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AHM Pillar Signage Branding BOQ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5" l="1"/>
  <c r="T7" i="5"/>
  <c r="T6" i="5"/>
  <c r="T5" i="5"/>
  <c r="S3" i="5"/>
  <c r="R3" i="5"/>
  <c r="R4" i="5" s="1"/>
  <c r="R9" i="5" s="1"/>
  <c r="J3" i="5"/>
  <c r="K3" i="5" s="1"/>
  <c r="K4" i="5" s="1"/>
  <c r="K9" i="5" s="1"/>
  <c r="R10" i="5" l="1"/>
  <c r="R11" i="5" s="1"/>
  <c r="K10" i="5"/>
  <c r="K11" i="5" s="1"/>
  <c r="T3" i="5"/>
  <c r="T4" i="5" s="1"/>
  <c r="T9" i="5" s="1"/>
  <c r="T10" i="5" l="1"/>
  <c r="T11" i="5" s="1"/>
  <c r="H3" i="5"/>
  <c r="P3" i="5" l="1"/>
  <c r="P4" i="5" s="1"/>
  <c r="P9" i="5" s="1"/>
  <c r="M3" i="5"/>
  <c r="M4" i="5" s="1"/>
  <c r="M9" i="5" s="1"/>
  <c r="I3" i="5"/>
  <c r="I4" i="5" s="1"/>
  <c r="I9" i="5" s="1"/>
  <c r="I10" i="5" l="1"/>
  <c r="I11" i="5" s="1"/>
  <c r="P10" i="5"/>
  <c r="P11" i="5" s="1"/>
  <c r="M10" i="5"/>
  <c r="M11" i="5" s="1"/>
</calcChain>
</file>

<file path=xl/sharedStrings.xml><?xml version="1.0" encoding="utf-8"?>
<sst xmlns="http://schemas.openxmlformats.org/spreadsheetml/2006/main" count="39" uniqueCount="28">
  <si>
    <t>Sr. No.</t>
  </si>
  <si>
    <t>Particulars</t>
  </si>
  <si>
    <t>Artwork reference</t>
  </si>
  <si>
    <t>Sizes</t>
  </si>
  <si>
    <t>Specification</t>
  </si>
  <si>
    <t>Qty</t>
  </si>
  <si>
    <t>Uom</t>
  </si>
  <si>
    <t>Nos</t>
  </si>
  <si>
    <t>Rate</t>
  </si>
  <si>
    <t>Amount</t>
  </si>
  <si>
    <t>Sub Total</t>
  </si>
  <si>
    <t xml:space="preserve">Pillar Signage Branding </t>
  </si>
  <si>
    <t>Packaging</t>
  </si>
  <si>
    <t>Transportation</t>
  </si>
  <si>
    <t xml:space="preserve">Installation </t>
  </si>
  <si>
    <t>Debris Removal</t>
  </si>
  <si>
    <t>GST 18%</t>
  </si>
  <si>
    <t>Grand Total</t>
  </si>
  <si>
    <t>DOC WORLD</t>
  </si>
  <si>
    <t>Specifications</t>
  </si>
  <si>
    <r>
      <rPr>
        <b/>
        <sz val="8"/>
        <color theme="1"/>
        <rFont val="Calibri"/>
        <family val="2"/>
        <scheme val="minor"/>
      </rPr>
      <t>Outer Box Structure:</t>
    </r>
    <r>
      <rPr>
        <sz val="8"/>
        <color theme="1"/>
        <rFont val="Calibri"/>
        <family val="2"/>
        <scheme val="minor"/>
      </rPr>
      <t xml:space="preserve">
25 MM depth Non-lit Black ACP (Matt finish) box  + front Black ACP with 3M/ LG vinyl print of background texture on it
</t>
    </r>
    <r>
      <rPr>
        <b/>
        <sz val="8"/>
        <color theme="1"/>
        <rFont val="Calibri"/>
        <family val="2"/>
        <scheme val="minor"/>
      </rPr>
      <t xml:space="preserve">Food Court Design:
</t>
    </r>
    <r>
      <rPr>
        <sz val="8"/>
        <color theme="1"/>
        <rFont val="Calibri"/>
        <family val="2"/>
        <scheme val="minor"/>
      </rPr>
      <t xml:space="preserve">50 MM depth Black Aluminium channel (Matt finish) as per Food Court Design shape with white LED inside + front white acrylic with 3M/ LG vinyl print of background texture on it
</t>
    </r>
    <r>
      <rPr>
        <b/>
        <sz val="8"/>
        <color theme="1"/>
        <rFont val="Calibri"/>
        <family val="2"/>
        <scheme val="minor"/>
      </rPr>
      <t xml:space="preserve">All Logo Box Structure:
</t>
    </r>
    <r>
      <rPr>
        <sz val="8"/>
        <color theme="1"/>
        <rFont val="Calibri"/>
        <family val="2"/>
        <scheme val="minor"/>
      </rPr>
      <t>50 MM depth Black Aluminium channel (Matt finish) box with white LED inside + front white acrylic with 3M /LG cut vinyl print of all logos</t>
    </r>
  </si>
  <si>
    <r>
      <rPr>
        <b/>
        <sz val="11"/>
        <color theme="1"/>
        <rFont val="Calibri"/>
        <family val="2"/>
        <scheme val="minor"/>
      </rPr>
      <t>Outer Box Structure Size:</t>
    </r>
    <r>
      <rPr>
        <sz val="11"/>
        <color theme="1"/>
        <rFont val="Calibri"/>
        <family val="2"/>
        <scheme val="minor"/>
      </rPr>
      <t xml:space="preserve">
36 inch (W) x  72 inch (H)
</t>
    </r>
    <r>
      <rPr>
        <b/>
        <sz val="11"/>
        <color theme="1"/>
        <rFont val="Calibri"/>
        <family val="2"/>
        <scheme val="minor"/>
      </rPr>
      <t>Food Court Design Size:</t>
    </r>
    <r>
      <rPr>
        <sz val="11"/>
        <color theme="1"/>
        <rFont val="Calibri"/>
        <family val="2"/>
        <scheme val="minor"/>
      </rPr>
      <t xml:space="preserve">
33 inch (W) x 17.5 inch (H)
</t>
    </r>
    <r>
      <rPr>
        <b/>
        <sz val="11"/>
        <color theme="1"/>
        <rFont val="Calibri"/>
        <family val="2"/>
        <scheme val="minor"/>
      </rPr>
      <t>All Logo Box Size:</t>
    </r>
    <r>
      <rPr>
        <sz val="11"/>
        <color theme="1"/>
        <rFont val="Calibri"/>
        <family val="2"/>
        <scheme val="minor"/>
      </rPr>
      <t xml:space="preserve">
14.5 inch (W) x 7.28 inch (H)</t>
    </r>
  </si>
  <si>
    <r>
      <rPr>
        <b/>
        <sz val="11"/>
        <color theme="1"/>
        <rFont val="Calibri"/>
        <family val="2"/>
        <scheme val="minor"/>
      </rPr>
      <t>Outer Box Structure:</t>
    </r>
    <r>
      <rPr>
        <sz val="11"/>
        <color theme="1"/>
        <rFont val="Calibri"/>
        <family val="2"/>
        <scheme val="minor"/>
      </rPr>
      <t xml:space="preserve">
25 MM depth Black ACP (Matt finish) box with white LED inside + front white acrylic with 3M by LG vinyl print of background texture on it
</t>
    </r>
    <r>
      <rPr>
        <b/>
        <sz val="11"/>
        <color theme="1"/>
        <rFont val="Calibri"/>
        <family val="2"/>
        <scheme val="minor"/>
      </rPr>
      <t xml:space="preserve">Food Court Design:
</t>
    </r>
    <r>
      <rPr>
        <sz val="11"/>
        <color theme="1"/>
        <rFont val="Calibri"/>
        <family val="2"/>
        <scheme val="minor"/>
      </rPr>
      <t xml:space="preserve">75 MM depth Black ACP (Matt finish) as per Food Court Design shape with white LED inside + front white acrylic with 3M by LG vinyl print of background texture on it
</t>
    </r>
    <r>
      <rPr>
        <b/>
        <sz val="11"/>
        <color theme="1"/>
        <rFont val="Calibri"/>
        <family val="2"/>
        <scheme val="minor"/>
      </rPr>
      <t xml:space="preserve">All Logo Box Structure:
</t>
    </r>
    <r>
      <rPr>
        <sz val="11"/>
        <color theme="1"/>
        <rFont val="Calibri"/>
        <family val="2"/>
        <scheme val="minor"/>
      </rPr>
      <t>75 MM depth Black ACP (Matt finish) box with white LED inside + front white acrylic with 3M by LG cut vinyl print of all logos</t>
    </r>
  </si>
  <si>
    <t>MN SIGNS LLP R0</t>
  </si>
  <si>
    <t>MN SIGNS LLP R1</t>
  </si>
  <si>
    <t>HG GRAPHICS R0</t>
  </si>
  <si>
    <t>HG GRAPHICS R1</t>
  </si>
  <si>
    <t>LOWEST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</si>
</sst>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177799</xdr:colOff>
      <xdr:row>2</xdr:row>
      <xdr:rowOff>130175</xdr:rowOff>
    </xdr:from>
    <xdr:to>
      <xdr:col>2</xdr:col>
      <xdr:colOff>1894931</xdr:colOff>
      <xdr:row>2</xdr:row>
      <xdr:rowOff>3010175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" y="371475"/>
          <a:ext cx="1717132" cy="288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F1" zoomScaleNormal="100" zoomScaleSheetLayoutView="30" workbookViewId="0">
      <selection activeCell="R11" sqref="R11"/>
    </sheetView>
  </sheetViews>
  <sheetFormatPr defaultColWidth="8.7109375" defaultRowHeight="15" x14ac:dyDescent="0.25"/>
  <cols>
    <col min="1" max="1" width="7.5703125" style="5" customWidth="1"/>
    <col min="2" max="2" width="12.42578125" style="6" bestFit="1" customWidth="1"/>
    <col min="3" max="3" width="29.28515625" style="5" customWidth="1"/>
    <col min="4" max="4" width="25.7109375" style="5" bestFit="1" customWidth="1"/>
    <col min="5" max="5" width="44.85546875" style="6" bestFit="1" customWidth="1"/>
    <col min="6" max="6" width="8.85546875" style="6" customWidth="1"/>
    <col min="7" max="7" width="8.85546875" style="5" customWidth="1"/>
    <col min="8" max="8" width="8" style="5" customWidth="1"/>
    <col min="9" max="9" width="12" style="16" customWidth="1"/>
    <col min="10" max="10" width="8" style="5" customWidth="1"/>
    <col min="11" max="11" width="12" style="16" customWidth="1"/>
    <col min="12" max="12" width="8" style="5" customWidth="1"/>
    <col min="13" max="13" width="12" style="16" customWidth="1"/>
    <col min="14" max="14" width="25.5703125" style="16" customWidth="1"/>
    <col min="15" max="15" width="8" style="5" customWidth="1"/>
    <col min="16" max="16" width="12" style="16" customWidth="1"/>
    <col min="17" max="17" width="8" style="5" customWidth="1"/>
    <col min="18" max="18" width="12" style="16" customWidth="1"/>
    <col min="19" max="19" width="8" style="5" customWidth="1"/>
    <col min="20" max="20" width="12" style="16" customWidth="1"/>
    <col min="21" max="16384" width="8.7109375" style="5"/>
  </cols>
  <sheetData>
    <row r="1" spans="1:20" x14ac:dyDescent="0.25">
      <c r="H1" s="27" t="s">
        <v>23</v>
      </c>
      <c r="I1" s="28"/>
      <c r="J1" s="27" t="s">
        <v>24</v>
      </c>
      <c r="K1" s="28"/>
      <c r="L1" s="27" t="s">
        <v>18</v>
      </c>
      <c r="M1" s="28"/>
      <c r="N1" s="29"/>
      <c r="O1" s="27" t="s">
        <v>25</v>
      </c>
      <c r="P1" s="28"/>
      <c r="Q1" s="27" t="s">
        <v>26</v>
      </c>
      <c r="R1" s="28"/>
      <c r="S1" s="23" t="s">
        <v>27</v>
      </c>
      <c r="T1" s="24"/>
    </row>
    <row r="2" spans="1:20" ht="18.95" customHeight="1" x14ac:dyDescent="0.25">
      <c r="A2" s="3" t="s">
        <v>0</v>
      </c>
      <c r="B2" s="7" t="s">
        <v>1</v>
      </c>
      <c r="C2" s="3" t="s">
        <v>2</v>
      </c>
      <c r="D2" s="3" t="s">
        <v>3</v>
      </c>
      <c r="E2" s="7" t="s">
        <v>4</v>
      </c>
      <c r="F2" s="7" t="s">
        <v>6</v>
      </c>
      <c r="G2" s="8" t="s">
        <v>5</v>
      </c>
      <c r="H2" s="3" t="s">
        <v>8</v>
      </c>
      <c r="I2" s="3" t="s">
        <v>9</v>
      </c>
      <c r="J2" s="3" t="s">
        <v>8</v>
      </c>
      <c r="K2" s="3" t="s">
        <v>9</v>
      </c>
      <c r="L2" s="3" t="s">
        <v>8</v>
      </c>
      <c r="M2" s="3" t="s">
        <v>9</v>
      </c>
      <c r="N2" s="3" t="s">
        <v>19</v>
      </c>
      <c r="O2" s="3" t="s">
        <v>8</v>
      </c>
      <c r="P2" s="3" t="s">
        <v>9</v>
      </c>
      <c r="Q2" s="3" t="s">
        <v>8</v>
      </c>
      <c r="R2" s="3" t="s">
        <v>9</v>
      </c>
      <c r="S2" s="17" t="s">
        <v>8</v>
      </c>
      <c r="T2" s="17" t="s">
        <v>9</v>
      </c>
    </row>
    <row r="3" spans="1:20" ht="249.95" customHeight="1" x14ac:dyDescent="0.25">
      <c r="A3" s="9">
        <v>1</v>
      </c>
      <c r="B3" s="1" t="s">
        <v>11</v>
      </c>
      <c r="C3" s="9"/>
      <c r="D3" s="10" t="s">
        <v>21</v>
      </c>
      <c r="E3" s="1" t="s">
        <v>22</v>
      </c>
      <c r="F3" s="1" t="s">
        <v>7</v>
      </c>
      <c r="G3" s="11">
        <v>2</v>
      </c>
      <c r="H3" s="9">
        <f>140000/2</f>
        <v>70000</v>
      </c>
      <c r="I3" s="15">
        <f>H3*$G3</f>
        <v>140000</v>
      </c>
      <c r="J3" s="9">
        <f>126000/2</f>
        <v>63000</v>
      </c>
      <c r="K3" s="15">
        <f>J3*$G3</f>
        <v>126000</v>
      </c>
      <c r="L3" s="20">
        <v>80000</v>
      </c>
      <c r="M3" s="15">
        <f>L3*$G3</f>
        <v>160000</v>
      </c>
      <c r="N3" s="2" t="s">
        <v>20</v>
      </c>
      <c r="O3" s="9">
        <v>55000</v>
      </c>
      <c r="P3" s="15">
        <f>O3*$G3</f>
        <v>110000</v>
      </c>
      <c r="Q3" s="9">
        <v>52500</v>
      </c>
      <c r="R3" s="15">
        <f>Q3*$G3</f>
        <v>105000</v>
      </c>
      <c r="S3" s="21">
        <f>MIN(J3,L3,Q3)</f>
        <v>52500</v>
      </c>
      <c r="T3" s="22">
        <f>S3*$G3</f>
        <v>105000</v>
      </c>
    </row>
    <row r="4" spans="1:20" ht="19.5" customHeight="1" x14ac:dyDescent="0.25">
      <c r="B4" s="13"/>
      <c r="D4" s="14"/>
      <c r="E4" s="13"/>
      <c r="F4" s="25" t="s">
        <v>10</v>
      </c>
      <c r="G4" s="25"/>
      <c r="H4" s="9"/>
      <c r="I4" s="15">
        <f>SUM(I3)</f>
        <v>140000</v>
      </c>
      <c r="J4" s="9"/>
      <c r="K4" s="15">
        <f>SUM(K3)</f>
        <v>126000</v>
      </c>
      <c r="L4" s="9"/>
      <c r="M4" s="15">
        <f>SUM(M3)</f>
        <v>160000</v>
      </c>
      <c r="N4" s="12"/>
      <c r="O4" s="9"/>
      <c r="P4" s="15">
        <f>SUM(P3)</f>
        <v>110000</v>
      </c>
      <c r="Q4" s="9"/>
      <c r="R4" s="15">
        <f>SUM(R3)</f>
        <v>105000</v>
      </c>
      <c r="S4" s="21"/>
      <c r="T4" s="22">
        <f>SUM(T3)</f>
        <v>105000</v>
      </c>
    </row>
    <row r="5" spans="1:20" ht="15.75" x14ac:dyDescent="0.25">
      <c r="B5" s="13"/>
      <c r="D5" s="14"/>
      <c r="E5" s="13"/>
      <c r="F5" s="25" t="s">
        <v>13</v>
      </c>
      <c r="G5" s="25"/>
      <c r="H5" s="9"/>
      <c r="I5" s="4">
        <v>14000</v>
      </c>
      <c r="J5" s="9"/>
      <c r="K5" s="4">
        <v>12000</v>
      </c>
      <c r="L5" s="9"/>
      <c r="M5" s="20">
        <v>15000</v>
      </c>
      <c r="N5" s="12"/>
      <c r="O5" s="9"/>
      <c r="P5" s="4">
        <v>16000</v>
      </c>
      <c r="Q5" s="9"/>
      <c r="R5" s="4">
        <v>12000</v>
      </c>
      <c r="S5" s="21"/>
      <c r="T5" s="22">
        <f t="shared" ref="T5:T8" si="0">MIN(K5,M5,R5)</f>
        <v>12000</v>
      </c>
    </row>
    <row r="6" spans="1:20" ht="19.5" customHeight="1" x14ac:dyDescent="0.25">
      <c r="B6" s="13"/>
      <c r="D6" s="14"/>
      <c r="E6" s="13"/>
      <c r="F6" s="25" t="s">
        <v>12</v>
      </c>
      <c r="G6" s="25"/>
      <c r="H6" s="9"/>
      <c r="I6" s="15">
        <v>7000</v>
      </c>
      <c r="J6" s="9"/>
      <c r="K6" s="15">
        <v>5000</v>
      </c>
      <c r="L6" s="9"/>
      <c r="M6" s="20">
        <v>5000</v>
      </c>
      <c r="N6" s="12"/>
      <c r="O6" s="9"/>
      <c r="P6" s="4">
        <v>13000</v>
      </c>
      <c r="Q6" s="9"/>
      <c r="R6" s="4">
        <v>12000</v>
      </c>
      <c r="S6" s="21"/>
      <c r="T6" s="22">
        <f t="shared" si="0"/>
        <v>5000</v>
      </c>
    </row>
    <row r="7" spans="1:20" ht="19.5" customHeight="1" x14ac:dyDescent="0.25">
      <c r="B7" s="13"/>
      <c r="D7" s="14"/>
      <c r="E7" s="13"/>
      <c r="F7" s="25" t="s">
        <v>14</v>
      </c>
      <c r="G7" s="25"/>
      <c r="H7" s="9"/>
      <c r="I7" s="4"/>
      <c r="J7" s="9"/>
      <c r="K7" s="4"/>
      <c r="L7" s="9"/>
      <c r="M7" s="20">
        <v>10000</v>
      </c>
      <c r="N7" s="12"/>
      <c r="O7" s="9"/>
      <c r="P7" s="4">
        <v>26000</v>
      </c>
      <c r="Q7" s="9"/>
      <c r="R7" s="4">
        <v>25000</v>
      </c>
      <c r="S7" s="21"/>
      <c r="T7" s="22">
        <f t="shared" si="0"/>
        <v>10000</v>
      </c>
    </row>
    <row r="8" spans="1:20" ht="19.5" customHeight="1" x14ac:dyDescent="0.25">
      <c r="D8" s="14"/>
      <c r="E8" s="13"/>
      <c r="F8" s="25" t="s">
        <v>15</v>
      </c>
      <c r="G8" s="25"/>
      <c r="H8" s="9"/>
      <c r="I8" s="4"/>
      <c r="J8" s="9"/>
      <c r="K8" s="4"/>
      <c r="L8" s="9"/>
      <c r="M8" s="4"/>
      <c r="N8" s="12"/>
      <c r="O8" s="9"/>
      <c r="P8" s="4">
        <v>8500</v>
      </c>
      <c r="Q8" s="9"/>
      <c r="R8" s="4">
        <v>6000</v>
      </c>
      <c r="S8" s="21"/>
      <c r="T8" s="22">
        <f t="shared" si="0"/>
        <v>6000</v>
      </c>
    </row>
    <row r="9" spans="1:20" ht="19.5" customHeight="1" x14ac:dyDescent="0.25">
      <c r="B9" s="13"/>
      <c r="D9" s="14"/>
      <c r="F9" s="25" t="s">
        <v>10</v>
      </c>
      <c r="G9" s="25"/>
      <c r="H9" s="9"/>
      <c r="I9" s="15">
        <f>SUM(I4:I8)</f>
        <v>161000</v>
      </c>
      <c r="J9" s="9"/>
      <c r="K9" s="15">
        <f>SUM(K4:K8)</f>
        <v>143000</v>
      </c>
      <c r="L9" s="9"/>
      <c r="M9" s="15">
        <f>SUM(M4:M8)</f>
        <v>190000</v>
      </c>
      <c r="N9" s="12"/>
      <c r="O9" s="9"/>
      <c r="P9" s="15">
        <f>SUM(P4:P8)</f>
        <v>173500</v>
      </c>
      <c r="Q9" s="9"/>
      <c r="R9" s="15">
        <f>SUM(R4:R8)</f>
        <v>160000</v>
      </c>
      <c r="S9" s="21"/>
      <c r="T9" s="22">
        <f>SUM(T4:T8)</f>
        <v>138000</v>
      </c>
    </row>
    <row r="10" spans="1:20" ht="19.5" customHeight="1" x14ac:dyDescent="0.25">
      <c r="B10" s="13"/>
      <c r="D10" s="14"/>
      <c r="E10" s="13"/>
      <c r="F10" s="25" t="s">
        <v>16</v>
      </c>
      <c r="G10" s="25"/>
      <c r="H10" s="9"/>
      <c r="I10" s="15">
        <f>I9*18%</f>
        <v>28980</v>
      </c>
      <c r="J10" s="9"/>
      <c r="K10" s="15">
        <f>K9*18%</f>
        <v>25740</v>
      </c>
      <c r="L10" s="9"/>
      <c r="M10" s="15">
        <f>M9*18%</f>
        <v>34200</v>
      </c>
      <c r="N10" s="12"/>
      <c r="O10" s="9"/>
      <c r="P10" s="15">
        <f>P9*18%</f>
        <v>31230</v>
      </c>
      <c r="Q10" s="9"/>
      <c r="R10" s="15">
        <f>R9*18%</f>
        <v>28800</v>
      </c>
      <c r="S10" s="21"/>
      <c r="T10" s="22">
        <f>T9*18%</f>
        <v>24840</v>
      </c>
    </row>
    <row r="11" spans="1:20" ht="19.5" customHeight="1" x14ac:dyDescent="0.25">
      <c r="B11" s="13"/>
      <c r="D11" s="14"/>
      <c r="E11" s="13"/>
      <c r="F11" s="26" t="s">
        <v>17</v>
      </c>
      <c r="G11" s="26"/>
      <c r="H11" s="17"/>
      <c r="I11" s="18">
        <f>I9+I10</f>
        <v>189980</v>
      </c>
      <c r="J11" s="17"/>
      <c r="K11" s="18">
        <f>K9+K10</f>
        <v>168740</v>
      </c>
      <c r="L11" s="17"/>
      <c r="M11" s="18">
        <f>M9+M10</f>
        <v>224200</v>
      </c>
      <c r="N11" s="19"/>
      <c r="O11" s="17"/>
      <c r="P11" s="18">
        <f>P9+P10</f>
        <v>204730</v>
      </c>
      <c r="Q11" s="17"/>
      <c r="R11" s="18">
        <f>R9+R10</f>
        <v>188800</v>
      </c>
      <c r="S11" s="17"/>
      <c r="T11" s="18">
        <f>T9+T10</f>
        <v>162840</v>
      </c>
    </row>
    <row r="12" spans="1:20" ht="19.5" customHeight="1" x14ac:dyDescent="0.25">
      <c r="D12" s="14"/>
      <c r="E12" s="13"/>
      <c r="F12" s="13"/>
    </row>
    <row r="13" spans="1:20" ht="19.5" customHeight="1" x14ac:dyDescent="0.25">
      <c r="B13" s="13"/>
      <c r="D13" s="14"/>
      <c r="E13" s="13"/>
      <c r="F13" s="13"/>
    </row>
    <row r="14" spans="1:20" ht="19.5" customHeight="1" x14ac:dyDescent="0.25"/>
    <row r="15" spans="1:20" ht="19.5" customHeight="1" x14ac:dyDescent="0.25"/>
  </sheetData>
  <mergeCells count="14">
    <mergeCell ref="S1:T1"/>
    <mergeCell ref="F10:G10"/>
    <mergeCell ref="F11:G11"/>
    <mergeCell ref="H1:I1"/>
    <mergeCell ref="L1:M1"/>
    <mergeCell ref="O1:P1"/>
    <mergeCell ref="F4:G4"/>
    <mergeCell ref="F5:G5"/>
    <mergeCell ref="F6:G6"/>
    <mergeCell ref="F7:G7"/>
    <mergeCell ref="F8:G8"/>
    <mergeCell ref="F9:G9"/>
    <mergeCell ref="J1:K1"/>
    <mergeCell ref="Q1:R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4EE2A-74FB-446F-8AF0-5C86950C26D7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31425ea5-094f-46b7-81b2-8228d74d0ac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f6de6f9-3696-4735-9aef-34aa82e5f2ae"/>
  </ds:schemaRefs>
</ds:datastoreItem>
</file>

<file path=customXml/itemProps2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 Pillar Signage Branding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Sarvesh Patil</cp:lastModifiedBy>
  <dcterms:created xsi:type="dcterms:W3CDTF">2023-03-01T10:20:52Z</dcterms:created>
  <dcterms:modified xsi:type="dcterms:W3CDTF">2024-11-16T12:22:11Z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