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11670" windowHeight="4545"/>
  </bookViews>
  <sheets>
    <sheet name="Table 1" sheetId="1" r:id="rId1"/>
  </sheets>
  <definedNames>
    <definedName name="_xlnm.Print_Area" localSheetId="0">'Table 1'!$A$1:$V$21</definedName>
  </definedNames>
  <calcPr calcId="162913"/>
</workbook>
</file>

<file path=xl/calcChain.xml><?xml version="1.0" encoding="utf-8"?>
<calcChain xmlns="http://schemas.openxmlformats.org/spreadsheetml/2006/main">
  <c r="V21" i="1" l="1"/>
  <c r="V20" i="1"/>
  <c r="V16" i="1"/>
  <c r="V14" i="1"/>
  <c r="V13" i="1"/>
  <c r="V12" i="1"/>
  <c r="V11" i="1"/>
  <c r="V10" i="1"/>
  <c r="V9" i="1"/>
  <c r="V8" i="1"/>
  <c r="V7" i="1"/>
  <c r="V6" i="1"/>
  <c r="V5" i="1"/>
  <c r="V4" i="1"/>
  <c r="P16" i="1" l="1"/>
  <c r="N23" i="1"/>
  <c r="P13" i="1"/>
  <c r="P12" i="1"/>
  <c r="P11" i="1"/>
  <c r="P10" i="1"/>
  <c r="P9" i="1"/>
  <c r="P8" i="1"/>
  <c r="P7" i="1"/>
  <c r="P6" i="1"/>
  <c r="P5" i="1"/>
  <c r="P4" i="1"/>
  <c r="P14" i="1" s="1"/>
  <c r="R13" i="1" l="1"/>
  <c r="R12" i="1"/>
  <c r="R11" i="1"/>
  <c r="R10" i="1"/>
  <c r="R9" i="1"/>
  <c r="R8" i="1"/>
  <c r="R7" i="1"/>
  <c r="R6" i="1"/>
  <c r="R5" i="1"/>
  <c r="R4" i="1"/>
  <c r="N13" i="1"/>
  <c r="N12" i="1"/>
  <c r="N11" i="1"/>
  <c r="N10" i="1"/>
  <c r="N9" i="1"/>
  <c r="N8" i="1"/>
  <c r="N7" i="1"/>
  <c r="N6" i="1"/>
  <c r="N5" i="1"/>
  <c r="N4" i="1"/>
  <c r="L5" i="1"/>
  <c r="L6" i="1"/>
  <c r="L7" i="1"/>
  <c r="L8" i="1"/>
  <c r="L9" i="1"/>
  <c r="L10" i="1"/>
  <c r="L11" i="1"/>
  <c r="L12" i="1"/>
  <c r="L13" i="1"/>
  <c r="L4" i="1"/>
  <c r="R14" i="1" l="1"/>
  <c r="R20" i="1" s="1"/>
  <c r="R21" i="1" s="1"/>
  <c r="N14" i="1"/>
  <c r="N20" i="1" s="1"/>
  <c r="N21" i="1" s="1"/>
  <c r="L14" i="1"/>
  <c r="L20" i="1" s="1"/>
  <c r="L21" i="1" l="1"/>
  <c r="P17" i="1" l="1"/>
  <c r="P20" i="1"/>
  <c r="P21" i="1" l="1"/>
</calcChain>
</file>

<file path=xl/sharedStrings.xml><?xml version="1.0" encoding="utf-8"?>
<sst xmlns="http://schemas.openxmlformats.org/spreadsheetml/2006/main" count="108" uniqueCount="65">
  <si>
    <r>
      <rPr>
        <b/>
        <sz val="12"/>
        <rFont val="Calibri"/>
        <family val="1"/>
      </rPr>
      <t>DATE: 28/09/23</t>
    </r>
  </si>
  <si>
    <r>
      <rPr>
        <b/>
        <sz val="12"/>
        <rFont val="Calibri"/>
        <family val="1"/>
      </rPr>
      <t>LKO_THE IRISH HOUSE_LIGHTING DOCKET</t>
    </r>
  </si>
  <si>
    <r>
      <rPr>
        <b/>
        <sz val="11.5"/>
        <rFont val="Calibri"/>
        <family val="1"/>
      </rPr>
      <t>S.N</t>
    </r>
  </si>
  <si>
    <r>
      <rPr>
        <b/>
        <sz val="11.5"/>
        <rFont val="Calibri"/>
        <family val="1"/>
      </rPr>
      <t>DESCRIPTION</t>
    </r>
  </si>
  <si>
    <r>
      <rPr>
        <b/>
        <sz val="11.5"/>
        <rFont val="Calibri"/>
        <family val="1"/>
      </rPr>
      <t>CODE</t>
    </r>
  </si>
  <si>
    <r>
      <rPr>
        <b/>
        <sz val="11.5"/>
        <rFont val="Calibri"/>
        <family val="1"/>
      </rPr>
      <t xml:space="preserve">IMAGE
</t>
    </r>
  </si>
  <si>
    <r>
      <rPr>
        <b/>
        <sz val="11.5"/>
        <rFont val="Calibri"/>
        <family val="1"/>
      </rPr>
      <t>QTY</t>
    </r>
  </si>
  <si>
    <r>
      <rPr>
        <b/>
        <sz val="11.5"/>
        <rFont val="Calibri"/>
        <family val="1"/>
      </rPr>
      <t>TRANSFORMER TYPE</t>
    </r>
  </si>
  <si>
    <r>
      <rPr>
        <b/>
        <sz val="11.5"/>
        <rFont val="Calibri"/>
        <family val="1"/>
      </rPr>
      <t>COLOUR TEMPERATURE</t>
    </r>
  </si>
  <si>
    <r>
      <rPr>
        <b/>
        <sz val="11.5"/>
        <rFont val="Calibri"/>
        <family val="1"/>
      </rPr>
      <t>WATTAGE</t>
    </r>
  </si>
  <si>
    <r>
      <rPr>
        <b/>
        <sz val="11.5"/>
        <rFont val="Calibri"/>
        <family val="1"/>
      </rPr>
      <t>AVAILABLE WATTAGE</t>
    </r>
  </si>
  <si>
    <r>
      <rPr>
        <b/>
        <sz val="11.5"/>
        <rFont val="Calibri"/>
        <family val="1"/>
      </rPr>
      <t>SIZE</t>
    </r>
  </si>
  <si>
    <r>
      <rPr>
        <b/>
        <sz val="11.5"/>
        <rFont val="Calibri"/>
        <family val="1"/>
      </rPr>
      <t>DECORATIVE WALL SUSPENDED LIGHT</t>
    </r>
  </si>
  <si>
    <r>
      <rPr>
        <b/>
        <sz val="11.5"/>
        <rFont val="Calibri"/>
        <family val="1"/>
      </rPr>
      <t>LT1</t>
    </r>
  </si>
  <si>
    <r>
      <rPr>
        <sz val="11.5"/>
        <rFont val="Calibri"/>
        <family val="1"/>
      </rPr>
      <t>DIMMABLE</t>
    </r>
  </si>
  <si>
    <r>
      <rPr>
        <sz val="11.5"/>
        <rFont val="Calibri"/>
        <family val="1"/>
      </rPr>
      <t>3000 K</t>
    </r>
  </si>
  <si>
    <r>
      <rPr>
        <sz val="11.5"/>
        <rFont val="Calibri"/>
        <family val="1"/>
      </rPr>
      <t>40W each</t>
    </r>
  </si>
  <si>
    <r>
      <rPr>
        <sz val="11.5"/>
        <rFont val="Calibri"/>
        <family val="1"/>
      </rPr>
      <t>8W each</t>
    </r>
  </si>
  <si>
    <r>
      <rPr>
        <sz val="11.5"/>
        <rFont val="Calibri"/>
        <family val="1"/>
      </rPr>
      <t xml:space="preserve">75mm  DIA.
</t>
    </r>
    <r>
      <rPr>
        <sz val="11.5"/>
        <rFont val="Calibri"/>
        <family val="1"/>
      </rPr>
      <t>Suspended from wall</t>
    </r>
  </si>
  <si>
    <r>
      <rPr>
        <b/>
        <sz val="11.5"/>
        <rFont val="Calibri"/>
        <family val="1"/>
      </rPr>
      <t>DECORATIVE CEILING HANGING KEG LIGHT</t>
    </r>
  </si>
  <si>
    <r>
      <rPr>
        <b/>
        <sz val="11.5"/>
        <rFont val="Calibri"/>
        <family val="1"/>
      </rPr>
      <t>LT2</t>
    </r>
  </si>
  <si>
    <r>
      <rPr>
        <sz val="11.5"/>
        <rFont val="Calibri"/>
        <family val="1"/>
      </rPr>
      <t xml:space="preserve">450mm  DIA.
</t>
    </r>
    <r>
      <rPr>
        <sz val="11.5"/>
        <rFont val="Calibri"/>
        <family val="1"/>
      </rPr>
      <t>Hanging from ceiling</t>
    </r>
  </si>
  <si>
    <r>
      <rPr>
        <b/>
        <sz val="11.5"/>
        <rFont val="Calibri"/>
        <family val="1"/>
      </rPr>
      <t>HANGING SPOT LIGHT (BLACK FICTURE)</t>
    </r>
  </si>
  <si>
    <r>
      <rPr>
        <b/>
        <sz val="11.5"/>
        <rFont val="Calibri"/>
        <family val="1"/>
      </rPr>
      <t>LT3</t>
    </r>
  </si>
  <si>
    <r>
      <rPr>
        <sz val="11.5"/>
        <rFont val="Calibri"/>
        <family val="1"/>
      </rPr>
      <t>10W each</t>
    </r>
  </si>
  <si>
    <r>
      <rPr>
        <sz val="10.5"/>
        <rFont val="Calibri"/>
        <family val="1"/>
      </rPr>
      <t xml:space="preserve">DIA 83MM HT 126MM
</t>
    </r>
    <r>
      <rPr>
        <sz val="10.5"/>
        <rFont val="Calibri"/>
        <family val="1"/>
      </rPr>
      <t>SUSPENSION WIRE HT -1500MM</t>
    </r>
  </si>
  <si>
    <r>
      <rPr>
        <b/>
        <sz val="11.5"/>
        <rFont val="Calibri"/>
        <family val="1"/>
      </rPr>
      <t>CEILING SPOT LIGHT</t>
    </r>
  </si>
  <si>
    <r>
      <rPr>
        <b/>
        <sz val="11.5"/>
        <rFont val="Calibri"/>
        <family val="1"/>
      </rPr>
      <t>LT4</t>
    </r>
  </si>
  <si>
    <r>
      <rPr>
        <sz val="10.5"/>
        <rFont val="Calibri"/>
        <family val="1"/>
      </rPr>
      <t>W - 46MM H - 56MM L - 306MM</t>
    </r>
  </si>
  <si>
    <r>
      <rPr>
        <b/>
        <sz val="11.5"/>
        <rFont val="Calibri"/>
        <family val="1"/>
      </rPr>
      <t>CEILING HANGING FILAMENT BULBS</t>
    </r>
  </si>
  <si>
    <r>
      <rPr>
        <b/>
        <sz val="11.5"/>
        <rFont val="Calibri"/>
        <family val="1"/>
      </rPr>
      <t>LT5</t>
    </r>
  </si>
  <si>
    <r>
      <rPr>
        <sz val="11.5"/>
        <rFont val="Calibri"/>
        <family val="1"/>
      </rPr>
      <t xml:space="preserve">75mm  DIA.
</t>
    </r>
    <r>
      <rPr>
        <sz val="11.5"/>
        <rFont val="Calibri"/>
        <family val="1"/>
      </rPr>
      <t>Hanging from ceiling</t>
    </r>
  </si>
  <si>
    <r>
      <rPr>
        <b/>
        <sz val="11.5"/>
        <rFont val="Calibri"/>
        <family val="1"/>
      </rPr>
      <t>DECORATIVE CEILING LIGHT</t>
    </r>
  </si>
  <si>
    <r>
      <rPr>
        <b/>
        <sz val="11.5"/>
        <rFont val="Calibri"/>
        <family val="1"/>
      </rPr>
      <t>LT6</t>
    </r>
  </si>
  <si>
    <r>
      <rPr>
        <sz val="11.5"/>
        <rFont val="Calibri"/>
        <family val="1"/>
      </rPr>
      <t>12W each</t>
    </r>
  </si>
  <si>
    <r>
      <rPr>
        <sz val="11.5"/>
        <rFont val="Calibri"/>
        <family val="1"/>
      </rPr>
      <t xml:space="preserve">450mm  DIA.
</t>
    </r>
    <r>
      <rPr>
        <sz val="11.5"/>
        <rFont val="Calibri"/>
        <family val="1"/>
      </rPr>
      <t>Suspended from wall</t>
    </r>
  </si>
  <si>
    <r>
      <rPr>
        <b/>
        <sz val="11.5"/>
        <rFont val="Calibri"/>
        <family val="1"/>
      </rPr>
      <t>CHANDELIER LIGHT</t>
    </r>
  </si>
  <si>
    <r>
      <rPr>
        <b/>
        <sz val="11.5"/>
        <rFont val="Calibri"/>
        <family val="1"/>
      </rPr>
      <t>LT7</t>
    </r>
  </si>
  <si>
    <r>
      <rPr>
        <sz val="11.5"/>
        <rFont val="Calibri"/>
        <family val="1"/>
      </rPr>
      <t>4 W each</t>
    </r>
  </si>
  <si>
    <r>
      <rPr>
        <sz val="11.5"/>
        <rFont val="Calibri"/>
        <family val="1"/>
      </rPr>
      <t xml:space="preserve">750mm  DIA.
</t>
    </r>
    <r>
      <rPr>
        <sz val="11.5"/>
        <rFont val="Calibri"/>
        <family val="1"/>
      </rPr>
      <t>Hanging from ceiling</t>
    </r>
  </si>
  <si>
    <r>
      <rPr>
        <b/>
        <sz val="11.5"/>
        <rFont val="Calibri"/>
        <family val="1"/>
      </rPr>
      <t>SPIKE  LIGHT FOR PLANTER BOXES</t>
    </r>
  </si>
  <si>
    <r>
      <rPr>
        <b/>
        <sz val="11.5"/>
        <rFont val="Calibri"/>
        <family val="1"/>
      </rPr>
      <t>LT8</t>
    </r>
  </si>
  <si>
    <r>
      <rPr>
        <sz val="11.5"/>
        <rFont val="Calibri"/>
        <family val="1"/>
      </rPr>
      <t>6W each</t>
    </r>
  </si>
  <si>
    <r>
      <rPr>
        <sz val="11.5"/>
        <rFont val="Calibri"/>
        <family val="1"/>
      </rPr>
      <t>50mm  DIA.</t>
    </r>
  </si>
  <si>
    <r>
      <rPr>
        <b/>
        <sz val="11.5"/>
        <rFont val="Calibri"/>
        <family val="1"/>
      </rPr>
      <t>TRACK (BLACK BODY)</t>
    </r>
  </si>
  <si>
    <r>
      <rPr>
        <b/>
        <sz val="11.5"/>
        <rFont val="Calibri"/>
        <family val="1"/>
      </rPr>
      <t>LT9</t>
    </r>
  </si>
  <si>
    <r>
      <rPr>
        <sz val="11.5"/>
        <rFont val="Calibri"/>
        <family val="1"/>
      </rPr>
      <t>-</t>
    </r>
  </si>
  <si>
    <r>
      <rPr>
        <sz val="11.5"/>
        <rFont val="Calibri"/>
        <family val="1"/>
      </rPr>
      <t>1200mm Length</t>
    </r>
  </si>
  <si>
    <r>
      <rPr>
        <b/>
        <sz val="11.5"/>
        <rFont val="Calibri"/>
        <family val="1"/>
      </rPr>
      <t>SPOT LIGHT  (BLACK BODY)</t>
    </r>
  </si>
  <si>
    <t>Rate</t>
  </si>
  <si>
    <t>Amount</t>
  </si>
  <si>
    <t>VART</t>
  </si>
  <si>
    <t>Sub Total</t>
  </si>
  <si>
    <t>Transportation</t>
  </si>
  <si>
    <t>Installation</t>
  </si>
  <si>
    <t>GST 18%</t>
  </si>
  <si>
    <t>Grand Total</t>
  </si>
  <si>
    <t xml:space="preserve">JALARAM </t>
  </si>
  <si>
    <t>SUTRA</t>
  </si>
  <si>
    <t>SRI BALAJI</t>
  </si>
  <si>
    <t>Packaging</t>
  </si>
  <si>
    <t>JC LUMIERES R0</t>
  </si>
  <si>
    <t>JC LUMIERES R1</t>
  </si>
  <si>
    <t>Discount</t>
  </si>
  <si>
    <t>Final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</si>
</sst>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0"/>
      <color rgb="FF000000"/>
      <name val="Times New Roman"/>
      <charset val="204"/>
    </font>
    <font>
      <b/>
      <sz val="12"/>
      <name val="Calibri"/>
    </font>
    <font>
      <b/>
      <sz val="11.5"/>
      <name val="Calibri"/>
    </font>
    <font>
      <sz val="11.5"/>
      <color rgb="FF000000"/>
      <name val="Calibri"/>
      <family val="2"/>
    </font>
    <font>
      <b/>
      <sz val="11.5"/>
      <color rgb="FF000000"/>
      <name val="Calibri"/>
      <family val="2"/>
    </font>
    <font>
      <sz val="11.5"/>
      <name val="Calibri"/>
    </font>
    <font>
      <sz val="10.5"/>
      <name val="Calibri"/>
    </font>
    <font>
      <b/>
      <sz val="12"/>
      <color rgb="FF000000"/>
      <name val="Calibri"/>
      <family val="2"/>
    </font>
    <font>
      <b/>
      <sz val="12"/>
      <name val="Calibri"/>
      <family val="1"/>
    </font>
    <font>
      <b/>
      <sz val="11.5"/>
      <name val="Calibri"/>
      <family val="1"/>
    </font>
    <font>
      <sz val="11.5"/>
      <name val="Calibri"/>
      <family val="1"/>
    </font>
    <font>
      <sz val="10.5"/>
      <name val="Calibri"/>
      <family val="1"/>
    </font>
    <font>
      <sz val="10"/>
      <color rgb="FF000000"/>
      <name val="Times New Roman"/>
      <charset val="204"/>
    </font>
    <font>
      <b/>
      <sz val="11.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7">
    <xf numFmtId="0" fontId="0" fillId="0" borderId="0" xfId="0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shrinkToFit="1"/>
    </xf>
    <xf numFmtId="1" fontId="3" fillId="0" borderId="5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/>
    </xf>
    <xf numFmtId="164" fontId="0" fillId="0" borderId="8" xfId="1" applyNumberFormat="1" applyFont="1" applyFill="1" applyBorder="1" applyAlignment="1">
      <alignment horizontal="left" vertical="center"/>
    </xf>
    <xf numFmtId="3" fontId="0" fillId="0" borderId="8" xfId="1" applyNumberFormat="1" applyFont="1" applyFill="1" applyBorder="1" applyAlignment="1">
      <alignment horizontal="center" vertical="center"/>
    </xf>
    <xf numFmtId="9" fontId="0" fillId="0" borderId="0" xfId="2" applyFont="1" applyFill="1" applyBorder="1" applyAlignment="1">
      <alignment horizontal="left" vertical="center"/>
    </xf>
    <xf numFmtId="43" fontId="0" fillId="0" borderId="8" xfId="1" applyNumberFormat="1" applyFont="1" applyFill="1" applyBorder="1" applyAlignment="1">
      <alignment horizontal="left" vertical="center"/>
    </xf>
    <xf numFmtId="164" fontId="0" fillId="0" borderId="8" xfId="0" applyNumberFormat="1" applyFill="1" applyBorder="1" applyAlignment="1">
      <alignment horizontal="left" vertical="center"/>
    </xf>
    <xf numFmtId="10" fontId="0" fillId="0" borderId="8" xfId="2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999743</xdr:colOff>
      <xdr:row>3</xdr:row>
      <xdr:rowOff>1673351</xdr:rowOff>
    </xdr:from>
    <xdr:to>
      <xdr:col>3</xdr:col>
      <xdr:colOff>1996439</xdr:colOff>
      <xdr:row>3</xdr:row>
      <xdr:rowOff>1485899</xdr:rowOff>
    </xdr:to>
    <xdr:pic>
      <xdr:nvPicPr>
        <xdr:cNvPr id="4" name="image2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6696" cy="3048"/>
        </a:xfrm>
        <a:prstGeom prst="rect">
          <a:avLst/>
        </a:prstGeom>
      </xdr:spPr>
    </xdr:pic>
    <xdr:clientData/>
  </xdr:twoCellAnchor>
  <xdr:twoCellAnchor>
    <xdr:from>
      <xdr:col>3</xdr:col>
      <xdr:colOff>707168</xdr:colOff>
      <xdr:row>3</xdr:row>
      <xdr:rowOff>102012</xdr:rowOff>
    </xdr:from>
    <xdr:to>
      <xdr:col>3</xdr:col>
      <xdr:colOff>2283697</xdr:colOff>
      <xdr:row>3</xdr:row>
      <xdr:rowOff>1418747</xdr:rowOff>
    </xdr:to>
    <xdr:pic>
      <xdr:nvPicPr>
        <xdr:cNvPr id="5" name="image3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0324" y="1626012"/>
          <a:ext cx="1576529" cy="1316735"/>
        </a:xfrm>
        <a:prstGeom prst="rect">
          <a:avLst/>
        </a:prstGeom>
      </xdr:spPr>
    </xdr:pic>
    <xdr:clientData/>
  </xdr:twoCellAnchor>
  <xdr:twoCellAnchor>
    <xdr:from>
      <xdr:col>3</xdr:col>
      <xdr:colOff>176783</xdr:colOff>
      <xdr:row>4</xdr:row>
      <xdr:rowOff>141446</xdr:rowOff>
    </xdr:from>
    <xdr:to>
      <xdr:col>3</xdr:col>
      <xdr:colOff>2695954</xdr:colOff>
      <xdr:row>4</xdr:row>
      <xdr:rowOff>1956529</xdr:rowOff>
    </xdr:to>
    <xdr:pic>
      <xdr:nvPicPr>
        <xdr:cNvPr id="6" name="image4.jpe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9939" y="3153727"/>
          <a:ext cx="2519171" cy="1815083"/>
        </a:xfrm>
        <a:prstGeom prst="rect">
          <a:avLst/>
        </a:prstGeom>
      </xdr:spPr>
    </xdr:pic>
    <xdr:clientData/>
  </xdr:twoCellAnchor>
  <xdr:twoCellAnchor>
    <xdr:from>
      <xdr:col>9</xdr:col>
      <xdr:colOff>107156</xdr:colOff>
      <xdr:row>0</xdr:row>
      <xdr:rowOff>156962</xdr:rowOff>
    </xdr:from>
    <xdr:to>
      <xdr:col>9</xdr:col>
      <xdr:colOff>971264</xdr:colOff>
      <xdr:row>1</xdr:row>
      <xdr:rowOff>445854</xdr:rowOff>
    </xdr:to>
    <xdr:pic>
      <xdr:nvPicPr>
        <xdr:cNvPr id="7" name="image5.jpe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0" y="156962"/>
          <a:ext cx="864108" cy="515111"/>
        </a:xfrm>
        <a:prstGeom prst="rect">
          <a:avLst/>
        </a:prstGeom>
      </xdr:spPr>
    </xdr:pic>
    <xdr:clientData/>
  </xdr:twoCellAnchor>
  <xdr:twoCellAnchor>
    <xdr:from>
      <xdr:col>3</xdr:col>
      <xdr:colOff>694943</xdr:colOff>
      <xdr:row>6</xdr:row>
      <xdr:rowOff>79247</xdr:rowOff>
    </xdr:from>
    <xdr:to>
      <xdr:col>3</xdr:col>
      <xdr:colOff>2318002</xdr:colOff>
      <xdr:row>6</xdr:row>
      <xdr:rowOff>2025395</xdr:rowOff>
    </xdr:to>
    <xdr:pic>
      <xdr:nvPicPr>
        <xdr:cNvPr id="8" name="image6.jpe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3059" cy="1946148"/>
        </a:xfrm>
        <a:prstGeom prst="rect">
          <a:avLst/>
        </a:prstGeom>
      </xdr:spPr>
    </xdr:pic>
    <xdr:clientData/>
  </xdr:twoCellAnchor>
  <xdr:twoCellAnchor>
    <xdr:from>
      <xdr:col>3</xdr:col>
      <xdr:colOff>815340</xdr:colOff>
      <xdr:row>5</xdr:row>
      <xdr:rowOff>107155</xdr:rowOff>
    </xdr:from>
    <xdr:to>
      <xdr:col>3</xdr:col>
      <xdr:colOff>1811955</xdr:colOff>
      <xdr:row>5</xdr:row>
      <xdr:rowOff>2077210</xdr:rowOff>
    </xdr:to>
    <xdr:pic>
      <xdr:nvPicPr>
        <xdr:cNvPr id="9" name="image7.jpe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8496" y="5274468"/>
          <a:ext cx="996615" cy="1970055"/>
        </a:xfrm>
        <a:prstGeom prst="rect">
          <a:avLst/>
        </a:prstGeom>
      </xdr:spPr>
    </xdr:pic>
    <xdr:clientData/>
  </xdr:twoCellAnchor>
  <xdr:twoCellAnchor>
    <xdr:from>
      <xdr:col>3</xdr:col>
      <xdr:colOff>586929</xdr:colOff>
      <xdr:row>7</xdr:row>
      <xdr:rowOff>166687</xdr:rowOff>
    </xdr:from>
    <xdr:to>
      <xdr:col>3</xdr:col>
      <xdr:colOff>2547937</xdr:colOff>
      <xdr:row>7</xdr:row>
      <xdr:rowOff>2038667</xdr:rowOff>
    </xdr:to>
    <xdr:grpSp>
      <xdr:nvGrpSpPr>
        <xdr:cNvPr id="10" name="Group 10"/>
        <xdr:cNvGrpSpPr/>
      </xdr:nvGrpSpPr>
      <xdr:grpSpPr>
        <a:xfrm>
          <a:off x="2984054" y="9644062"/>
          <a:ext cx="1961008" cy="1871980"/>
          <a:chOff x="0" y="0"/>
          <a:chExt cx="2075814" cy="2062480"/>
        </a:xfrm>
      </xdr:grpSpPr>
      <xdr:pic>
        <xdr:nvPicPr>
          <xdr:cNvPr id="11" name="image8.png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100" y="0"/>
            <a:ext cx="1490472" cy="12191"/>
          </a:xfrm>
          <a:prstGeom prst="rect">
            <a:avLst/>
          </a:prstGeom>
        </xdr:spPr>
      </xdr:pic>
      <xdr:pic>
        <xdr:nvPicPr>
          <xdr:cNvPr id="12" name="image9.jpeg"/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6387"/>
            <a:ext cx="2075687" cy="2005584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999743</xdr:colOff>
      <xdr:row>7</xdr:row>
      <xdr:rowOff>2153411</xdr:rowOff>
    </xdr:from>
    <xdr:to>
      <xdr:col>3</xdr:col>
      <xdr:colOff>1996439</xdr:colOff>
      <xdr:row>8</xdr:row>
      <xdr:rowOff>1428</xdr:rowOff>
    </xdr:to>
    <xdr:pic>
      <xdr:nvPicPr>
        <xdr:cNvPr id="13" name="image10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518" y="2534411"/>
          <a:ext cx="996696" cy="3048"/>
        </a:xfrm>
        <a:prstGeom prst="rect">
          <a:avLst/>
        </a:prstGeom>
      </xdr:spPr>
    </xdr:pic>
    <xdr:clientData/>
  </xdr:twoCellAnchor>
  <xdr:twoCellAnchor>
    <xdr:from>
      <xdr:col>3</xdr:col>
      <xdr:colOff>158496</xdr:colOff>
      <xdr:row>8</xdr:row>
      <xdr:rowOff>195072</xdr:rowOff>
    </xdr:from>
    <xdr:to>
      <xdr:col>3</xdr:col>
      <xdr:colOff>2808731</xdr:colOff>
      <xdr:row>8</xdr:row>
      <xdr:rowOff>1664207</xdr:rowOff>
    </xdr:to>
    <xdr:pic>
      <xdr:nvPicPr>
        <xdr:cNvPr id="14" name="image11.jpe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1652" y="11827478"/>
          <a:ext cx="2650235" cy="1469135"/>
        </a:xfrm>
        <a:prstGeom prst="rect">
          <a:avLst/>
        </a:prstGeom>
      </xdr:spPr>
    </xdr:pic>
    <xdr:clientData/>
  </xdr:twoCellAnchor>
  <xdr:twoCellAnchor>
    <xdr:from>
      <xdr:col>3</xdr:col>
      <xdr:colOff>176783</xdr:colOff>
      <xdr:row>9</xdr:row>
      <xdr:rowOff>47244</xdr:rowOff>
    </xdr:from>
    <xdr:to>
      <xdr:col>3</xdr:col>
      <xdr:colOff>2683763</xdr:colOff>
      <xdr:row>9</xdr:row>
      <xdr:rowOff>1842515</xdr:rowOff>
    </xdr:to>
    <xdr:pic>
      <xdr:nvPicPr>
        <xdr:cNvPr id="15" name="image12.jpe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7558" y="4495419"/>
          <a:ext cx="2506980" cy="1795271"/>
        </a:xfrm>
        <a:prstGeom prst="rect">
          <a:avLst/>
        </a:prstGeom>
      </xdr:spPr>
    </xdr:pic>
    <xdr:clientData/>
  </xdr:twoCellAnchor>
  <xdr:twoCellAnchor>
    <xdr:from>
      <xdr:col>3</xdr:col>
      <xdr:colOff>440435</xdr:colOff>
      <xdr:row>10</xdr:row>
      <xdr:rowOff>60959</xdr:rowOff>
    </xdr:from>
    <xdr:to>
      <xdr:col>3</xdr:col>
      <xdr:colOff>2348483</xdr:colOff>
      <xdr:row>10</xdr:row>
      <xdr:rowOff>1860802</xdr:rowOff>
    </xdr:to>
    <xdr:pic>
      <xdr:nvPicPr>
        <xdr:cNvPr id="16" name="image13.jpe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1210" y="6423659"/>
          <a:ext cx="1908048" cy="1799843"/>
        </a:xfrm>
        <a:prstGeom prst="rect">
          <a:avLst/>
        </a:prstGeom>
      </xdr:spPr>
    </xdr:pic>
    <xdr:clientData/>
  </xdr:twoCellAnchor>
  <xdr:twoCellAnchor>
    <xdr:from>
      <xdr:col>3</xdr:col>
      <xdr:colOff>505967</xdr:colOff>
      <xdr:row>11</xdr:row>
      <xdr:rowOff>1911096</xdr:rowOff>
    </xdr:from>
    <xdr:to>
      <xdr:col>3</xdr:col>
      <xdr:colOff>1996439</xdr:colOff>
      <xdr:row>12</xdr:row>
      <xdr:rowOff>6381</xdr:rowOff>
    </xdr:to>
    <xdr:pic>
      <xdr:nvPicPr>
        <xdr:cNvPr id="21" name="image15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6742" y="10188321"/>
          <a:ext cx="1490472" cy="12191"/>
        </a:xfrm>
        <a:prstGeom prst="rect">
          <a:avLst/>
        </a:prstGeom>
      </xdr:spPr>
    </xdr:pic>
    <xdr:clientData/>
  </xdr:twoCellAnchor>
  <xdr:twoCellAnchor>
    <xdr:from>
      <xdr:col>3</xdr:col>
      <xdr:colOff>370331</xdr:colOff>
      <xdr:row>12</xdr:row>
      <xdr:rowOff>249936</xdr:rowOff>
    </xdr:from>
    <xdr:to>
      <xdr:col>3</xdr:col>
      <xdr:colOff>2446018</xdr:colOff>
      <xdr:row>12</xdr:row>
      <xdr:rowOff>1808987</xdr:rowOff>
    </xdr:to>
    <xdr:pic>
      <xdr:nvPicPr>
        <xdr:cNvPr id="22" name="image17.jpe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1106" y="10441686"/>
          <a:ext cx="2075687" cy="1559051"/>
        </a:xfrm>
        <a:prstGeom prst="rect">
          <a:avLst/>
        </a:prstGeom>
      </xdr:spPr>
    </xdr:pic>
    <xdr:clientData/>
  </xdr:twoCellAnchor>
  <xdr:twoCellAnchor>
    <xdr:from>
      <xdr:col>3</xdr:col>
      <xdr:colOff>417956</xdr:colOff>
      <xdr:row>11</xdr:row>
      <xdr:rowOff>166592</xdr:rowOff>
    </xdr:from>
    <xdr:to>
      <xdr:col>3</xdr:col>
      <xdr:colOff>2405251</xdr:colOff>
      <xdr:row>11</xdr:row>
      <xdr:rowOff>1711927</xdr:rowOff>
    </xdr:to>
    <xdr:pic>
      <xdr:nvPicPr>
        <xdr:cNvPr id="23" name="image17.jpe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1112" y="17549717"/>
          <a:ext cx="1987295" cy="1545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BreakPreview" topLeftCell="F1" zoomScale="60" zoomScaleNormal="80" workbookViewId="0">
      <pane ySplit="2" topLeftCell="A3" activePane="bottomLeft" state="frozen"/>
      <selection pane="bottomLeft" activeCell="X13" sqref="X13"/>
    </sheetView>
  </sheetViews>
  <sheetFormatPr defaultRowHeight="12.75" x14ac:dyDescent="0.2"/>
  <cols>
    <col min="1" max="1" width="5.33203125" style="14" customWidth="1"/>
    <col min="2" max="2" width="28.5" style="14" customWidth="1"/>
    <col min="3" max="3" width="8" style="14" customWidth="1"/>
    <col min="4" max="4" width="54" style="14" customWidth="1"/>
    <col min="5" max="5" width="28.1640625" style="14" customWidth="1"/>
    <col min="6" max="6" width="26.6640625" style="14" customWidth="1"/>
    <col min="7" max="7" width="19.33203125" style="14" customWidth="1"/>
    <col min="8" max="8" width="13.5" style="14" customWidth="1"/>
    <col min="9" max="9" width="16.1640625" style="14" customWidth="1"/>
    <col min="10" max="10" width="20" style="14" customWidth="1"/>
    <col min="11" max="11" width="9.33203125" style="14" customWidth="1"/>
    <col min="12" max="12" width="12.6640625" style="14" customWidth="1"/>
    <col min="13" max="16" width="12.6640625" style="14" bestFit="1" customWidth="1"/>
    <col min="17" max="18" width="12.6640625" style="14" customWidth="1"/>
    <col min="19" max="20" width="12.6640625" style="14" hidden="1" customWidth="1"/>
    <col min="21" max="22" width="12.6640625" style="14" customWidth="1"/>
    <col min="23" max="16384" width="9.33203125" style="14"/>
  </cols>
  <sheetData>
    <row r="1" spans="1:22" ht="18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22" ht="40.700000000000003" customHeight="1" x14ac:dyDescent="0.2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1"/>
      <c r="K2" s="42" t="s">
        <v>51</v>
      </c>
      <c r="L2" s="43"/>
      <c r="M2" s="42" t="s">
        <v>61</v>
      </c>
      <c r="N2" s="43"/>
      <c r="O2" s="42" t="s">
        <v>62</v>
      </c>
      <c r="P2" s="43"/>
      <c r="Q2" s="46" t="s">
        <v>57</v>
      </c>
      <c r="R2" s="43"/>
      <c r="S2" s="42" t="s">
        <v>58</v>
      </c>
      <c r="T2" s="43"/>
      <c r="U2" s="46" t="s">
        <v>59</v>
      </c>
      <c r="V2" s="43"/>
    </row>
    <row r="3" spans="1:22" ht="61.5" customHeight="1" x14ac:dyDescent="0.2">
      <c r="A3" s="15" t="s">
        <v>2</v>
      </c>
      <c r="B3" s="16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5" t="s">
        <v>9</v>
      </c>
      <c r="I3" s="16" t="s">
        <v>10</v>
      </c>
      <c r="J3" s="15" t="s">
        <v>11</v>
      </c>
      <c r="K3" s="29" t="s">
        <v>49</v>
      </c>
      <c r="L3" s="29" t="s">
        <v>50</v>
      </c>
      <c r="M3" s="29" t="s">
        <v>49</v>
      </c>
      <c r="N3" s="29" t="s">
        <v>50</v>
      </c>
      <c r="O3" s="29" t="s">
        <v>49</v>
      </c>
      <c r="P3" s="29" t="s">
        <v>50</v>
      </c>
      <c r="Q3" s="29" t="s">
        <v>49</v>
      </c>
      <c r="R3" s="29" t="s">
        <v>50</v>
      </c>
      <c r="S3" s="29" t="s">
        <v>49</v>
      </c>
      <c r="T3" s="29" t="s">
        <v>50</v>
      </c>
      <c r="U3" s="29" t="s">
        <v>49</v>
      </c>
      <c r="V3" s="29" t="s">
        <v>50</v>
      </c>
    </row>
    <row r="4" spans="1:22" ht="117" customHeight="1" x14ac:dyDescent="0.2">
      <c r="A4" s="1">
        <v>1</v>
      </c>
      <c r="B4" s="17" t="s">
        <v>12</v>
      </c>
      <c r="C4" s="2" t="s">
        <v>13</v>
      </c>
      <c r="D4" s="18"/>
      <c r="E4" s="3">
        <v>12</v>
      </c>
      <c r="F4" s="4" t="s">
        <v>14</v>
      </c>
      <c r="G4" s="19" t="s">
        <v>15</v>
      </c>
      <c r="H4" s="4" t="s">
        <v>16</v>
      </c>
      <c r="I4" s="20" t="s">
        <v>17</v>
      </c>
      <c r="J4" s="25" t="s">
        <v>18</v>
      </c>
      <c r="K4" s="32">
        <v>7500</v>
      </c>
      <c r="L4" s="31">
        <f>K4*$E4</f>
        <v>90000</v>
      </c>
      <c r="M4" s="32">
        <v>6250</v>
      </c>
      <c r="N4" s="31">
        <f>M4*$E4</f>
        <v>75000</v>
      </c>
      <c r="O4" s="32">
        <v>6250</v>
      </c>
      <c r="P4" s="31">
        <f>O4*$E4</f>
        <v>75000</v>
      </c>
      <c r="Q4" s="32">
        <v>19500</v>
      </c>
      <c r="R4" s="31">
        <f>Q4*$E4</f>
        <v>234000</v>
      </c>
      <c r="S4" s="31"/>
      <c r="T4" s="31"/>
      <c r="U4" s="32">
        <v>31000</v>
      </c>
      <c r="V4" s="31">
        <f>U4*$E4</f>
        <v>372000</v>
      </c>
    </row>
    <row r="5" spans="1:22" ht="170.1" customHeight="1" x14ac:dyDescent="0.2">
      <c r="A5" s="1">
        <v>2</v>
      </c>
      <c r="B5" s="17" t="s">
        <v>19</v>
      </c>
      <c r="C5" s="2" t="s">
        <v>20</v>
      </c>
      <c r="D5" s="18"/>
      <c r="E5" s="3">
        <v>3</v>
      </c>
      <c r="F5" s="4" t="s">
        <v>14</v>
      </c>
      <c r="G5" s="19" t="s">
        <v>15</v>
      </c>
      <c r="H5" s="4" t="s">
        <v>16</v>
      </c>
      <c r="I5" s="20" t="s">
        <v>17</v>
      </c>
      <c r="J5" s="25" t="s">
        <v>21</v>
      </c>
      <c r="K5" s="32">
        <v>13500</v>
      </c>
      <c r="L5" s="31">
        <f t="shared" ref="L5:N13" si="0">K5*$E5</f>
        <v>40500</v>
      </c>
      <c r="M5" s="32">
        <v>11250</v>
      </c>
      <c r="N5" s="31">
        <f t="shared" si="0"/>
        <v>33750</v>
      </c>
      <c r="O5" s="32">
        <v>11250</v>
      </c>
      <c r="P5" s="31">
        <f t="shared" ref="P5:P13" si="1">O5*$E5</f>
        <v>33750</v>
      </c>
      <c r="Q5" s="32">
        <v>10800</v>
      </c>
      <c r="R5" s="31">
        <f t="shared" ref="R5" si="2">Q5*$E5</f>
        <v>32400</v>
      </c>
      <c r="S5" s="31"/>
      <c r="T5" s="31"/>
      <c r="U5" s="32">
        <v>14000</v>
      </c>
      <c r="V5" s="31">
        <f t="shared" ref="V5:V13" si="3">U5*$E5</f>
        <v>42000</v>
      </c>
    </row>
    <row r="6" spans="1:22" ht="170.1" customHeight="1" x14ac:dyDescent="0.2">
      <c r="A6" s="1">
        <v>3</v>
      </c>
      <c r="B6" s="17" t="s">
        <v>22</v>
      </c>
      <c r="C6" s="2" t="s">
        <v>23</v>
      </c>
      <c r="D6" s="18"/>
      <c r="E6" s="3">
        <v>31</v>
      </c>
      <c r="F6" s="4" t="s">
        <v>14</v>
      </c>
      <c r="G6" s="19" t="s">
        <v>15</v>
      </c>
      <c r="H6" s="4" t="s">
        <v>24</v>
      </c>
      <c r="I6" s="20" t="s">
        <v>24</v>
      </c>
      <c r="J6" s="25" t="s">
        <v>25</v>
      </c>
      <c r="K6" s="32">
        <v>2950</v>
      </c>
      <c r="L6" s="31">
        <f t="shared" si="0"/>
        <v>91450</v>
      </c>
      <c r="M6" s="32">
        <v>2450</v>
      </c>
      <c r="N6" s="31">
        <f t="shared" si="0"/>
        <v>75950</v>
      </c>
      <c r="O6" s="32">
        <v>2450</v>
      </c>
      <c r="P6" s="31">
        <f t="shared" si="1"/>
        <v>75950</v>
      </c>
      <c r="Q6" s="32">
        <v>2250</v>
      </c>
      <c r="R6" s="31">
        <f t="shared" ref="R6" si="4">Q6*$E6</f>
        <v>69750</v>
      </c>
      <c r="S6" s="31"/>
      <c r="T6" s="31"/>
      <c r="U6" s="32">
        <v>3600</v>
      </c>
      <c r="V6" s="31">
        <f t="shared" si="3"/>
        <v>111600</v>
      </c>
    </row>
    <row r="7" spans="1:22" ht="170.1" customHeight="1" x14ac:dyDescent="0.2">
      <c r="A7" s="1">
        <v>4</v>
      </c>
      <c r="B7" s="17" t="s">
        <v>26</v>
      </c>
      <c r="C7" s="2" t="s">
        <v>27</v>
      </c>
      <c r="D7" s="18"/>
      <c r="E7" s="3">
        <v>13</v>
      </c>
      <c r="F7" s="4" t="s">
        <v>14</v>
      </c>
      <c r="G7" s="19" t="s">
        <v>15</v>
      </c>
      <c r="H7" s="4" t="s">
        <v>17</v>
      </c>
      <c r="I7" s="20" t="s">
        <v>17</v>
      </c>
      <c r="J7" s="26" t="s">
        <v>28</v>
      </c>
      <c r="K7" s="32">
        <v>2700</v>
      </c>
      <c r="L7" s="31">
        <f t="shared" si="0"/>
        <v>35100</v>
      </c>
      <c r="M7" s="32">
        <v>2250</v>
      </c>
      <c r="N7" s="31">
        <f t="shared" si="0"/>
        <v>29250</v>
      </c>
      <c r="O7" s="32">
        <v>2250</v>
      </c>
      <c r="P7" s="31">
        <f t="shared" si="1"/>
        <v>29250</v>
      </c>
      <c r="Q7" s="32">
        <v>1650</v>
      </c>
      <c r="R7" s="31">
        <f t="shared" ref="R7" si="5">Q7*$E7</f>
        <v>21450</v>
      </c>
      <c r="S7" s="31"/>
      <c r="T7" s="31"/>
      <c r="U7" s="32">
        <v>1920</v>
      </c>
      <c r="V7" s="31">
        <f t="shared" si="3"/>
        <v>24960</v>
      </c>
    </row>
    <row r="8" spans="1:22" ht="170.1" customHeight="1" x14ac:dyDescent="0.2">
      <c r="A8" s="1">
        <v>5</v>
      </c>
      <c r="B8" s="17" t="s">
        <v>29</v>
      </c>
      <c r="C8" s="2" t="s">
        <v>30</v>
      </c>
      <c r="D8" s="18"/>
      <c r="E8" s="3">
        <v>31</v>
      </c>
      <c r="F8" s="4" t="s">
        <v>14</v>
      </c>
      <c r="G8" s="19" t="s">
        <v>15</v>
      </c>
      <c r="H8" s="4" t="s">
        <v>16</v>
      </c>
      <c r="I8" s="19" t="s">
        <v>17</v>
      </c>
      <c r="J8" s="25" t="s">
        <v>31</v>
      </c>
      <c r="K8" s="32">
        <v>1400</v>
      </c>
      <c r="L8" s="31">
        <f t="shared" si="0"/>
        <v>43400</v>
      </c>
      <c r="M8" s="32">
        <v>1150</v>
      </c>
      <c r="N8" s="31">
        <f t="shared" si="0"/>
        <v>35650</v>
      </c>
      <c r="O8" s="32">
        <v>1150</v>
      </c>
      <c r="P8" s="31">
        <f t="shared" si="1"/>
        <v>35650</v>
      </c>
      <c r="Q8" s="32">
        <v>350</v>
      </c>
      <c r="R8" s="31">
        <f t="shared" ref="R8" si="6">Q8*$E8</f>
        <v>10850</v>
      </c>
      <c r="S8" s="31"/>
      <c r="T8" s="31"/>
      <c r="U8" s="32">
        <v>220</v>
      </c>
      <c r="V8" s="31">
        <f t="shared" si="3"/>
        <v>6820</v>
      </c>
    </row>
    <row r="9" spans="1:22" ht="151.35" customHeight="1" x14ac:dyDescent="0.2">
      <c r="A9" s="1">
        <v>6</v>
      </c>
      <c r="B9" s="17" t="s">
        <v>32</v>
      </c>
      <c r="C9" s="2" t="s">
        <v>33</v>
      </c>
      <c r="D9" s="18"/>
      <c r="E9" s="3">
        <v>1</v>
      </c>
      <c r="F9" s="4" t="s">
        <v>14</v>
      </c>
      <c r="G9" s="19" t="s">
        <v>15</v>
      </c>
      <c r="H9" s="4" t="s">
        <v>34</v>
      </c>
      <c r="I9" s="19" t="s">
        <v>34</v>
      </c>
      <c r="J9" s="25" t="s">
        <v>35</v>
      </c>
      <c r="K9" s="32">
        <v>63000</v>
      </c>
      <c r="L9" s="31">
        <f t="shared" si="0"/>
        <v>63000</v>
      </c>
      <c r="M9" s="32">
        <v>52500</v>
      </c>
      <c r="N9" s="31">
        <f t="shared" si="0"/>
        <v>52500</v>
      </c>
      <c r="O9" s="32">
        <v>52500</v>
      </c>
      <c r="P9" s="31">
        <f t="shared" si="1"/>
        <v>52500</v>
      </c>
      <c r="Q9" s="32">
        <v>39500</v>
      </c>
      <c r="R9" s="31">
        <f t="shared" ref="R9" si="7">Q9*$E9</f>
        <v>39500</v>
      </c>
      <c r="S9" s="31"/>
      <c r="T9" s="31"/>
      <c r="U9" s="32">
        <v>40350</v>
      </c>
      <c r="V9" s="31">
        <f t="shared" si="3"/>
        <v>40350</v>
      </c>
    </row>
    <row r="10" spans="1:22" ht="151.35" customHeight="1" x14ac:dyDescent="0.2">
      <c r="A10" s="1">
        <v>7</v>
      </c>
      <c r="B10" s="17" t="s">
        <v>36</v>
      </c>
      <c r="C10" s="2" t="s">
        <v>37</v>
      </c>
      <c r="D10" s="18"/>
      <c r="E10" s="5">
        <v>5</v>
      </c>
      <c r="F10" s="4" t="s">
        <v>14</v>
      </c>
      <c r="G10" s="19" t="s">
        <v>15</v>
      </c>
      <c r="H10" s="4" t="s">
        <v>16</v>
      </c>
      <c r="I10" s="19" t="s">
        <v>38</v>
      </c>
      <c r="J10" s="25" t="s">
        <v>39</v>
      </c>
      <c r="K10" s="32">
        <v>23650</v>
      </c>
      <c r="L10" s="31">
        <f t="shared" si="0"/>
        <v>118250</v>
      </c>
      <c r="M10" s="32">
        <v>19700</v>
      </c>
      <c r="N10" s="31">
        <f t="shared" si="0"/>
        <v>98500</v>
      </c>
      <c r="O10" s="32">
        <v>19700</v>
      </c>
      <c r="P10" s="31">
        <f t="shared" si="1"/>
        <v>98500</v>
      </c>
      <c r="Q10" s="32">
        <v>27800</v>
      </c>
      <c r="R10" s="31">
        <f t="shared" ref="R10" si="8">Q10*$E10</f>
        <v>139000</v>
      </c>
      <c r="S10" s="31"/>
      <c r="T10" s="31"/>
      <c r="U10" s="32">
        <v>34400</v>
      </c>
      <c r="V10" s="31">
        <f t="shared" si="3"/>
        <v>172000</v>
      </c>
    </row>
    <row r="11" spans="1:22" ht="151.35" customHeight="1" x14ac:dyDescent="0.2">
      <c r="A11" s="6">
        <v>8</v>
      </c>
      <c r="B11" s="21" t="s">
        <v>40</v>
      </c>
      <c r="C11" s="7" t="s">
        <v>41</v>
      </c>
      <c r="D11" s="22"/>
      <c r="E11" s="8">
        <v>12</v>
      </c>
      <c r="F11" s="9" t="s">
        <v>14</v>
      </c>
      <c r="G11" s="23" t="s">
        <v>15</v>
      </c>
      <c r="H11" s="9" t="s">
        <v>42</v>
      </c>
      <c r="I11" s="23" t="s">
        <v>42</v>
      </c>
      <c r="J11" s="27" t="s">
        <v>43</v>
      </c>
      <c r="K11" s="32">
        <v>3300</v>
      </c>
      <c r="L11" s="31">
        <f t="shared" si="0"/>
        <v>39600</v>
      </c>
      <c r="M11" s="32">
        <v>2750</v>
      </c>
      <c r="N11" s="31">
        <f t="shared" si="0"/>
        <v>33000</v>
      </c>
      <c r="O11" s="32">
        <v>2750</v>
      </c>
      <c r="P11" s="31">
        <f t="shared" si="1"/>
        <v>33000</v>
      </c>
      <c r="Q11" s="32">
        <v>1550</v>
      </c>
      <c r="R11" s="31">
        <f t="shared" ref="R11" si="9">Q11*$E11</f>
        <v>18600</v>
      </c>
      <c r="S11" s="31"/>
      <c r="T11" s="31"/>
      <c r="U11" s="32">
        <v>2350</v>
      </c>
      <c r="V11" s="31">
        <f t="shared" si="3"/>
        <v>28200</v>
      </c>
    </row>
    <row r="12" spans="1:22" ht="151.35" customHeight="1" x14ac:dyDescent="0.2">
      <c r="A12" s="10">
        <v>9</v>
      </c>
      <c r="B12" s="11" t="s">
        <v>44</v>
      </c>
      <c r="C12" s="11" t="s">
        <v>45</v>
      </c>
      <c r="D12" s="24"/>
      <c r="E12" s="12">
        <v>15</v>
      </c>
      <c r="F12" s="13" t="s">
        <v>46</v>
      </c>
      <c r="G12" s="13" t="s">
        <v>46</v>
      </c>
      <c r="H12" s="13" t="s">
        <v>46</v>
      </c>
      <c r="I12" s="13" t="s">
        <v>46</v>
      </c>
      <c r="J12" s="28" t="s">
        <v>47</v>
      </c>
      <c r="K12" s="32">
        <v>480</v>
      </c>
      <c r="L12" s="31">
        <f t="shared" si="0"/>
        <v>7200</v>
      </c>
      <c r="M12" s="32">
        <v>400</v>
      </c>
      <c r="N12" s="31">
        <f t="shared" si="0"/>
        <v>6000</v>
      </c>
      <c r="O12" s="32">
        <v>400</v>
      </c>
      <c r="P12" s="31">
        <f t="shared" si="1"/>
        <v>6000</v>
      </c>
      <c r="Q12" s="32">
        <v>450</v>
      </c>
      <c r="R12" s="31">
        <f t="shared" ref="R12" si="10">Q12*$E12</f>
        <v>6750</v>
      </c>
      <c r="S12" s="31"/>
      <c r="T12" s="31"/>
      <c r="U12" s="32">
        <v>5760</v>
      </c>
      <c r="V12" s="31">
        <f t="shared" si="3"/>
        <v>86400</v>
      </c>
    </row>
    <row r="13" spans="1:22" ht="166.5" customHeight="1" x14ac:dyDescent="0.2">
      <c r="A13" s="1">
        <v>10</v>
      </c>
      <c r="B13" s="17" t="s">
        <v>48</v>
      </c>
      <c r="C13" s="2" t="s">
        <v>45</v>
      </c>
      <c r="D13" s="18"/>
      <c r="E13" s="3">
        <v>30</v>
      </c>
      <c r="F13" s="4" t="s">
        <v>14</v>
      </c>
      <c r="G13" s="4" t="s">
        <v>15</v>
      </c>
      <c r="H13" s="4" t="s">
        <v>34</v>
      </c>
      <c r="I13" s="9" t="s">
        <v>34</v>
      </c>
      <c r="J13" s="27" t="s">
        <v>43</v>
      </c>
      <c r="K13" s="32">
        <v>2950</v>
      </c>
      <c r="L13" s="31">
        <f t="shared" si="0"/>
        <v>88500</v>
      </c>
      <c r="M13" s="32">
        <v>2450</v>
      </c>
      <c r="N13" s="31">
        <f t="shared" si="0"/>
        <v>73500</v>
      </c>
      <c r="O13" s="32">
        <v>2450</v>
      </c>
      <c r="P13" s="31">
        <f t="shared" si="1"/>
        <v>73500</v>
      </c>
      <c r="Q13" s="32">
        <v>1650</v>
      </c>
      <c r="R13" s="31">
        <f t="shared" ref="R13" si="11">Q13*$E13</f>
        <v>49500</v>
      </c>
      <c r="S13" s="31"/>
      <c r="T13" s="31"/>
      <c r="U13" s="32">
        <v>1200</v>
      </c>
      <c r="V13" s="31">
        <f t="shared" si="3"/>
        <v>36000</v>
      </c>
    </row>
    <row r="14" spans="1:22" x14ac:dyDescent="0.2">
      <c r="I14" s="37" t="s">
        <v>52</v>
      </c>
      <c r="J14" s="37"/>
      <c r="K14" s="30"/>
      <c r="L14" s="31">
        <f>SUM(L4:L13)</f>
        <v>617000</v>
      </c>
      <c r="M14" s="30"/>
      <c r="N14" s="31">
        <f>SUM(N4:N13)</f>
        <v>513100</v>
      </c>
      <c r="O14" s="30"/>
      <c r="P14" s="31">
        <f>SUM(P4:P13)</f>
        <v>513100</v>
      </c>
      <c r="Q14" s="30"/>
      <c r="R14" s="31">
        <f>SUM(R4:R13)</f>
        <v>621800</v>
      </c>
      <c r="S14" s="31"/>
      <c r="T14" s="31"/>
      <c r="U14" s="30"/>
      <c r="V14" s="31">
        <f>SUM(V4:V13)</f>
        <v>920330</v>
      </c>
    </row>
    <row r="15" spans="1:22" x14ac:dyDescent="0.2">
      <c r="I15" s="37" t="s">
        <v>63</v>
      </c>
      <c r="J15" s="37"/>
      <c r="K15" s="30"/>
      <c r="L15" s="31"/>
      <c r="M15" s="30"/>
      <c r="N15" s="31"/>
      <c r="O15" s="30"/>
      <c r="P15" s="36">
        <v>2.156714421148942E-2</v>
      </c>
      <c r="Q15" s="35"/>
      <c r="R15" s="31"/>
      <c r="S15" s="31"/>
      <c r="T15" s="31"/>
      <c r="U15" s="30"/>
      <c r="V15" s="31">
        <v>184066</v>
      </c>
    </row>
    <row r="16" spans="1:22" x14ac:dyDescent="0.2">
      <c r="I16" s="37" t="s">
        <v>64</v>
      </c>
      <c r="J16" s="37"/>
      <c r="K16" s="30"/>
      <c r="L16" s="31"/>
      <c r="M16" s="30"/>
      <c r="N16" s="31"/>
      <c r="O16" s="30"/>
      <c r="P16" s="35">
        <f>SUM(P14-(P14*P15))</f>
        <v>502033.89830508479</v>
      </c>
      <c r="Q16" s="35"/>
      <c r="R16" s="31"/>
      <c r="S16" s="31"/>
      <c r="T16" s="31"/>
      <c r="U16" s="30"/>
      <c r="V16" s="31">
        <f>V14-V15</f>
        <v>736264</v>
      </c>
    </row>
    <row r="17" spans="9:22" x14ac:dyDescent="0.2">
      <c r="I17" s="44" t="s">
        <v>60</v>
      </c>
      <c r="J17" s="45"/>
      <c r="K17" s="30"/>
      <c r="L17" s="31"/>
      <c r="M17" s="30"/>
      <c r="N17" s="31"/>
      <c r="O17" s="30"/>
      <c r="P17" s="31">
        <f>P16*0.03</f>
        <v>15061.016949152543</v>
      </c>
      <c r="Q17" s="31"/>
      <c r="R17" s="31"/>
      <c r="S17" s="31"/>
      <c r="T17" s="31"/>
      <c r="U17" s="30"/>
      <c r="V17" s="31"/>
    </row>
    <row r="18" spans="9:22" x14ac:dyDescent="0.2">
      <c r="I18" s="37" t="s">
        <v>53</v>
      </c>
      <c r="J18" s="37"/>
      <c r="K18" s="30"/>
      <c r="L18" s="31">
        <v>84000</v>
      </c>
      <c r="M18" s="30"/>
      <c r="N18" s="31">
        <v>70000</v>
      </c>
      <c r="O18" s="30"/>
      <c r="P18" s="31"/>
      <c r="Q18" s="31"/>
      <c r="R18" s="31"/>
      <c r="S18" s="31"/>
      <c r="T18" s="31"/>
      <c r="U18" s="30"/>
      <c r="V18" s="31"/>
    </row>
    <row r="19" spans="9:22" x14ac:dyDescent="0.2">
      <c r="I19" s="37" t="s">
        <v>54</v>
      </c>
      <c r="J19" s="37"/>
      <c r="K19" s="30"/>
      <c r="L19" s="31"/>
      <c r="M19" s="30"/>
      <c r="N19" s="31"/>
      <c r="O19" s="30"/>
      <c r="P19" s="30"/>
      <c r="Q19" s="30"/>
      <c r="R19" s="31"/>
      <c r="S19" s="31"/>
      <c r="T19" s="31"/>
      <c r="U19" s="30"/>
      <c r="V19" s="31"/>
    </row>
    <row r="20" spans="9:22" x14ac:dyDescent="0.2">
      <c r="I20" s="37" t="s">
        <v>55</v>
      </c>
      <c r="J20" s="37"/>
      <c r="K20" s="30"/>
      <c r="L20" s="31">
        <f>SUM(L14:L19)*18%</f>
        <v>126180</v>
      </c>
      <c r="M20" s="30"/>
      <c r="N20" s="31">
        <f>SUM(N14:N19)*18%</f>
        <v>104958</v>
      </c>
      <c r="O20" s="30"/>
      <c r="P20" s="31">
        <f>SUM(P16:P19)*18%</f>
        <v>93077.08474576271</v>
      </c>
      <c r="Q20" s="34"/>
      <c r="R20" s="31">
        <f>SUM(R14:R19)*18%</f>
        <v>111924</v>
      </c>
      <c r="S20" s="31"/>
      <c r="T20" s="31"/>
      <c r="U20" s="30"/>
      <c r="V20" s="31">
        <f>SUM(V16:V19)*18%</f>
        <v>132527.51999999999</v>
      </c>
    </row>
    <row r="21" spans="9:22" x14ac:dyDescent="0.2">
      <c r="I21" s="37" t="s">
        <v>56</v>
      </c>
      <c r="J21" s="37"/>
      <c r="K21" s="30"/>
      <c r="L21" s="31">
        <f>SUM(L14:L20)</f>
        <v>827180</v>
      </c>
      <c r="M21" s="30"/>
      <c r="N21" s="31">
        <f>SUM(N14:N20)</f>
        <v>688058</v>
      </c>
      <c r="O21" s="30"/>
      <c r="P21" s="35">
        <f>SUM(P16:P20)</f>
        <v>610172</v>
      </c>
      <c r="Q21" s="35"/>
      <c r="R21" s="31">
        <f>SUM(R14:R20)</f>
        <v>733724</v>
      </c>
      <c r="S21" s="31"/>
      <c r="T21" s="31"/>
      <c r="U21" s="30"/>
      <c r="V21" s="31">
        <f>SUM(V16:V20)</f>
        <v>868791.52</v>
      </c>
    </row>
    <row r="22" spans="9:22" x14ac:dyDescent="0.2">
      <c r="N22" s="14">
        <v>675000</v>
      </c>
    </row>
    <row r="23" spans="9:22" x14ac:dyDescent="0.2">
      <c r="N23" s="33">
        <f>1-(N22/N21)</f>
        <v>1.8978051268933704E-2</v>
      </c>
    </row>
  </sheetData>
  <mergeCells count="16">
    <mergeCell ref="M2:N2"/>
    <mergeCell ref="Q2:R2"/>
    <mergeCell ref="U2:V2"/>
    <mergeCell ref="I19:J19"/>
    <mergeCell ref="I20:J20"/>
    <mergeCell ref="S2:T2"/>
    <mergeCell ref="O2:P2"/>
    <mergeCell ref="I21:J21"/>
    <mergeCell ref="A1:J1"/>
    <mergeCell ref="A2:J2"/>
    <mergeCell ref="K2:L2"/>
    <mergeCell ref="I14:J14"/>
    <mergeCell ref="I18:J18"/>
    <mergeCell ref="I17:J17"/>
    <mergeCell ref="I15:J15"/>
    <mergeCell ref="I16:J16"/>
  </mergeCells>
  <pageMargins left="0.11811023622047245" right="0.11811023622047245" top="0.11811023622047245" bottom="0.11811023622047245" header="0.31496062992125984" footer="0.31496062992125984"/>
  <pageSetup paperSize="9" scale="3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Rates1_LIGHTING BOQ.XLSX</dc:title>
  <cp:lastModifiedBy>Sarvesh Patil</cp:lastModifiedBy>
  <cp:lastPrinted>2024-02-06T06:40:00Z</cp:lastPrinted>
  <dcterms:created xsi:type="dcterms:W3CDTF">2024-02-01T13:52:51Z</dcterms:created>
  <dcterms:modified xsi:type="dcterms:W3CDTF">2024-02-06T06:40:04Z</dcterms:modified>
</cp:coreProperties>
</file>