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7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F44" i="1"/>
  <c r="F43" i="1"/>
  <c r="G39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I9" i="1" l="1"/>
  <c r="I10" i="1"/>
  <c r="I11" i="1"/>
  <c r="I12" i="1"/>
  <c r="I13" i="1"/>
  <c r="I8" i="1"/>
  <c r="I7" i="1"/>
  <c r="I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K39" i="1" l="1"/>
  <c r="K45" i="1"/>
  <c r="K43" i="1"/>
  <c r="K42" i="1"/>
  <c r="I45" i="1"/>
  <c r="I43" i="1"/>
  <c r="I42" i="1"/>
  <c r="K40" i="1" l="1"/>
  <c r="K41" i="1" s="1"/>
  <c r="J44" i="1" s="1"/>
  <c r="K44" i="1" s="1"/>
  <c r="I39" i="1"/>
  <c r="I41" i="1" s="1"/>
  <c r="H44" i="1" s="1"/>
  <c r="I44" i="1" s="1"/>
  <c r="I46" i="1" s="1"/>
  <c r="G45" i="1"/>
  <c r="G43" i="1"/>
  <c r="G42" i="1"/>
  <c r="K46" i="1" l="1"/>
  <c r="G41" i="1"/>
  <c r="G46" i="1" s="1"/>
  <c r="G44" i="1" l="1"/>
</calcChain>
</file>

<file path=xl/sharedStrings.xml><?xml version="1.0" encoding="utf-8"?>
<sst xmlns="http://schemas.openxmlformats.org/spreadsheetml/2006/main" count="98" uniqueCount="60">
  <si>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</si>
  <si>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</si>
  <si>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</si>
  <si>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</si>
  <si>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</si>
  <si>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</si>
  <si>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</si>
  <si>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</si>
  <si>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</si>
  <si>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</si>
  <si>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</si>
  <si>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</si>
  <si>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</si>
  <si>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</si>
  <si>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</si>
  <si>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</si>
  <si>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</si>
  <si>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</si>
  <si>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</si>
  <si>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</si>
  <si>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7 Days</t>
  </si>
  <si>
    <t>75% Advance</t>
  </si>
  <si>
    <t>Nos</t>
  </si>
  <si>
    <t>Roots</t>
  </si>
  <si>
    <t>3 Weeks</t>
  </si>
  <si>
    <t>Marshmallow Bone China Side Plate - 18cm</t>
  </si>
  <si>
    <t>Frore Textured Rectangle Long Platter White Large 11.5 Inch</t>
  </si>
  <si>
    <t>Ariane Half Plate 24cm</t>
  </si>
  <si>
    <t>Saaikee Pasta Plate/Soup Plate/Maggi Plate Tableware (23cm) White Opalware Tempered</t>
  </si>
  <si>
    <t>rectangular shaped brown coloured oxidised platter with handle â?? Non Stick, Scratch Resistant,</t>
  </si>
  <si>
    <t>HALF PLATE WOOD 23 Cm</t>
  </si>
  <si>
    <t>Collage Acacia Wood Tea Cup, 8.5cm x 5.8cm 150ml, Design by Utilise.Objects</t>
  </si>
  <si>
    <t>IRON SKILLET SIZZLER PLATE WHITE WOODEN BOARD Black Rock Grill Cast Iron Skillet, Sizzler Plate, Fajita Skillet</t>
  </si>
  <si>
    <t>Appeasy Brown Wooden Handcrafted Serving Platter Bowl -l-38.5 cm x w-17.6 cm x h-1.5cm</t>
  </si>
  <si>
    <t>CERAMIC DINING Chic Matte Black Ceramic Dip Bowls Set</t>
  </si>
  <si>
    <t>Stainless Steel Table Spoon, Silver 19cm</t>
  </si>
  <si>
    <t>AP Fork Awkenox Sanjeev Kapoor Premium Stainless Steel Classic AP 19cm</t>
  </si>
  <si>
    <t>knife Silver Stainless Steel AP Knife, For Kitchen 19cm</t>
  </si>
  <si>
    <t>Teaspoon Spoon Stoccolma, for tea, 18/10, L 13,5 cm</t>
  </si>
  <si>
    <t>Classico Heavy Base Whisky Glass 280 ml.</t>
  </si>
  <si>
    <t>Ocean Centra Rock Beer Glass, 300ml,</t>
  </si>
  <si>
    <t>Ocean Solo Shot Glass/Shooter Glass, 60 ml</t>
  </si>
  <si>
    <t>300ml Crystal Whisky Glass</t>
  </si>
  <si>
    <t>Pasabahce Floral Party Glass Juice Set from House of Pasabahce from Turkey, Printed Transparent Floral Party Glass Juice Set, 1180 ml + 350 ml</t>
  </si>
  <si>
    <t>Ocean Pilsner Long Drink Glass, 400ml, Set of 6,</t>
  </si>
  <si>
    <t>Ocean Glass Munich Beer Mug, 355ml, Transparent Set</t>
  </si>
  <si>
    <t>Glass CLASSIC BRANDY 1501X09 9 oz (255 ml)</t>
  </si>
  <si>
    <t>Glass Ocean (Pack of 6) OCEAN V13610 BISTRO CARAFE 290 ML Glass Set Beer Glass  (290 ml, Glass, White)</t>
  </si>
  <si>
    <t>Glass ocean Margarita Glass Set, 250ml,</t>
  </si>
  <si>
    <t>Glass Martini glass Elysia, Pasabahce - 220ml</t>
  </si>
  <si>
    <t>Glass Burgundy glass Vina, Schott Zwiesel - 415ml</t>
  </si>
  <si>
    <t>Glass PrimeWorld Dimaond Whiskey Glass Set of 2 Pcs 300 ml Crystal Clear Perfect for Scotch Rum and Other Drinks</t>
  </si>
  <si>
    <t>Glass 500 ml Glass Carafe</t>
  </si>
  <si>
    <t>TREO Cascade Cool 565 ml, 2 Pcs Set Glass Beer Mug  (565 ml,</t>
  </si>
  <si>
    <t>Irish 300ml Transparent Glass Coffee Mug,</t>
  </si>
  <si>
    <t>Irish Coffee Mug Tall Glass, Latte Cups, 300ml</t>
  </si>
  <si>
    <t>Ocean Centra Hi-Ball Water Glass, 300ml</t>
  </si>
  <si>
    <t>Comparative for Safal PR TFSCPL-2324-000071</t>
  </si>
  <si>
    <t>Amma Enterprises</t>
  </si>
  <si>
    <t>Sankeshwar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</si>
</sst>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10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vertical="center"/>
    </xf>
    <xf numFmtId="164" fontId="2" fillId="6" borderId="1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5" zoomScaleNormal="100" workbookViewId="0">
      <selection activeCell="A5" sqref="A5"/>
    </sheetView>
  </sheetViews>
  <sheetFormatPr defaultRowHeight="12" x14ac:dyDescent="0.35"/>
  <cols>
    <col min="1" max="1" width="5" style="3" bestFit="1" customWidth="1"/>
    <col min="2" max="2" width="36.54296875" style="3" bestFit="1" customWidth="1"/>
    <col min="3" max="3" width="4.08984375" style="3" bestFit="1" customWidth="1"/>
    <col min="4" max="4" width="4.54296875" style="3" bestFit="1" customWidth="1"/>
    <col min="5" max="5" width="4.26953125" style="23" bestFit="1" customWidth="1"/>
    <col min="6" max="7" width="11.81640625" style="3" customWidth="1"/>
    <col min="8" max="9" width="10.08984375" style="3" hidden="1" customWidth="1"/>
    <col min="10" max="11" width="11" style="3" customWidth="1"/>
    <col min="12" max="16384" width="8.7265625" style="3"/>
  </cols>
  <sheetData>
    <row r="1" spans="1:11" x14ac:dyDescent="0.35">
      <c r="A1" s="26" t="s">
        <v>17</v>
      </c>
      <c r="B1" s="27"/>
      <c r="C1" s="27"/>
      <c r="D1" s="27"/>
      <c r="E1" s="27"/>
      <c r="F1" s="27"/>
      <c r="G1" s="27"/>
      <c r="H1" s="27"/>
      <c r="I1" s="28"/>
      <c r="J1" s="1" t="s">
        <v>18</v>
      </c>
      <c r="K1" s="2">
        <v>45369</v>
      </c>
    </row>
    <row r="2" spans="1:11" x14ac:dyDescent="0.3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35">
      <c r="A3" s="29" t="s">
        <v>57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35">
      <c r="A4" s="33"/>
      <c r="B4" s="34"/>
      <c r="C4" s="34"/>
      <c r="D4" s="34"/>
      <c r="E4" s="35"/>
      <c r="F4" s="29" t="s">
        <v>58</v>
      </c>
      <c r="G4" s="29"/>
      <c r="H4" s="29" t="s">
        <v>23</v>
      </c>
      <c r="I4" s="29"/>
      <c r="J4" s="29" t="s">
        <v>59</v>
      </c>
      <c r="K4" s="29"/>
    </row>
    <row r="5" spans="1:11" x14ac:dyDescent="0.3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  <c r="J5" s="4" t="s">
        <v>5</v>
      </c>
      <c r="K5" s="4" t="s">
        <v>6</v>
      </c>
    </row>
    <row r="6" spans="1:11" x14ac:dyDescent="0.35">
      <c r="A6" s="5">
        <v>1</v>
      </c>
      <c r="B6" s="6" t="s">
        <v>25</v>
      </c>
      <c r="C6" s="7">
        <v>50</v>
      </c>
      <c r="D6" s="8" t="s">
        <v>22</v>
      </c>
      <c r="E6" s="24">
        <v>0.12</v>
      </c>
      <c r="F6" s="9">
        <v>260</v>
      </c>
      <c r="G6" s="10">
        <f>C6*F6</f>
        <v>13000</v>
      </c>
      <c r="H6" s="11"/>
      <c r="I6" s="12">
        <f>C6*H6</f>
        <v>0</v>
      </c>
      <c r="J6" s="37">
        <v>125</v>
      </c>
      <c r="K6" s="10">
        <f>C6*J6</f>
        <v>6250</v>
      </c>
    </row>
    <row r="7" spans="1:11" ht="24" x14ac:dyDescent="0.35">
      <c r="A7" s="5">
        <f t="shared" ref="A7:A37" si="0">A6+1</f>
        <v>2</v>
      </c>
      <c r="B7" s="6" t="s">
        <v>26</v>
      </c>
      <c r="C7" s="7">
        <v>12</v>
      </c>
      <c r="D7" s="8" t="s">
        <v>22</v>
      </c>
      <c r="E7" s="24">
        <v>0.12</v>
      </c>
      <c r="F7" s="9">
        <v>550</v>
      </c>
      <c r="G7" s="10">
        <f t="shared" ref="G7:G37" si="1">C7*F7</f>
        <v>6600</v>
      </c>
      <c r="H7" s="11"/>
      <c r="I7" s="12">
        <f>C7*H7</f>
        <v>0</v>
      </c>
      <c r="J7" s="37">
        <v>495</v>
      </c>
      <c r="K7" s="10">
        <f t="shared" ref="K7:K37" si="2">C7*J7</f>
        <v>5940</v>
      </c>
    </row>
    <row r="8" spans="1:11" x14ac:dyDescent="0.35">
      <c r="A8" s="5">
        <f t="shared" si="0"/>
        <v>3</v>
      </c>
      <c r="B8" s="6" t="s">
        <v>27</v>
      </c>
      <c r="C8" s="7">
        <v>36</v>
      </c>
      <c r="D8" s="8" t="s">
        <v>22</v>
      </c>
      <c r="E8" s="24">
        <v>0.12</v>
      </c>
      <c r="F8" s="9">
        <v>260</v>
      </c>
      <c r="G8" s="10">
        <f t="shared" si="1"/>
        <v>9360</v>
      </c>
      <c r="H8" s="11"/>
      <c r="I8" s="12">
        <f>C8*H8</f>
        <v>0</v>
      </c>
      <c r="J8" s="37">
        <v>245</v>
      </c>
      <c r="K8" s="10">
        <f t="shared" si="2"/>
        <v>8820</v>
      </c>
    </row>
    <row r="9" spans="1:11" ht="24" x14ac:dyDescent="0.35">
      <c r="A9" s="5">
        <f t="shared" si="0"/>
        <v>4</v>
      </c>
      <c r="B9" s="6" t="s">
        <v>28</v>
      </c>
      <c r="C9" s="7">
        <v>48</v>
      </c>
      <c r="D9" s="8" t="s">
        <v>22</v>
      </c>
      <c r="E9" s="24">
        <v>0.12</v>
      </c>
      <c r="F9" s="9">
        <v>370</v>
      </c>
      <c r="G9" s="10">
        <f t="shared" si="1"/>
        <v>17760</v>
      </c>
      <c r="H9" s="11"/>
      <c r="I9" s="12">
        <f t="shared" ref="I9:I13" si="3">C9*H9</f>
        <v>0</v>
      </c>
      <c r="J9" s="37">
        <v>315</v>
      </c>
      <c r="K9" s="10">
        <f t="shared" si="2"/>
        <v>15120</v>
      </c>
    </row>
    <row r="10" spans="1:11" ht="24" x14ac:dyDescent="0.35">
      <c r="A10" s="5">
        <f t="shared" si="0"/>
        <v>5</v>
      </c>
      <c r="B10" s="6" t="s">
        <v>29</v>
      </c>
      <c r="C10" s="7">
        <v>12</v>
      </c>
      <c r="D10" s="8" t="s">
        <v>22</v>
      </c>
      <c r="E10" s="24">
        <v>0.12</v>
      </c>
      <c r="F10" s="37">
        <v>600</v>
      </c>
      <c r="G10" s="10">
        <f t="shared" si="1"/>
        <v>7200</v>
      </c>
      <c r="H10" s="11"/>
      <c r="I10" s="12">
        <f t="shared" si="3"/>
        <v>0</v>
      </c>
      <c r="J10" s="9">
        <v>950</v>
      </c>
      <c r="K10" s="10">
        <f t="shared" si="2"/>
        <v>11400</v>
      </c>
    </row>
    <row r="11" spans="1:11" x14ac:dyDescent="0.35">
      <c r="A11" s="5">
        <f t="shared" si="0"/>
        <v>6</v>
      </c>
      <c r="B11" s="6" t="s">
        <v>30</v>
      </c>
      <c r="C11" s="7">
        <v>50</v>
      </c>
      <c r="D11" s="8" t="s">
        <v>22</v>
      </c>
      <c r="E11" s="24">
        <v>0.12</v>
      </c>
      <c r="F11" s="37">
        <v>550</v>
      </c>
      <c r="G11" s="10">
        <f t="shared" si="1"/>
        <v>27500</v>
      </c>
      <c r="H11" s="11"/>
      <c r="I11" s="12">
        <f t="shared" si="3"/>
        <v>0</v>
      </c>
      <c r="J11" s="9">
        <v>1200</v>
      </c>
      <c r="K11" s="10">
        <f t="shared" si="2"/>
        <v>60000</v>
      </c>
    </row>
    <row r="12" spans="1:11" ht="24" x14ac:dyDescent="0.35">
      <c r="A12" s="5">
        <f t="shared" si="0"/>
        <v>7</v>
      </c>
      <c r="B12" s="6" t="s">
        <v>31</v>
      </c>
      <c r="C12" s="7">
        <v>36</v>
      </c>
      <c r="D12" s="8" t="s">
        <v>22</v>
      </c>
      <c r="E12" s="24">
        <v>0.12</v>
      </c>
      <c r="F12" s="37">
        <v>300</v>
      </c>
      <c r="G12" s="10">
        <f t="shared" si="1"/>
        <v>10800</v>
      </c>
      <c r="H12" s="11"/>
      <c r="I12" s="12">
        <f t="shared" si="3"/>
        <v>0</v>
      </c>
      <c r="J12" s="36">
        <v>300</v>
      </c>
      <c r="K12" s="10">
        <f t="shared" si="2"/>
        <v>10800</v>
      </c>
    </row>
    <row r="13" spans="1:11" ht="36" x14ac:dyDescent="0.35">
      <c r="A13" s="5">
        <f t="shared" si="0"/>
        <v>8</v>
      </c>
      <c r="B13" s="6" t="s">
        <v>32</v>
      </c>
      <c r="C13" s="7">
        <v>6</v>
      </c>
      <c r="D13" s="8" t="s">
        <v>22</v>
      </c>
      <c r="E13" s="24"/>
      <c r="F13" s="9"/>
      <c r="G13" s="10">
        <f t="shared" si="1"/>
        <v>0</v>
      </c>
      <c r="H13" s="11"/>
      <c r="I13" s="12">
        <f t="shared" si="3"/>
        <v>0</v>
      </c>
      <c r="J13" s="9"/>
      <c r="K13" s="10">
        <f t="shared" si="2"/>
        <v>0</v>
      </c>
    </row>
    <row r="14" spans="1:11" ht="24" x14ac:dyDescent="0.35">
      <c r="A14" s="5">
        <f t="shared" si="0"/>
        <v>9</v>
      </c>
      <c r="B14" s="6" t="s">
        <v>33</v>
      </c>
      <c r="C14" s="7">
        <v>12</v>
      </c>
      <c r="D14" s="8" t="s">
        <v>22</v>
      </c>
      <c r="E14" s="24">
        <v>0.18</v>
      </c>
      <c r="F14" s="37">
        <v>1800</v>
      </c>
      <c r="G14" s="10">
        <f t="shared" si="1"/>
        <v>21600</v>
      </c>
      <c r="H14" s="11"/>
      <c r="I14" s="12"/>
      <c r="J14" s="36">
        <v>1800</v>
      </c>
      <c r="K14" s="10">
        <f t="shared" si="2"/>
        <v>21600</v>
      </c>
    </row>
    <row r="15" spans="1:11" ht="24" x14ac:dyDescent="0.35">
      <c r="A15" s="5">
        <f t="shared" si="0"/>
        <v>10</v>
      </c>
      <c r="B15" s="6" t="s">
        <v>34</v>
      </c>
      <c r="C15" s="7">
        <v>60</v>
      </c>
      <c r="D15" s="8" t="s">
        <v>22</v>
      </c>
      <c r="E15" s="24">
        <v>0.18</v>
      </c>
      <c r="F15" s="37">
        <v>92</v>
      </c>
      <c r="G15" s="10">
        <f t="shared" si="1"/>
        <v>5520</v>
      </c>
      <c r="H15" s="11"/>
      <c r="I15" s="12"/>
      <c r="J15" s="36">
        <v>92</v>
      </c>
      <c r="K15" s="10">
        <f t="shared" si="2"/>
        <v>5520</v>
      </c>
    </row>
    <row r="16" spans="1:11" x14ac:dyDescent="0.35">
      <c r="A16" s="5">
        <f t="shared" si="0"/>
        <v>11</v>
      </c>
      <c r="B16" s="6" t="s">
        <v>35</v>
      </c>
      <c r="C16" s="7">
        <v>100</v>
      </c>
      <c r="D16" s="8" t="s">
        <v>22</v>
      </c>
      <c r="E16" s="24">
        <v>0.18</v>
      </c>
      <c r="F16" s="9">
        <v>33.75</v>
      </c>
      <c r="G16" s="10">
        <f t="shared" si="1"/>
        <v>3375</v>
      </c>
      <c r="H16" s="11"/>
      <c r="I16" s="12"/>
      <c r="J16" s="37">
        <v>23</v>
      </c>
      <c r="K16" s="10">
        <f t="shared" si="2"/>
        <v>2300</v>
      </c>
    </row>
    <row r="17" spans="1:11" ht="24" x14ac:dyDescent="0.35">
      <c r="A17" s="5">
        <f t="shared" si="0"/>
        <v>12</v>
      </c>
      <c r="B17" s="6" t="s">
        <v>36</v>
      </c>
      <c r="C17" s="7">
        <v>100</v>
      </c>
      <c r="D17" s="8" t="s">
        <v>22</v>
      </c>
      <c r="E17" s="24">
        <v>0.18</v>
      </c>
      <c r="F17" s="9">
        <v>33.75</v>
      </c>
      <c r="G17" s="10">
        <f t="shared" si="1"/>
        <v>3375</v>
      </c>
      <c r="H17" s="11"/>
      <c r="I17" s="12"/>
      <c r="J17" s="37">
        <v>23</v>
      </c>
      <c r="K17" s="10">
        <f t="shared" si="2"/>
        <v>2300</v>
      </c>
    </row>
    <row r="18" spans="1:11" x14ac:dyDescent="0.35">
      <c r="A18" s="5">
        <f t="shared" si="0"/>
        <v>13</v>
      </c>
      <c r="B18" s="6" t="s">
        <v>37</v>
      </c>
      <c r="C18" s="7">
        <v>50</v>
      </c>
      <c r="D18" s="8" t="s">
        <v>22</v>
      </c>
      <c r="E18" s="24">
        <v>0.18</v>
      </c>
      <c r="F18" s="9">
        <v>88.5</v>
      </c>
      <c r="G18" s="10">
        <f t="shared" si="1"/>
        <v>4425</v>
      </c>
      <c r="H18" s="11"/>
      <c r="I18" s="12"/>
      <c r="J18" s="37">
        <v>85</v>
      </c>
      <c r="K18" s="10">
        <f t="shared" si="2"/>
        <v>4250</v>
      </c>
    </row>
    <row r="19" spans="1:11" x14ac:dyDescent="0.35">
      <c r="A19" s="5">
        <f t="shared" si="0"/>
        <v>14</v>
      </c>
      <c r="B19" s="6" t="s">
        <v>38</v>
      </c>
      <c r="C19" s="7">
        <v>100</v>
      </c>
      <c r="D19" s="8" t="s">
        <v>22</v>
      </c>
      <c r="E19" s="24">
        <v>0.18</v>
      </c>
      <c r="F19" s="9">
        <v>23.25</v>
      </c>
      <c r="G19" s="10">
        <f t="shared" si="1"/>
        <v>2325</v>
      </c>
      <c r="H19" s="11"/>
      <c r="I19" s="12"/>
      <c r="J19" s="37">
        <v>15</v>
      </c>
      <c r="K19" s="10">
        <f t="shared" si="2"/>
        <v>1500</v>
      </c>
    </row>
    <row r="20" spans="1:11" x14ac:dyDescent="0.35">
      <c r="A20" s="5">
        <f t="shared" si="0"/>
        <v>15</v>
      </c>
      <c r="B20" s="6" t="s">
        <v>39</v>
      </c>
      <c r="C20" s="7">
        <v>50</v>
      </c>
      <c r="D20" s="8" t="s">
        <v>22</v>
      </c>
      <c r="E20" s="24">
        <v>0.18</v>
      </c>
      <c r="F20" s="9">
        <v>114</v>
      </c>
      <c r="G20" s="10">
        <f t="shared" si="1"/>
        <v>5700</v>
      </c>
      <c r="H20" s="11"/>
      <c r="I20" s="12"/>
      <c r="J20" s="37">
        <v>72.5</v>
      </c>
      <c r="K20" s="10">
        <f t="shared" si="2"/>
        <v>3625</v>
      </c>
    </row>
    <row r="21" spans="1:11" x14ac:dyDescent="0.35">
      <c r="A21" s="5">
        <f t="shared" si="0"/>
        <v>16</v>
      </c>
      <c r="B21" s="6" t="s">
        <v>40</v>
      </c>
      <c r="C21" s="7">
        <v>30</v>
      </c>
      <c r="D21" s="8" t="s">
        <v>22</v>
      </c>
      <c r="E21" s="24">
        <v>0.18</v>
      </c>
      <c r="F21" s="9">
        <v>84</v>
      </c>
      <c r="G21" s="10">
        <f t="shared" si="1"/>
        <v>2520</v>
      </c>
      <c r="H21" s="11"/>
      <c r="I21" s="12"/>
      <c r="J21" s="37">
        <v>88.5</v>
      </c>
      <c r="K21" s="10">
        <f t="shared" si="2"/>
        <v>2655</v>
      </c>
    </row>
    <row r="22" spans="1:11" x14ac:dyDescent="0.35">
      <c r="A22" s="5">
        <f t="shared" si="0"/>
        <v>17</v>
      </c>
      <c r="B22" s="6" t="s">
        <v>41</v>
      </c>
      <c r="C22" s="7">
        <v>30</v>
      </c>
      <c r="D22" s="8" t="s">
        <v>22</v>
      </c>
      <c r="E22" s="24">
        <v>0.18</v>
      </c>
      <c r="F22" s="9">
        <v>103</v>
      </c>
      <c r="G22" s="10">
        <f t="shared" si="1"/>
        <v>3090</v>
      </c>
      <c r="H22" s="11"/>
      <c r="I22" s="12"/>
      <c r="J22" s="37">
        <v>44.5</v>
      </c>
      <c r="K22" s="10">
        <f t="shared" si="2"/>
        <v>1335</v>
      </c>
    </row>
    <row r="23" spans="1:11" x14ac:dyDescent="0.35">
      <c r="A23" s="5">
        <f t="shared" si="0"/>
        <v>18</v>
      </c>
      <c r="B23" s="6" t="s">
        <v>42</v>
      </c>
      <c r="C23" s="7">
        <v>45</v>
      </c>
      <c r="D23" s="8" t="s">
        <v>22</v>
      </c>
      <c r="E23" s="24">
        <v>0.18</v>
      </c>
      <c r="F23" s="9">
        <v>107</v>
      </c>
      <c r="G23" s="10">
        <f t="shared" si="1"/>
        <v>4815</v>
      </c>
      <c r="H23" s="11"/>
      <c r="I23" s="12"/>
      <c r="J23" s="37">
        <v>50.5</v>
      </c>
      <c r="K23" s="10">
        <f t="shared" si="2"/>
        <v>2272.5</v>
      </c>
    </row>
    <row r="24" spans="1:11" ht="36" x14ac:dyDescent="0.35">
      <c r="A24" s="5">
        <f t="shared" si="0"/>
        <v>19</v>
      </c>
      <c r="B24" s="6" t="s">
        <v>43</v>
      </c>
      <c r="C24" s="7">
        <v>36</v>
      </c>
      <c r="D24" s="8" t="s">
        <v>22</v>
      </c>
      <c r="E24" s="24">
        <v>0.18</v>
      </c>
      <c r="F24" s="37">
        <v>75</v>
      </c>
      <c r="G24" s="10">
        <f t="shared" si="1"/>
        <v>2700</v>
      </c>
      <c r="H24" s="11"/>
      <c r="I24" s="12"/>
      <c r="J24" s="36">
        <v>75</v>
      </c>
      <c r="K24" s="10">
        <f t="shared" si="2"/>
        <v>2700</v>
      </c>
    </row>
    <row r="25" spans="1:11" x14ac:dyDescent="0.35">
      <c r="A25" s="5">
        <f t="shared" si="0"/>
        <v>20</v>
      </c>
      <c r="B25" s="6" t="s">
        <v>44</v>
      </c>
      <c r="C25" s="7">
        <v>25</v>
      </c>
      <c r="D25" s="8" t="s">
        <v>22</v>
      </c>
      <c r="E25" s="24">
        <v>0.18</v>
      </c>
      <c r="F25" s="9">
        <v>87</v>
      </c>
      <c r="G25" s="10">
        <f t="shared" si="1"/>
        <v>2175</v>
      </c>
      <c r="H25" s="11"/>
      <c r="I25" s="12"/>
      <c r="J25" s="37">
        <v>75.5</v>
      </c>
      <c r="K25" s="10">
        <f t="shared" si="2"/>
        <v>1887.5</v>
      </c>
    </row>
    <row r="26" spans="1:11" ht="24" x14ac:dyDescent="0.35">
      <c r="A26" s="5">
        <f t="shared" si="0"/>
        <v>21</v>
      </c>
      <c r="B26" s="6" t="s">
        <v>45</v>
      </c>
      <c r="C26" s="7">
        <v>25</v>
      </c>
      <c r="D26" s="8" t="s">
        <v>22</v>
      </c>
      <c r="E26" s="24">
        <v>0.18</v>
      </c>
      <c r="F26" s="9">
        <v>142</v>
      </c>
      <c r="G26" s="10">
        <f t="shared" si="1"/>
        <v>3550</v>
      </c>
      <c r="H26" s="11"/>
      <c r="I26" s="12"/>
      <c r="J26" s="37">
        <v>130</v>
      </c>
      <c r="K26" s="10">
        <f t="shared" si="2"/>
        <v>3250</v>
      </c>
    </row>
    <row r="27" spans="1:11" x14ac:dyDescent="0.35">
      <c r="A27" s="5">
        <f t="shared" si="0"/>
        <v>22</v>
      </c>
      <c r="B27" s="6" t="s">
        <v>46</v>
      </c>
      <c r="C27" s="13">
        <v>24</v>
      </c>
      <c r="D27" s="8" t="s">
        <v>22</v>
      </c>
      <c r="E27" s="24">
        <v>0.18</v>
      </c>
      <c r="F27" s="9">
        <v>130</v>
      </c>
      <c r="G27" s="10">
        <f t="shared" si="1"/>
        <v>3120</v>
      </c>
      <c r="H27" s="11"/>
      <c r="I27" s="12"/>
      <c r="J27" s="37">
        <v>125.5</v>
      </c>
      <c r="K27" s="10">
        <f t="shared" si="2"/>
        <v>3012</v>
      </c>
    </row>
    <row r="28" spans="1:11" ht="36" x14ac:dyDescent="0.35">
      <c r="A28" s="5">
        <f t="shared" si="0"/>
        <v>23</v>
      </c>
      <c r="B28" s="6" t="s">
        <v>47</v>
      </c>
      <c r="C28" s="7">
        <v>20</v>
      </c>
      <c r="D28" s="8" t="s">
        <v>22</v>
      </c>
      <c r="E28" s="24">
        <v>0.18</v>
      </c>
      <c r="F28" s="37">
        <v>104</v>
      </c>
      <c r="G28" s="10">
        <f t="shared" si="1"/>
        <v>2080</v>
      </c>
      <c r="H28" s="11"/>
      <c r="I28" s="12"/>
      <c r="J28" s="9">
        <v>181</v>
      </c>
      <c r="K28" s="10">
        <f t="shared" si="2"/>
        <v>3620</v>
      </c>
    </row>
    <row r="29" spans="1:11" x14ac:dyDescent="0.35">
      <c r="A29" s="5">
        <f t="shared" si="0"/>
        <v>24</v>
      </c>
      <c r="B29" s="6" t="s">
        <v>48</v>
      </c>
      <c r="C29" s="7">
        <v>24</v>
      </c>
      <c r="D29" s="8" t="s">
        <v>22</v>
      </c>
      <c r="E29" s="24">
        <v>0.18</v>
      </c>
      <c r="F29" s="9">
        <v>145</v>
      </c>
      <c r="G29" s="10">
        <f t="shared" si="1"/>
        <v>3480</v>
      </c>
      <c r="H29" s="11"/>
      <c r="I29" s="12"/>
      <c r="J29" s="37">
        <v>125.5</v>
      </c>
      <c r="K29" s="10">
        <f t="shared" si="2"/>
        <v>3012</v>
      </c>
    </row>
    <row r="30" spans="1:11" x14ac:dyDescent="0.35">
      <c r="A30" s="5">
        <f t="shared" si="0"/>
        <v>25</v>
      </c>
      <c r="B30" s="6" t="s">
        <v>49</v>
      </c>
      <c r="C30" s="7">
        <v>50</v>
      </c>
      <c r="D30" s="8" t="s">
        <v>22</v>
      </c>
      <c r="E30" s="24">
        <v>0.18</v>
      </c>
      <c r="F30" s="9">
        <v>700</v>
      </c>
      <c r="G30" s="10">
        <f t="shared" si="1"/>
        <v>35000</v>
      </c>
      <c r="H30" s="11"/>
      <c r="I30" s="12"/>
      <c r="J30" s="37">
        <v>182</v>
      </c>
      <c r="K30" s="10">
        <f t="shared" si="2"/>
        <v>9100</v>
      </c>
    </row>
    <row r="31" spans="1:11" x14ac:dyDescent="0.35">
      <c r="A31" s="5">
        <f t="shared" si="0"/>
        <v>26</v>
      </c>
      <c r="B31" s="6" t="s">
        <v>50</v>
      </c>
      <c r="C31" s="7">
        <v>36</v>
      </c>
      <c r="D31" s="8" t="s">
        <v>22</v>
      </c>
      <c r="E31" s="24">
        <v>0.18</v>
      </c>
      <c r="F31" s="37">
        <v>910</v>
      </c>
      <c r="G31" s="10">
        <f t="shared" si="1"/>
        <v>32760</v>
      </c>
      <c r="H31" s="11"/>
      <c r="I31" s="12"/>
      <c r="J31" s="36">
        <v>910</v>
      </c>
      <c r="K31" s="10">
        <f t="shared" si="2"/>
        <v>32760</v>
      </c>
    </row>
    <row r="32" spans="1:11" ht="36" x14ac:dyDescent="0.35">
      <c r="A32" s="5">
        <f t="shared" si="0"/>
        <v>27</v>
      </c>
      <c r="B32" s="6" t="s">
        <v>51</v>
      </c>
      <c r="C32" s="7">
        <v>45</v>
      </c>
      <c r="D32" s="8" t="s">
        <v>22</v>
      </c>
      <c r="E32" s="24">
        <v>0.18</v>
      </c>
      <c r="F32" s="37">
        <v>450</v>
      </c>
      <c r="G32" s="10">
        <f t="shared" si="1"/>
        <v>20250</v>
      </c>
      <c r="H32" s="11"/>
      <c r="I32" s="12"/>
      <c r="J32" s="36">
        <v>450</v>
      </c>
      <c r="K32" s="10">
        <f t="shared" si="2"/>
        <v>20250</v>
      </c>
    </row>
    <row r="33" spans="1:11" x14ac:dyDescent="0.35">
      <c r="A33" s="5">
        <f t="shared" si="0"/>
        <v>28</v>
      </c>
      <c r="B33" s="6" t="s">
        <v>52</v>
      </c>
      <c r="C33" s="7">
        <v>24</v>
      </c>
      <c r="D33" s="8" t="s">
        <v>22</v>
      </c>
      <c r="E33" s="24">
        <v>0.18</v>
      </c>
      <c r="F33" s="9">
        <v>114</v>
      </c>
      <c r="G33" s="10">
        <f t="shared" si="1"/>
        <v>2736</v>
      </c>
      <c r="H33" s="11"/>
      <c r="I33" s="12"/>
      <c r="J33" s="37">
        <v>107.5</v>
      </c>
      <c r="K33" s="10">
        <f t="shared" si="2"/>
        <v>2580</v>
      </c>
    </row>
    <row r="34" spans="1:11" ht="24" x14ac:dyDescent="0.35">
      <c r="A34" s="5">
        <f t="shared" si="0"/>
        <v>29</v>
      </c>
      <c r="B34" s="6" t="s">
        <v>53</v>
      </c>
      <c r="C34" s="7">
        <v>50</v>
      </c>
      <c r="D34" s="8" t="s">
        <v>22</v>
      </c>
      <c r="E34" s="24">
        <v>0.18</v>
      </c>
      <c r="F34" s="9">
        <v>158</v>
      </c>
      <c r="G34" s="10">
        <f t="shared" si="1"/>
        <v>7900</v>
      </c>
      <c r="H34" s="11"/>
      <c r="I34" s="12"/>
      <c r="J34" s="37">
        <v>108</v>
      </c>
      <c r="K34" s="10">
        <f t="shared" si="2"/>
        <v>5400</v>
      </c>
    </row>
    <row r="35" spans="1:11" x14ac:dyDescent="0.35">
      <c r="A35" s="5">
        <f t="shared" si="0"/>
        <v>30</v>
      </c>
      <c r="B35" s="6" t="s">
        <v>54</v>
      </c>
      <c r="C35" s="7">
        <v>24</v>
      </c>
      <c r="D35" s="8" t="s">
        <v>22</v>
      </c>
      <c r="E35" s="24">
        <v>0.18</v>
      </c>
      <c r="F35" s="9">
        <v>155</v>
      </c>
      <c r="G35" s="10">
        <f t="shared" si="1"/>
        <v>3720</v>
      </c>
      <c r="H35" s="11"/>
      <c r="I35" s="12"/>
      <c r="J35" s="36">
        <v>155</v>
      </c>
      <c r="K35" s="10">
        <f t="shared" si="2"/>
        <v>3720</v>
      </c>
    </row>
    <row r="36" spans="1:11" x14ac:dyDescent="0.35">
      <c r="A36" s="5">
        <f t="shared" si="0"/>
        <v>31</v>
      </c>
      <c r="B36" s="6" t="s">
        <v>55</v>
      </c>
      <c r="C36" s="7">
        <v>12</v>
      </c>
      <c r="D36" s="8" t="s">
        <v>22</v>
      </c>
      <c r="E36" s="24">
        <v>0.18</v>
      </c>
      <c r="F36" s="9">
        <v>65</v>
      </c>
      <c r="G36" s="10">
        <f t="shared" si="1"/>
        <v>780</v>
      </c>
      <c r="H36" s="11"/>
      <c r="I36" s="12"/>
      <c r="J36" s="37">
        <v>56</v>
      </c>
      <c r="K36" s="10">
        <f t="shared" si="2"/>
        <v>672</v>
      </c>
    </row>
    <row r="37" spans="1:11" x14ac:dyDescent="0.35">
      <c r="A37" s="5">
        <f t="shared" si="0"/>
        <v>32</v>
      </c>
      <c r="B37" s="6" t="s">
        <v>56</v>
      </c>
      <c r="C37" s="7">
        <v>25</v>
      </c>
      <c r="D37" s="8" t="s">
        <v>22</v>
      </c>
      <c r="E37" s="24">
        <v>0.18</v>
      </c>
      <c r="F37" s="9">
        <v>154</v>
      </c>
      <c r="G37" s="10">
        <f t="shared" si="1"/>
        <v>3850</v>
      </c>
      <c r="H37" s="11"/>
      <c r="I37" s="12"/>
      <c r="J37" s="37">
        <v>50.5</v>
      </c>
      <c r="K37" s="10">
        <f t="shared" si="2"/>
        <v>1262.5</v>
      </c>
    </row>
    <row r="38" spans="1:11" x14ac:dyDescent="0.35">
      <c r="A38" s="5"/>
      <c r="B38" s="14"/>
      <c r="C38" s="7"/>
      <c r="D38" s="8"/>
      <c r="E38" s="15"/>
      <c r="F38" s="9"/>
      <c r="G38" s="10"/>
      <c r="H38" s="11"/>
      <c r="I38" s="12"/>
      <c r="J38" s="9"/>
      <c r="K38" s="10"/>
    </row>
    <row r="39" spans="1:11" x14ac:dyDescent="0.35">
      <c r="A39" s="5"/>
      <c r="B39" s="16"/>
      <c r="C39" s="7"/>
      <c r="D39" s="17"/>
      <c r="E39" s="15"/>
      <c r="F39" s="10"/>
      <c r="G39" s="10">
        <f>SUM(G6:G38)</f>
        <v>273066</v>
      </c>
      <c r="H39" s="12"/>
      <c r="I39" s="12">
        <f>SUM(I6:I38)</f>
        <v>0</v>
      </c>
      <c r="J39" s="10"/>
      <c r="K39" s="10">
        <f>SUM(K6:K38)</f>
        <v>258913.5</v>
      </c>
    </row>
    <row r="40" spans="1:11" x14ac:dyDescent="0.35">
      <c r="A40" s="1"/>
      <c r="B40" s="18" t="s">
        <v>19</v>
      </c>
      <c r="C40" s="1"/>
      <c r="D40" s="1"/>
      <c r="E40" s="25"/>
      <c r="F40" s="9"/>
      <c r="G40" s="9">
        <f>G39*F40</f>
        <v>0</v>
      </c>
      <c r="H40" s="1"/>
      <c r="I40" s="1"/>
      <c r="J40" s="19"/>
      <c r="K40" s="9">
        <f>K39*J40</f>
        <v>0</v>
      </c>
    </row>
    <row r="41" spans="1:11" x14ac:dyDescent="0.35">
      <c r="A41" s="1"/>
      <c r="B41" s="18" t="s">
        <v>7</v>
      </c>
      <c r="C41" s="1"/>
      <c r="D41" s="1"/>
      <c r="E41" s="25"/>
      <c r="F41" s="10"/>
      <c r="G41" s="10">
        <f>G39-G40</f>
        <v>273066</v>
      </c>
      <c r="H41" s="20"/>
      <c r="I41" s="20">
        <f>I39-I40</f>
        <v>0</v>
      </c>
      <c r="J41" s="10"/>
      <c r="K41" s="10">
        <f>K39-K40</f>
        <v>258913.5</v>
      </c>
    </row>
    <row r="42" spans="1:11" x14ac:dyDescent="0.35">
      <c r="A42" s="1"/>
      <c r="B42" s="18" t="s">
        <v>8</v>
      </c>
      <c r="C42" s="1"/>
      <c r="D42" s="1"/>
      <c r="E42" s="25"/>
      <c r="F42" s="10"/>
      <c r="G42" s="10">
        <f>F42*5/100</f>
        <v>0</v>
      </c>
      <c r="H42" s="20"/>
      <c r="I42" s="20">
        <f>H42*5/100</f>
        <v>0</v>
      </c>
      <c r="J42" s="10"/>
      <c r="K42" s="10">
        <f>J42*5/100</f>
        <v>0</v>
      </c>
    </row>
    <row r="43" spans="1:11" x14ac:dyDescent="0.35">
      <c r="A43" s="1"/>
      <c r="B43" s="18" t="s">
        <v>9</v>
      </c>
      <c r="C43" s="1"/>
      <c r="D43" s="1"/>
      <c r="E43" s="25"/>
      <c r="F43" s="10">
        <f>SUM(G6:G12)</f>
        <v>92220</v>
      </c>
      <c r="G43" s="10">
        <f>F43*12%</f>
        <v>11066.4</v>
      </c>
      <c r="H43" s="20"/>
      <c r="I43" s="20">
        <f>H43*12%</f>
        <v>0</v>
      </c>
      <c r="J43" s="10"/>
      <c r="K43" s="10">
        <f>J43*12%</f>
        <v>0</v>
      </c>
    </row>
    <row r="44" spans="1:11" x14ac:dyDescent="0.35">
      <c r="A44" s="1"/>
      <c r="B44" s="18" t="s">
        <v>10</v>
      </c>
      <c r="C44" s="1"/>
      <c r="D44" s="1"/>
      <c r="E44" s="25"/>
      <c r="F44" s="10">
        <f>SUM(G14:G37)</f>
        <v>180846</v>
      </c>
      <c r="G44" s="10">
        <f>F44*18%</f>
        <v>32552.28</v>
      </c>
      <c r="H44" s="20">
        <f>I41</f>
        <v>0</v>
      </c>
      <c r="I44" s="20">
        <f>H44*18%</f>
        <v>0</v>
      </c>
      <c r="J44" s="10">
        <f>K41</f>
        <v>258913.5</v>
      </c>
      <c r="K44" s="10">
        <f>J44*18%</f>
        <v>46604.43</v>
      </c>
    </row>
    <row r="45" spans="1:11" x14ac:dyDescent="0.35">
      <c r="A45" s="1"/>
      <c r="B45" s="18" t="s">
        <v>11</v>
      </c>
      <c r="C45" s="1"/>
      <c r="D45" s="1"/>
      <c r="E45" s="25"/>
      <c r="F45" s="10"/>
      <c r="G45" s="10">
        <f>F45*28%</f>
        <v>0</v>
      </c>
      <c r="H45" s="20"/>
      <c r="I45" s="20">
        <f>H45*28%</f>
        <v>0</v>
      </c>
      <c r="J45" s="10"/>
      <c r="K45" s="10">
        <f>J45*28%</f>
        <v>0</v>
      </c>
    </row>
    <row r="46" spans="1:11" x14ac:dyDescent="0.35">
      <c r="A46" s="1"/>
      <c r="B46" s="18" t="s">
        <v>12</v>
      </c>
      <c r="C46" s="1"/>
      <c r="D46" s="1"/>
      <c r="E46" s="25"/>
      <c r="F46" s="10"/>
      <c r="G46" s="10">
        <f>SUM(G41:G45)</f>
        <v>316684.68000000005</v>
      </c>
      <c r="H46" s="21"/>
      <c r="I46" s="21">
        <f>SUM(I41:I45)</f>
        <v>0</v>
      </c>
      <c r="J46" s="10"/>
      <c r="K46" s="10">
        <f>SUM(K41:K45)</f>
        <v>305517.93</v>
      </c>
    </row>
    <row r="47" spans="1:11" x14ac:dyDescent="0.35">
      <c r="A47" s="1"/>
      <c r="B47" s="18" t="s">
        <v>13</v>
      </c>
      <c r="C47" s="1"/>
      <c r="D47" s="1"/>
      <c r="E47" s="25"/>
      <c r="F47" s="1"/>
      <c r="G47" s="1"/>
      <c r="H47" s="1"/>
      <c r="I47" s="1"/>
      <c r="J47" s="1"/>
      <c r="K47" s="1"/>
    </row>
    <row r="48" spans="1:11" x14ac:dyDescent="0.35">
      <c r="A48" s="7"/>
      <c r="B48" s="22"/>
      <c r="C48" s="13"/>
      <c r="D48" s="13"/>
      <c r="E48" s="7"/>
      <c r="F48" s="13"/>
      <c r="G48" s="13"/>
      <c r="H48" s="13"/>
      <c r="I48" s="13"/>
      <c r="J48" s="13"/>
      <c r="K48" s="13"/>
    </row>
    <row r="49" spans="1:11" x14ac:dyDescent="0.35">
      <c r="A49" s="7"/>
      <c r="B49" s="22" t="s">
        <v>14</v>
      </c>
      <c r="C49" s="13"/>
      <c r="D49" s="13"/>
      <c r="E49" s="7"/>
      <c r="F49" s="31" t="s">
        <v>24</v>
      </c>
      <c r="G49" s="31"/>
      <c r="H49" s="31" t="s">
        <v>20</v>
      </c>
      <c r="I49" s="31"/>
      <c r="J49" s="31" t="s">
        <v>24</v>
      </c>
      <c r="K49" s="31"/>
    </row>
    <row r="50" spans="1:11" x14ac:dyDescent="0.35">
      <c r="A50" s="7"/>
      <c r="B50" s="22" t="s">
        <v>15</v>
      </c>
      <c r="C50" s="13"/>
      <c r="D50" s="13"/>
      <c r="E50" s="7"/>
      <c r="F50" s="31" t="s">
        <v>21</v>
      </c>
      <c r="G50" s="31"/>
      <c r="H50" s="31" t="s">
        <v>21</v>
      </c>
      <c r="I50" s="31"/>
      <c r="J50" s="31" t="s">
        <v>21</v>
      </c>
      <c r="K50" s="31"/>
    </row>
    <row r="51" spans="1:11" x14ac:dyDescent="0.35">
      <c r="A51" s="7"/>
      <c r="B51" s="22" t="s">
        <v>16</v>
      </c>
      <c r="C51" s="30"/>
      <c r="D51" s="30"/>
      <c r="E51" s="30"/>
      <c r="F51" s="30"/>
      <c r="G51" s="30"/>
      <c r="H51" s="30"/>
      <c r="I51" s="30"/>
      <c r="J51" s="30"/>
      <c r="K51" s="30"/>
    </row>
    <row r="52" spans="1:11" x14ac:dyDescent="0.35">
      <c r="A52" s="23"/>
    </row>
  </sheetData>
  <mergeCells count="14">
    <mergeCell ref="A1:I1"/>
    <mergeCell ref="H4:I4"/>
    <mergeCell ref="C51:K51"/>
    <mergeCell ref="F49:G49"/>
    <mergeCell ref="J49:K49"/>
    <mergeCell ref="F50:G50"/>
    <mergeCell ref="J50:K50"/>
    <mergeCell ref="H49:I49"/>
    <mergeCell ref="H50:I50"/>
    <mergeCell ref="A2:K2"/>
    <mergeCell ref="A3:K3"/>
    <mergeCell ref="F4:G4"/>
    <mergeCell ref="J4:K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2024-04-02T11:38:08Z</dcterms:modified>
</cp:coreProperties>
</file>