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F32" i="1" l="1"/>
  <c r="G28" i="1"/>
  <c r="G29" i="1" s="1"/>
  <c r="F3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I28" i="1" l="1"/>
  <c r="I34" i="1"/>
  <c r="I32" i="1"/>
  <c r="I31" i="1"/>
  <c r="I29" i="1" l="1"/>
  <c r="I30" i="1" s="1"/>
  <c r="I33" i="1" s="1"/>
  <c r="G34" i="1"/>
  <c r="G32" i="1"/>
  <c r="G31" i="1"/>
  <c r="I35" i="1" l="1"/>
  <c r="G30" i="1"/>
  <c r="G33" i="1" l="1"/>
  <c r="G35" i="1" s="1"/>
</calcChain>
</file>

<file path=xl/sharedStrings.xml><?xml version="1.0" encoding="utf-8"?>
<sst xmlns="http://schemas.openxmlformats.org/spreadsheetml/2006/main" count="72" uniqueCount="48">
  <si>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</si>
  <si>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</si>
  <si>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</si>
  <si>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</si>
  <si>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</si>
  <si>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</si>
  <si>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</si>
  <si>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</si>
  <si>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</si>
  <si>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</si>
  <si>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</si>
  <si>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</si>
  <si>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</si>
  <si>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</si>
  <si>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</si>
  <si>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</si>
  <si>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</si>
  <si>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</si>
  <si>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</si>
  <si>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</si>
  <si>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75% Advance</t>
  </si>
  <si>
    <t>Nos</t>
  </si>
  <si>
    <t>3 Weeks</t>
  </si>
  <si>
    <t>Marshmallow Bone China Side Plate - 18cm</t>
  </si>
  <si>
    <t>Frore Textured Rectangle Long Platter White Large 11.5 Inch</t>
  </si>
  <si>
    <t>Ariane Half Plate 24cm</t>
  </si>
  <si>
    <t>Saaikee Pasta Plate/Soup Plate/Maggi Plate Tableware (23cm) White Opalware Tempered</t>
  </si>
  <si>
    <t>Stainless Steel Table Spoon, Silver 19cm</t>
  </si>
  <si>
    <t>AP Fork Awkenox Sanjeev Kapoor Premium Stainless Steel Classic AP 19cm</t>
  </si>
  <si>
    <t>knife Silver Stainless Steel AP Knife, For Kitchen 19cm</t>
  </si>
  <si>
    <t>Teaspoon Spoon Stoccolma, for tea, 18/10, L 13,5 cm</t>
  </si>
  <si>
    <t>Classico Heavy Base Whisky Glass 280 ml.</t>
  </si>
  <si>
    <t>Ocean Centra Rock Beer Glass, 300ml,</t>
  </si>
  <si>
    <t>Ocean Solo Shot Glass/Shooter Glass, 60 ml</t>
  </si>
  <si>
    <t>300ml Crystal Whisky Glass</t>
  </si>
  <si>
    <t>Ocean Pilsner Long Drink Glass, 400ml, Set of 6,</t>
  </si>
  <si>
    <t>Ocean Glass Munich Beer Mug, 355ml, Transparent Set</t>
  </si>
  <si>
    <t>Glass CLASSIC BRANDY 1501X09 9 oz (255 ml)</t>
  </si>
  <si>
    <t>Glass ocean Margarita Glass Set, 250ml,</t>
  </si>
  <si>
    <t>Glass Martini glass Elysia, Pasabahce - 220ml</t>
  </si>
  <si>
    <t>Glass 500 ml Glass Carafe</t>
  </si>
  <si>
    <t>TREO Cascade Cool 565 ml, 2 Pcs Set Glass Beer Mug  (565 ml,</t>
  </si>
  <si>
    <t>Irish Coffee Mug Tall Glass, Latte Cups, 300ml</t>
  </si>
  <si>
    <t>Ocean Centra Hi-Ball Water Glass, 300ml</t>
  </si>
  <si>
    <t>Comparative for Safal PR TFSCPL-2324-000071</t>
  </si>
  <si>
    <t>Amma Enterprises</t>
  </si>
  <si>
    <t>Sankeshwar</t>
  </si>
  <si>
    <t>Sakeshwar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</si>
</sst>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sqref="A1:G1"/>
    </sheetView>
  </sheetViews>
  <sheetFormatPr defaultRowHeight="12" x14ac:dyDescent="0.35"/>
  <cols>
    <col min="1" max="1" width="5" style="10" bestFit="1" customWidth="1"/>
    <col min="2" max="2" width="36.54296875" style="10" bestFit="1" customWidth="1"/>
    <col min="3" max="3" width="4.08984375" style="10" bestFit="1" customWidth="1"/>
    <col min="4" max="4" width="4.54296875" style="10" bestFit="1" customWidth="1"/>
    <col min="5" max="5" width="4.26953125" style="14" bestFit="1" customWidth="1"/>
    <col min="6" max="7" width="11.81640625" style="10" customWidth="1"/>
    <col min="8" max="9" width="11" style="10" customWidth="1"/>
    <col min="10" max="16384" width="8.7265625" style="10"/>
  </cols>
  <sheetData>
    <row r="1" spans="1:9" x14ac:dyDescent="0.35">
      <c r="A1" s="15" t="s">
        <v>17</v>
      </c>
      <c r="B1" s="16"/>
      <c r="C1" s="16"/>
      <c r="D1" s="16"/>
      <c r="E1" s="16"/>
      <c r="F1" s="16"/>
      <c r="G1" s="16"/>
      <c r="H1" s="1" t="s">
        <v>18</v>
      </c>
      <c r="I1" s="2">
        <v>45369</v>
      </c>
    </row>
    <row r="2" spans="1:9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35">
      <c r="A3" s="20" t="s">
        <v>44</v>
      </c>
      <c r="B3" s="20"/>
      <c r="C3" s="20"/>
      <c r="D3" s="20"/>
      <c r="E3" s="20"/>
      <c r="F3" s="20"/>
      <c r="G3" s="20"/>
      <c r="H3" s="20"/>
      <c r="I3" s="20"/>
    </row>
    <row r="4" spans="1:9" x14ac:dyDescent="0.35">
      <c r="A4" s="21"/>
      <c r="B4" s="22"/>
      <c r="C4" s="22"/>
      <c r="D4" s="22"/>
      <c r="E4" s="23"/>
      <c r="F4" s="20" t="s">
        <v>45</v>
      </c>
      <c r="G4" s="20"/>
      <c r="H4" s="20" t="s">
        <v>46</v>
      </c>
      <c r="I4" s="20"/>
    </row>
    <row r="5" spans="1:9" x14ac:dyDescent="0.35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5</v>
      </c>
      <c r="I5" s="11" t="s">
        <v>6</v>
      </c>
    </row>
    <row r="6" spans="1:9" x14ac:dyDescent="0.35">
      <c r="A6" s="9">
        <v>1</v>
      </c>
      <c r="B6" s="12" t="s">
        <v>23</v>
      </c>
      <c r="C6" s="9">
        <v>50</v>
      </c>
      <c r="D6" s="3" t="s">
        <v>21</v>
      </c>
      <c r="E6" s="6">
        <v>0.12</v>
      </c>
      <c r="F6" s="4">
        <v>260</v>
      </c>
      <c r="G6" s="5">
        <f>C6*F6</f>
        <v>13000</v>
      </c>
      <c r="H6" s="4">
        <v>125</v>
      </c>
      <c r="I6" s="5">
        <f t="shared" ref="I6:I26" si="0">C6*H6</f>
        <v>6250</v>
      </c>
    </row>
    <row r="7" spans="1:9" ht="24" x14ac:dyDescent="0.35">
      <c r="A7" s="9">
        <f t="shared" ref="A7:A26" si="1">A6+1</f>
        <v>2</v>
      </c>
      <c r="B7" s="12" t="s">
        <v>24</v>
      </c>
      <c r="C7" s="9">
        <v>12</v>
      </c>
      <c r="D7" s="3" t="s">
        <v>21</v>
      </c>
      <c r="E7" s="6">
        <v>0.12</v>
      </c>
      <c r="F7" s="4">
        <v>550</v>
      </c>
      <c r="G7" s="5">
        <f t="shared" ref="G7:G26" si="2">C7*F7</f>
        <v>6600</v>
      </c>
      <c r="H7" s="4">
        <v>495</v>
      </c>
      <c r="I7" s="5">
        <f t="shared" si="0"/>
        <v>5940</v>
      </c>
    </row>
    <row r="8" spans="1:9" x14ac:dyDescent="0.35">
      <c r="A8" s="9">
        <f t="shared" si="1"/>
        <v>3</v>
      </c>
      <c r="B8" s="12" t="s">
        <v>25</v>
      </c>
      <c r="C8" s="9">
        <v>36</v>
      </c>
      <c r="D8" s="3" t="s">
        <v>21</v>
      </c>
      <c r="E8" s="6">
        <v>0.12</v>
      </c>
      <c r="F8" s="4">
        <v>260</v>
      </c>
      <c r="G8" s="5">
        <f t="shared" si="2"/>
        <v>9360</v>
      </c>
      <c r="H8" s="4">
        <v>245</v>
      </c>
      <c r="I8" s="5">
        <f t="shared" si="0"/>
        <v>8820</v>
      </c>
    </row>
    <row r="9" spans="1:9" ht="24" x14ac:dyDescent="0.35">
      <c r="A9" s="9">
        <f t="shared" si="1"/>
        <v>4</v>
      </c>
      <c r="B9" s="12" t="s">
        <v>26</v>
      </c>
      <c r="C9" s="9">
        <v>48</v>
      </c>
      <c r="D9" s="3" t="s">
        <v>21</v>
      </c>
      <c r="E9" s="6">
        <v>0.12</v>
      </c>
      <c r="F9" s="4">
        <v>370</v>
      </c>
      <c r="G9" s="5">
        <f t="shared" si="2"/>
        <v>17760</v>
      </c>
      <c r="H9" s="4">
        <v>315</v>
      </c>
      <c r="I9" s="5">
        <f t="shared" si="0"/>
        <v>15120</v>
      </c>
    </row>
    <row r="10" spans="1:9" x14ac:dyDescent="0.35">
      <c r="A10" s="9">
        <f t="shared" si="1"/>
        <v>5</v>
      </c>
      <c r="B10" s="12" t="s">
        <v>27</v>
      </c>
      <c r="C10" s="9">
        <v>100</v>
      </c>
      <c r="D10" s="3" t="s">
        <v>21</v>
      </c>
      <c r="E10" s="6">
        <v>0.18</v>
      </c>
      <c r="F10" s="4">
        <v>33.75</v>
      </c>
      <c r="G10" s="5">
        <f t="shared" si="2"/>
        <v>3375</v>
      </c>
      <c r="H10" s="4">
        <v>23</v>
      </c>
      <c r="I10" s="5">
        <f t="shared" si="0"/>
        <v>2300</v>
      </c>
    </row>
    <row r="11" spans="1:9" ht="24" x14ac:dyDescent="0.35">
      <c r="A11" s="9">
        <f t="shared" si="1"/>
        <v>6</v>
      </c>
      <c r="B11" s="12" t="s">
        <v>28</v>
      </c>
      <c r="C11" s="9">
        <v>100</v>
      </c>
      <c r="D11" s="3" t="s">
        <v>21</v>
      </c>
      <c r="E11" s="6">
        <v>0.18</v>
      </c>
      <c r="F11" s="4">
        <v>33.75</v>
      </c>
      <c r="G11" s="5">
        <f t="shared" si="2"/>
        <v>3375</v>
      </c>
      <c r="H11" s="4">
        <v>23</v>
      </c>
      <c r="I11" s="5">
        <f t="shared" si="0"/>
        <v>2300</v>
      </c>
    </row>
    <row r="12" spans="1:9" x14ac:dyDescent="0.35">
      <c r="A12" s="9">
        <f t="shared" si="1"/>
        <v>7</v>
      </c>
      <c r="B12" s="12" t="s">
        <v>29</v>
      </c>
      <c r="C12" s="9">
        <v>50</v>
      </c>
      <c r="D12" s="3" t="s">
        <v>21</v>
      </c>
      <c r="E12" s="6">
        <v>0.18</v>
      </c>
      <c r="F12" s="4">
        <v>88.5</v>
      </c>
      <c r="G12" s="5">
        <f t="shared" si="2"/>
        <v>4425</v>
      </c>
      <c r="H12" s="4">
        <v>85</v>
      </c>
      <c r="I12" s="5">
        <f t="shared" si="0"/>
        <v>4250</v>
      </c>
    </row>
    <row r="13" spans="1:9" x14ac:dyDescent="0.35">
      <c r="A13" s="9">
        <f t="shared" si="1"/>
        <v>8</v>
      </c>
      <c r="B13" s="12" t="s">
        <v>30</v>
      </c>
      <c r="C13" s="9">
        <v>100</v>
      </c>
      <c r="D13" s="3" t="s">
        <v>21</v>
      </c>
      <c r="E13" s="6">
        <v>0.18</v>
      </c>
      <c r="F13" s="4">
        <v>23.25</v>
      </c>
      <c r="G13" s="5">
        <f t="shared" si="2"/>
        <v>2325</v>
      </c>
      <c r="H13" s="4">
        <v>15</v>
      </c>
      <c r="I13" s="5">
        <f t="shared" si="0"/>
        <v>1500</v>
      </c>
    </row>
    <row r="14" spans="1:9" x14ac:dyDescent="0.35">
      <c r="A14" s="9">
        <f t="shared" si="1"/>
        <v>9</v>
      </c>
      <c r="B14" s="12" t="s">
        <v>31</v>
      </c>
      <c r="C14" s="9">
        <v>50</v>
      </c>
      <c r="D14" s="3" t="s">
        <v>21</v>
      </c>
      <c r="E14" s="6">
        <v>0.18</v>
      </c>
      <c r="F14" s="4">
        <v>114</v>
      </c>
      <c r="G14" s="5">
        <f t="shared" si="2"/>
        <v>5700</v>
      </c>
      <c r="H14" s="4">
        <v>72.5</v>
      </c>
      <c r="I14" s="5">
        <f t="shared" si="0"/>
        <v>3625</v>
      </c>
    </row>
    <row r="15" spans="1:9" x14ac:dyDescent="0.35">
      <c r="A15" s="9">
        <f t="shared" si="1"/>
        <v>10</v>
      </c>
      <c r="B15" s="12" t="s">
        <v>32</v>
      </c>
      <c r="C15" s="9">
        <v>30</v>
      </c>
      <c r="D15" s="3" t="s">
        <v>21</v>
      </c>
      <c r="E15" s="6">
        <v>0.18</v>
      </c>
      <c r="F15" s="4">
        <v>84</v>
      </c>
      <c r="G15" s="5">
        <f t="shared" si="2"/>
        <v>2520</v>
      </c>
      <c r="H15" s="4">
        <v>88.5</v>
      </c>
      <c r="I15" s="5">
        <f t="shared" si="0"/>
        <v>2655</v>
      </c>
    </row>
    <row r="16" spans="1:9" x14ac:dyDescent="0.35">
      <c r="A16" s="9">
        <f t="shared" si="1"/>
        <v>11</v>
      </c>
      <c r="B16" s="12" t="s">
        <v>33</v>
      </c>
      <c r="C16" s="9">
        <v>30</v>
      </c>
      <c r="D16" s="3" t="s">
        <v>21</v>
      </c>
      <c r="E16" s="6">
        <v>0.18</v>
      </c>
      <c r="F16" s="4">
        <v>103</v>
      </c>
      <c r="G16" s="5">
        <f t="shared" si="2"/>
        <v>3090</v>
      </c>
      <c r="H16" s="4">
        <v>44.5</v>
      </c>
      <c r="I16" s="5">
        <f t="shared" si="0"/>
        <v>1335</v>
      </c>
    </row>
    <row r="17" spans="1:9" x14ac:dyDescent="0.35">
      <c r="A17" s="9">
        <f t="shared" si="1"/>
        <v>12</v>
      </c>
      <c r="B17" s="12" t="s">
        <v>34</v>
      </c>
      <c r="C17" s="9">
        <v>45</v>
      </c>
      <c r="D17" s="3" t="s">
        <v>21</v>
      </c>
      <c r="E17" s="6">
        <v>0.18</v>
      </c>
      <c r="F17" s="4">
        <v>107</v>
      </c>
      <c r="G17" s="5">
        <f t="shared" si="2"/>
        <v>4815</v>
      </c>
      <c r="H17" s="4">
        <v>50.5</v>
      </c>
      <c r="I17" s="5">
        <f t="shared" si="0"/>
        <v>2272.5</v>
      </c>
    </row>
    <row r="18" spans="1:9" x14ac:dyDescent="0.35">
      <c r="A18" s="9">
        <f t="shared" si="1"/>
        <v>13</v>
      </c>
      <c r="B18" s="12" t="s">
        <v>35</v>
      </c>
      <c r="C18" s="9">
        <v>25</v>
      </c>
      <c r="D18" s="3" t="s">
        <v>21</v>
      </c>
      <c r="E18" s="6">
        <v>0.18</v>
      </c>
      <c r="F18" s="4">
        <v>87</v>
      </c>
      <c r="G18" s="5">
        <f t="shared" si="2"/>
        <v>2175</v>
      </c>
      <c r="H18" s="4">
        <v>75.5</v>
      </c>
      <c r="I18" s="5">
        <f t="shared" si="0"/>
        <v>1887.5</v>
      </c>
    </row>
    <row r="19" spans="1:9" ht="24" x14ac:dyDescent="0.35">
      <c r="A19" s="9">
        <f t="shared" si="1"/>
        <v>14</v>
      </c>
      <c r="B19" s="12" t="s">
        <v>36</v>
      </c>
      <c r="C19" s="9">
        <v>25</v>
      </c>
      <c r="D19" s="3" t="s">
        <v>21</v>
      </c>
      <c r="E19" s="6">
        <v>0.18</v>
      </c>
      <c r="F19" s="4">
        <v>142</v>
      </c>
      <c r="G19" s="5">
        <f t="shared" si="2"/>
        <v>3550</v>
      </c>
      <c r="H19" s="4">
        <v>130</v>
      </c>
      <c r="I19" s="5">
        <f t="shared" si="0"/>
        <v>3250</v>
      </c>
    </row>
    <row r="20" spans="1:9" x14ac:dyDescent="0.35">
      <c r="A20" s="9">
        <f t="shared" si="1"/>
        <v>15</v>
      </c>
      <c r="B20" s="12" t="s">
        <v>37</v>
      </c>
      <c r="C20" s="1">
        <v>24</v>
      </c>
      <c r="D20" s="3" t="s">
        <v>21</v>
      </c>
      <c r="E20" s="6">
        <v>0.18</v>
      </c>
      <c r="F20" s="4">
        <v>130</v>
      </c>
      <c r="G20" s="5">
        <f t="shared" si="2"/>
        <v>3120</v>
      </c>
      <c r="H20" s="4">
        <v>125.5</v>
      </c>
      <c r="I20" s="5">
        <f t="shared" si="0"/>
        <v>3012</v>
      </c>
    </row>
    <row r="21" spans="1:9" x14ac:dyDescent="0.35">
      <c r="A21" s="9">
        <f t="shared" si="1"/>
        <v>16</v>
      </c>
      <c r="B21" s="12" t="s">
        <v>38</v>
      </c>
      <c r="C21" s="9">
        <v>24</v>
      </c>
      <c r="D21" s="3" t="s">
        <v>21</v>
      </c>
      <c r="E21" s="6">
        <v>0.18</v>
      </c>
      <c r="F21" s="4">
        <v>145</v>
      </c>
      <c r="G21" s="5">
        <f t="shared" si="2"/>
        <v>3480</v>
      </c>
      <c r="H21" s="4">
        <v>125.5</v>
      </c>
      <c r="I21" s="5">
        <f t="shared" si="0"/>
        <v>3012</v>
      </c>
    </row>
    <row r="22" spans="1:9" x14ac:dyDescent="0.35">
      <c r="A22" s="9">
        <f t="shared" si="1"/>
        <v>17</v>
      </c>
      <c r="B22" s="12" t="s">
        <v>39</v>
      </c>
      <c r="C22" s="9">
        <v>50</v>
      </c>
      <c r="D22" s="3" t="s">
        <v>21</v>
      </c>
      <c r="E22" s="6">
        <v>0.18</v>
      </c>
      <c r="F22" s="4">
        <v>700</v>
      </c>
      <c r="G22" s="5">
        <f t="shared" si="2"/>
        <v>35000</v>
      </c>
      <c r="H22" s="4">
        <v>182</v>
      </c>
      <c r="I22" s="5">
        <f t="shared" si="0"/>
        <v>9100</v>
      </c>
    </row>
    <row r="23" spans="1:9" x14ac:dyDescent="0.35">
      <c r="A23" s="9">
        <f t="shared" si="1"/>
        <v>18</v>
      </c>
      <c r="B23" s="12" t="s">
        <v>40</v>
      </c>
      <c r="C23" s="9">
        <v>24</v>
      </c>
      <c r="D23" s="3" t="s">
        <v>21</v>
      </c>
      <c r="E23" s="6">
        <v>0.18</v>
      </c>
      <c r="F23" s="4">
        <v>114</v>
      </c>
      <c r="G23" s="5">
        <f t="shared" si="2"/>
        <v>2736</v>
      </c>
      <c r="H23" s="4">
        <v>107.5</v>
      </c>
      <c r="I23" s="5">
        <f t="shared" si="0"/>
        <v>2580</v>
      </c>
    </row>
    <row r="24" spans="1:9" ht="24" x14ac:dyDescent="0.35">
      <c r="A24" s="9">
        <f t="shared" si="1"/>
        <v>19</v>
      </c>
      <c r="B24" s="12" t="s">
        <v>41</v>
      </c>
      <c r="C24" s="9">
        <v>50</v>
      </c>
      <c r="D24" s="3" t="s">
        <v>21</v>
      </c>
      <c r="E24" s="6">
        <v>0.18</v>
      </c>
      <c r="F24" s="4">
        <v>158</v>
      </c>
      <c r="G24" s="5">
        <f t="shared" si="2"/>
        <v>7900</v>
      </c>
      <c r="H24" s="4">
        <v>108</v>
      </c>
      <c r="I24" s="5">
        <f t="shared" si="0"/>
        <v>5400</v>
      </c>
    </row>
    <row r="25" spans="1:9" x14ac:dyDescent="0.35">
      <c r="A25" s="9">
        <f t="shared" si="1"/>
        <v>20</v>
      </c>
      <c r="B25" s="12" t="s">
        <v>42</v>
      </c>
      <c r="C25" s="9">
        <v>12</v>
      </c>
      <c r="D25" s="3" t="s">
        <v>21</v>
      </c>
      <c r="E25" s="6">
        <v>0.18</v>
      </c>
      <c r="F25" s="4">
        <v>65</v>
      </c>
      <c r="G25" s="5">
        <f t="shared" si="2"/>
        <v>780</v>
      </c>
      <c r="H25" s="4">
        <v>56</v>
      </c>
      <c r="I25" s="5">
        <f t="shared" si="0"/>
        <v>672</v>
      </c>
    </row>
    <row r="26" spans="1:9" x14ac:dyDescent="0.35">
      <c r="A26" s="9">
        <f t="shared" si="1"/>
        <v>21</v>
      </c>
      <c r="B26" s="12" t="s">
        <v>43</v>
      </c>
      <c r="C26" s="9">
        <v>25</v>
      </c>
      <c r="D26" s="3" t="s">
        <v>21</v>
      </c>
      <c r="E26" s="6">
        <v>0.18</v>
      </c>
      <c r="F26" s="4">
        <v>154</v>
      </c>
      <c r="G26" s="5">
        <f t="shared" si="2"/>
        <v>3850</v>
      </c>
      <c r="H26" s="4">
        <v>50.5</v>
      </c>
      <c r="I26" s="5">
        <f t="shared" si="0"/>
        <v>1262.5</v>
      </c>
    </row>
    <row r="27" spans="1:9" x14ac:dyDescent="0.35">
      <c r="A27" s="9"/>
      <c r="B27" s="13"/>
      <c r="C27" s="9"/>
      <c r="D27" s="3"/>
      <c r="E27" s="6"/>
      <c r="F27" s="4"/>
      <c r="G27" s="5"/>
      <c r="H27" s="4"/>
      <c r="I27" s="5"/>
    </row>
    <row r="28" spans="1:9" x14ac:dyDescent="0.35">
      <c r="A28" s="9"/>
      <c r="B28" s="1"/>
      <c r="C28" s="9"/>
      <c r="D28" s="9"/>
      <c r="E28" s="6"/>
      <c r="F28" s="5"/>
      <c r="G28" s="5">
        <f>SUM(G6:G27)</f>
        <v>138936</v>
      </c>
      <c r="H28" s="5"/>
      <c r="I28" s="5">
        <f>SUM(I6:I27)</f>
        <v>86543.5</v>
      </c>
    </row>
    <row r="29" spans="1:9" x14ac:dyDescent="0.35">
      <c r="A29" s="1"/>
      <c r="B29" s="7" t="s">
        <v>19</v>
      </c>
      <c r="C29" s="1"/>
      <c r="D29" s="1"/>
      <c r="E29" s="9"/>
      <c r="F29" s="4"/>
      <c r="G29" s="4">
        <f>G28*F29</f>
        <v>0</v>
      </c>
      <c r="H29" s="8"/>
      <c r="I29" s="4">
        <f>I28*H29</f>
        <v>0</v>
      </c>
    </row>
    <row r="30" spans="1:9" x14ac:dyDescent="0.35">
      <c r="A30" s="1"/>
      <c r="B30" s="7" t="s">
        <v>7</v>
      </c>
      <c r="C30" s="1"/>
      <c r="D30" s="1"/>
      <c r="E30" s="9"/>
      <c r="F30" s="5"/>
      <c r="G30" s="5">
        <f>G28-G29</f>
        <v>138936</v>
      </c>
      <c r="H30" s="5"/>
      <c r="I30" s="5">
        <f>I28-I29</f>
        <v>86543.5</v>
      </c>
    </row>
    <row r="31" spans="1:9" x14ac:dyDescent="0.35">
      <c r="A31" s="1"/>
      <c r="B31" s="7" t="s">
        <v>8</v>
      </c>
      <c r="C31" s="1"/>
      <c r="D31" s="1"/>
      <c r="E31" s="9"/>
      <c r="F31" s="5"/>
      <c r="G31" s="5">
        <f>F31*5/100</f>
        <v>0</v>
      </c>
      <c r="H31" s="5"/>
      <c r="I31" s="5">
        <f>H31*5/100</f>
        <v>0</v>
      </c>
    </row>
    <row r="32" spans="1:9" x14ac:dyDescent="0.35">
      <c r="A32" s="1"/>
      <c r="B32" s="7" t="s">
        <v>9</v>
      </c>
      <c r="C32" s="1"/>
      <c r="D32" s="1"/>
      <c r="E32" s="9"/>
      <c r="F32" s="5">
        <f>SUM(G6:G9)</f>
        <v>46720</v>
      </c>
      <c r="G32" s="5">
        <f>F32*12%</f>
        <v>5606.4</v>
      </c>
      <c r="H32" s="5">
        <f>SUM(I6:I9)</f>
        <v>36130</v>
      </c>
      <c r="I32" s="5">
        <f>H32*12%</f>
        <v>4335.5999999999995</v>
      </c>
    </row>
    <row r="33" spans="1:9" x14ac:dyDescent="0.35">
      <c r="A33" s="1"/>
      <c r="B33" s="7" t="s">
        <v>10</v>
      </c>
      <c r="C33" s="1"/>
      <c r="D33" s="1"/>
      <c r="E33" s="9"/>
      <c r="F33" s="5">
        <f>SUM(G10:G26)</f>
        <v>92216</v>
      </c>
      <c r="G33" s="5">
        <f>F33*18%</f>
        <v>16598.88</v>
      </c>
      <c r="H33" s="5">
        <f>SUM(I10:I26)</f>
        <v>50413.5</v>
      </c>
      <c r="I33" s="5">
        <f>H33*18%</f>
        <v>9074.43</v>
      </c>
    </row>
    <row r="34" spans="1:9" x14ac:dyDescent="0.35">
      <c r="A34" s="1"/>
      <c r="B34" s="7" t="s">
        <v>11</v>
      </c>
      <c r="C34" s="1"/>
      <c r="D34" s="1"/>
      <c r="E34" s="9"/>
      <c r="F34" s="5"/>
      <c r="G34" s="5">
        <f>F34*28%</f>
        <v>0</v>
      </c>
      <c r="H34" s="5"/>
      <c r="I34" s="5">
        <f>H34*28%</f>
        <v>0</v>
      </c>
    </row>
    <row r="35" spans="1:9" x14ac:dyDescent="0.35">
      <c r="A35" s="1"/>
      <c r="B35" s="7" t="s">
        <v>12</v>
      </c>
      <c r="C35" s="1"/>
      <c r="D35" s="1"/>
      <c r="E35" s="9"/>
      <c r="F35" s="5"/>
      <c r="G35" s="5">
        <f>SUM(G30:G34)</f>
        <v>161141.28</v>
      </c>
      <c r="H35" s="5"/>
      <c r="I35" s="5">
        <f>SUM(I30:I34)</f>
        <v>99953.53</v>
      </c>
    </row>
    <row r="36" spans="1:9" x14ac:dyDescent="0.35">
      <c r="A36" s="1"/>
      <c r="B36" s="7" t="s">
        <v>13</v>
      </c>
      <c r="C36" s="1"/>
      <c r="D36" s="1"/>
      <c r="E36" s="9"/>
      <c r="F36" s="1"/>
      <c r="G36" s="1"/>
      <c r="H36" s="1"/>
      <c r="I36" s="1"/>
    </row>
    <row r="37" spans="1:9" x14ac:dyDescent="0.35">
      <c r="A37" s="9"/>
      <c r="B37" s="7"/>
      <c r="C37" s="1"/>
      <c r="D37" s="1"/>
      <c r="E37" s="9"/>
      <c r="F37" s="1"/>
      <c r="G37" s="1"/>
      <c r="H37" s="1"/>
      <c r="I37" s="1"/>
    </row>
    <row r="38" spans="1:9" x14ac:dyDescent="0.35">
      <c r="A38" s="9"/>
      <c r="B38" s="7" t="s">
        <v>14</v>
      </c>
      <c r="C38" s="1"/>
      <c r="D38" s="1"/>
      <c r="E38" s="9"/>
      <c r="F38" s="18" t="s">
        <v>22</v>
      </c>
      <c r="G38" s="18"/>
      <c r="H38" s="18" t="s">
        <v>22</v>
      </c>
      <c r="I38" s="18"/>
    </row>
    <row r="39" spans="1:9" x14ac:dyDescent="0.35">
      <c r="A39" s="9"/>
      <c r="B39" s="7" t="s">
        <v>15</v>
      </c>
      <c r="C39" s="1"/>
      <c r="D39" s="1"/>
      <c r="E39" s="9"/>
      <c r="F39" s="18" t="s">
        <v>20</v>
      </c>
      <c r="G39" s="18"/>
      <c r="H39" s="18" t="s">
        <v>20</v>
      </c>
      <c r="I39" s="18"/>
    </row>
    <row r="40" spans="1:9" x14ac:dyDescent="0.35">
      <c r="A40" s="9"/>
      <c r="B40" s="7" t="s">
        <v>16</v>
      </c>
      <c r="C40" s="17" t="s">
        <v>47</v>
      </c>
      <c r="D40" s="17"/>
      <c r="E40" s="17"/>
      <c r="F40" s="17"/>
      <c r="G40" s="17"/>
      <c r="H40" s="17"/>
      <c r="I40" s="17"/>
    </row>
    <row r="41" spans="1:9" x14ac:dyDescent="0.35">
      <c r="A41" s="14"/>
    </row>
  </sheetData>
  <mergeCells count="11">
    <mergeCell ref="A1:G1"/>
    <mergeCell ref="C40:I40"/>
    <mergeCell ref="F38:G38"/>
    <mergeCell ref="H38:I38"/>
    <mergeCell ref="F39:G39"/>
    <mergeCell ref="H39:I3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2024-04-03T08:54:09Z</dcterms:modified>
</cp:coreProperties>
</file>