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TFSCPL-2324-00005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K16" i="1"/>
  <c r="K15" i="1"/>
  <c r="K14" i="1"/>
  <c r="G14" i="1"/>
  <c r="K8" i="1" l="1"/>
  <c r="K9" i="1"/>
  <c r="K10" i="1"/>
  <c r="K11" i="1"/>
  <c r="K12" i="1"/>
  <c r="K7" i="1"/>
  <c r="K6" i="1"/>
  <c r="I9" i="1"/>
  <c r="I10" i="1"/>
  <c r="I11" i="1"/>
  <c r="I12" i="1"/>
  <c r="I8" i="1"/>
  <c r="I7" i="1"/>
  <c r="I6" i="1"/>
  <c r="G8" i="1"/>
  <c r="G9" i="1"/>
  <c r="G10" i="1"/>
  <c r="G11" i="1"/>
  <c r="G12" i="1"/>
  <c r="G7" i="1"/>
  <c r="G6" i="1"/>
  <c r="A8" i="1"/>
  <c r="A9" i="1" s="1"/>
  <c r="A10" i="1" s="1"/>
  <c r="A11" i="1" s="1"/>
  <c r="A12" i="1" s="1"/>
  <c r="A7" i="1"/>
  <c r="K20" i="1" l="1"/>
  <c r="K18" i="1"/>
  <c r="K17" i="1"/>
  <c r="I20" i="1"/>
  <c r="I18" i="1"/>
  <c r="I17" i="1"/>
  <c r="I14" i="1" l="1"/>
  <c r="I16" i="1" s="1"/>
  <c r="H19" i="1" s="1"/>
  <c r="I19" i="1" s="1"/>
  <c r="I21" i="1" s="1"/>
  <c r="G20" i="1"/>
  <c r="G18" i="1"/>
  <c r="G17" i="1"/>
  <c r="J19" i="1" l="1"/>
  <c r="K21" i="1" s="1"/>
  <c r="G16" i="1"/>
  <c r="F19" i="1" l="1"/>
  <c r="G19" i="1" s="1"/>
  <c r="G21" i="1" s="1"/>
</calcChain>
</file>

<file path=xl/sharedStrings.xml><?xml version="1.0" encoding="utf-8"?>
<sst xmlns="http://schemas.openxmlformats.org/spreadsheetml/2006/main" count="49" uniqueCount="35">
  <si>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</si>
  <si>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</si>
  <si>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</si>
  <si>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</si>
  <si>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</si>
  <si>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</si>
  <si>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</si>
  <si>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</si>
  <si>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</si>
  <si>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</si>
  <si>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</si>
  <si>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</si>
  <si>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</si>
  <si>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</si>
  <si>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</si>
  <si>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</si>
  <si>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</si>
  <si>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</si>
  <si>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</si>
  <si>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 %</t>
  </si>
  <si>
    <t>7 Days</t>
  </si>
  <si>
    <t>75% Advance</t>
  </si>
  <si>
    <t>Nos</t>
  </si>
  <si>
    <t>Comparative for Safal PR TFSCPL-2324-000050</t>
  </si>
  <si>
    <t>Karcher</t>
  </si>
  <si>
    <t>Roots</t>
  </si>
  <si>
    <t>Vacuum Cleaner Wet &amp; Dry</t>
  </si>
  <si>
    <t xml:space="preserve">Single Disk heavy Duty </t>
  </si>
  <si>
    <t xml:space="preserve">Walk Behind Scrubber (Electrical) Floor Sweeping &amp; Mopping Purpose </t>
  </si>
  <si>
    <t xml:space="preserve">Puzzi  upholstery Cleaner </t>
  </si>
  <si>
    <t xml:space="preserve">Pad Holder for single disk machine cleaning purpose </t>
  </si>
  <si>
    <t>Floor Scrubbing Pad for single disk machine (Red/Green/White)</t>
  </si>
  <si>
    <t>100% Advance</t>
  </si>
  <si>
    <t>3 Weeks</t>
  </si>
  <si>
    <t>Single Disc Srubber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</si>
</sst>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15" fontId="3" fillId="0" borderId="1" xfId="0" applyNumberFormat="1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1" xfId="1" applyFont="1" applyFill="1" applyBorder="1" applyAlignment="1">
      <alignment vertical="center"/>
    </xf>
    <xf numFmtId="164" fontId="3" fillId="0" borderId="1" xfId="1" applyFont="1" applyFill="1" applyBorder="1" applyAlignment="1">
      <alignment horizontal="right" vertical="center"/>
    </xf>
    <xf numFmtId="10" fontId="3" fillId="0" borderId="1" xfId="1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7" zoomScaleNormal="100" workbookViewId="0">
      <selection activeCell="C26" sqref="C26:K26"/>
    </sheetView>
  </sheetViews>
  <sheetFormatPr defaultRowHeight="14.5" x14ac:dyDescent="0.35"/>
  <cols>
    <col min="1" max="1" width="5" style="17" bestFit="1" customWidth="1"/>
    <col min="2" max="2" width="36.54296875" style="17" bestFit="1" customWidth="1"/>
    <col min="3" max="3" width="4.08984375" style="17" bestFit="1" customWidth="1"/>
    <col min="4" max="4" width="4.54296875" style="17" bestFit="1" customWidth="1"/>
    <col min="5" max="5" width="3.6328125" style="17" bestFit="1" customWidth="1"/>
    <col min="6" max="7" width="11.81640625" style="17" customWidth="1"/>
    <col min="8" max="9" width="10.08984375" style="17" hidden="1" customWidth="1"/>
    <col min="10" max="11" width="11" style="17" customWidth="1"/>
    <col min="12" max="16384" width="8.7265625" style="17"/>
  </cols>
  <sheetData>
    <row r="1" spans="1:11" x14ac:dyDescent="0.35">
      <c r="A1" s="24" t="s">
        <v>17</v>
      </c>
      <c r="B1" s="25"/>
      <c r="C1" s="25"/>
      <c r="D1" s="25"/>
      <c r="E1" s="25"/>
      <c r="F1" s="25"/>
      <c r="G1" s="25"/>
      <c r="H1" s="25"/>
      <c r="I1" s="26"/>
      <c r="J1" s="8" t="s">
        <v>18</v>
      </c>
      <c r="K1" s="14">
        <v>45376</v>
      </c>
    </row>
    <row r="2" spans="1:11" x14ac:dyDescent="0.3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35">
      <c r="A3" s="27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x14ac:dyDescent="0.35">
      <c r="A4" s="31"/>
      <c r="B4" s="32"/>
      <c r="C4" s="32"/>
      <c r="D4" s="32"/>
      <c r="E4" s="33"/>
      <c r="F4" s="27" t="s">
        <v>24</v>
      </c>
      <c r="G4" s="27"/>
      <c r="H4" s="27" t="s">
        <v>25</v>
      </c>
      <c r="I4" s="27"/>
      <c r="J4" s="27" t="s">
        <v>25</v>
      </c>
      <c r="K4" s="27"/>
    </row>
    <row r="5" spans="1:11" x14ac:dyDescent="0.35">
      <c r="A5" s="16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5</v>
      </c>
      <c r="I5" s="16" t="s">
        <v>6</v>
      </c>
      <c r="J5" s="16" t="s">
        <v>5</v>
      </c>
      <c r="K5" s="16" t="s">
        <v>6</v>
      </c>
    </row>
    <row r="6" spans="1:11" x14ac:dyDescent="0.35">
      <c r="A6" s="1">
        <v>1</v>
      </c>
      <c r="B6" s="18" t="s">
        <v>34</v>
      </c>
      <c r="C6" s="2">
        <v>1</v>
      </c>
      <c r="D6" s="15" t="s">
        <v>22</v>
      </c>
      <c r="E6" s="4">
        <v>0.18</v>
      </c>
      <c r="F6" s="21">
        <v>67500</v>
      </c>
      <c r="G6" s="22">
        <f>C6*F6</f>
        <v>67500</v>
      </c>
      <c r="H6" s="5"/>
      <c r="I6" s="6">
        <f>C6*H6</f>
        <v>0</v>
      </c>
      <c r="J6" s="21">
        <v>58555</v>
      </c>
      <c r="K6" s="22">
        <f>C6*J6</f>
        <v>58555</v>
      </c>
    </row>
    <row r="7" spans="1:11" x14ac:dyDescent="0.35">
      <c r="A7" s="1">
        <f t="shared" ref="A7:A12" si="0">A6+1</f>
        <v>2</v>
      </c>
      <c r="B7" s="18" t="s">
        <v>26</v>
      </c>
      <c r="C7" s="2">
        <v>1</v>
      </c>
      <c r="D7" s="15" t="s">
        <v>22</v>
      </c>
      <c r="E7" s="4">
        <v>0.18</v>
      </c>
      <c r="F7" s="21">
        <v>58503.9</v>
      </c>
      <c r="G7" s="22">
        <f>C7*F7</f>
        <v>58503.9</v>
      </c>
      <c r="H7" s="5"/>
      <c r="I7" s="6">
        <f>C7*H7</f>
        <v>0</v>
      </c>
      <c r="J7" s="21">
        <v>24145</v>
      </c>
      <c r="K7" s="22">
        <f>C7*J7</f>
        <v>24145</v>
      </c>
    </row>
    <row r="8" spans="1:11" x14ac:dyDescent="0.35">
      <c r="A8" s="1">
        <f t="shared" si="0"/>
        <v>3</v>
      </c>
      <c r="B8" s="18" t="s">
        <v>27</v>
      </c>
      <c r="C8" s="2">
        <v>1</v>
      </c>
      <c r="D8" s="15" t="s">
        <v>22</v>
      </c>
      <c r="E8" s="4">
        <v>0.18</v>
      </c>
      <c r="F8" s="21">
        <v>141880</v>
      </c>
      <c r="G8" s="22">
        <f t="shared" ref="G8:G12" si="1">C8*F8</f>
        <v>141880</v>
      </c>
      <c r="H8" s="5"/>
      <c r="I8" s="6">
        <f>C8*H8</f>
        <v>0</v>
      </c>
      <c r="J8" s="21">
        <v>108706</v>
      </c>
      <c r="K8" s="22">
        <f t="shared" ref="K8:K12" si="2">C8*J8</f>
        <v>108706</v>
      </c>
    </row>
    <row r="9" spans="1:11" ht="24" x14ac:dyDescent="0.35">
      <c r="A9" s="1">
        <f t="shared" si="0"/>
        <v>4</v>
      </c>
      <c r="B9" s="18" t="s">
        <v>28</v>
      </c>
      <c r="C9" s="2">
        <v>1</v>
      </c>
      <c r="D9" s="15" t="s">
        <v>22</v>
      </c>
      <c r="E9" s="4">
        <v>0.18</v>
      </c>
      <c r="F9" s="21">
        <v>144539</v>
      </c>
      <c r="G9" s="22">
        <f t="shared" si="1"/>
        <v>144539</v>
      </c>
      <c r="H9" s="5"/>
      <c r="I9" s="6">
        <f t="shared" ref="I9:I12" si="3">C9*H9</f>
        <v>0</v>
      </c>
      <c r="J9" s="21">
        <v>144539</v>
      </c>
      <c r="K9" s="22">
        <f t="shared" si="2"/>
        <v>144539</v>
      </c>
    </row>
    <row r="10" spans="1:11" x14ac:dyDescent="0.35">
      <c r="A10" s="1">
        <f t="shared" si="0"/>
        <v>5</v>
      </c>
      <c r="B10" s="18" t="s">
        <v>29</v>
      </c>
      <c r="C10" s="2">
        <v>1</v>
      </c>
      <c r="D10" s="15" t="s">
        <v>22</v>
      </c>
      <c r="E10" s="4">
        <v>0.18</v>
      </c>
      <c r="F10" s="21">
        <v>60879</v>
      </c>
      <c r="G10" s="22">
        <f t="shared" si="1"/>
        <v>60879</v>
      </c>
      <c r="H10" s="5"/>
      <c r="I10" s="6">
        <f t="shared" si="3"/>
        <v>0</v>
      </c>
      <c r="J10" s="21">
        <v>60879</v>
      </c>
      <c r="K10" s="22">
        <f t="shared" si="2"/>
        <v>60879</v>
      </c>
    </row>
    <row r="11" spans="1:11" x14ac:dyDescent="0.35">
      <c r="A11" s="1">
        <f t="shared" si="0"/>
        <v>6</v>
      </c>
      <c r="B11" s="18" t="s">
        <v>30</v>
      </c>
      <c r="C11" s="2">
        <v>2</v>
      </c>
      <c r="D11" s="15" t="s">
        <v>22</v>
      </c>
      <c r="E11" s="4">
        <v>0.18</v>
      </c>
      <c r="F11" s="21">
        <v>5359.2</v>
      </c>
      <c r="G11" s="22">
        <f t="shared" si="1"/>
        <v>10718.4</v>
      </c>
      <c r="H11" s="5"/>
      <c r="I11" s="6">
        <f t="shared" si="3"/>
        <v>0</v>
      </c>
      <c r="J11" s="21">
        <v>6256</v>
      </c>
      <c r="K11" s="22">
        <f t="shared" si="2"/>
        <v>12512</v>
      </c>
    </row>
    <row r="12" spans="1:11" ht="24" x14ac:dyDescent="0.35">
      <c r="A12" s="1">
        <f t="shared" si="0"/>
        <v>7</v>
      </c>
      <c r="B12" s="18" t="s">
        <v>31</v>
      </c>
      <c r="C12" s="2">
        <v>9</v>
      </c>
      <c r="D12" s="15" t="s">
        <v>22</v>
      </c>
      <c r="E12" s="4">
        <v>0.18</v>
      </c>
      <c r="F12" s="21">
        <v>6000</v>
      </c>
      <c r="G12" s="22">
        <f t="shared" si="1"/>
        <v>54000</v>
      </c>
      <c r="H12" s="5"/>
      <c r="I12" s="6">
        <f t="shared" si="3"/>
        <v>0</v>
      </c>
      <c r="J12" s="21">
        <v>593</v>
      </c>
      <c r="K12" s="22">
        <f t="shared" si="2"/>
        <v>5337</v>
      </c>
    </row>
    <row r="13" spans="1:11" x14ac:dyDescent="0.35">
      <c r="A13" s="1"/>
      <c r="B13" s="18"/>
      <c r="C13" s="2"/>
      <c r="D13" s="15"/>
      <c r="E13" s="4"/>
      <c r="F13" s="21"/>
      <c r="G13" s="22"/>
      <c r="H13" s="5"/>
      <c r="I13" s="6"/>
      <c r="J13" s="21"/>
      <c r="K13" s="22"/>
    </row>
    <row r="14" spans="1:11" x14ac:dyDescent="0.35">
      <c r="A14" s="1"/>
      <c r="B14" s="7"/>
      <c r="C14" s="2"/>
      <c r="D14" s="3"/>
      <c r="E14" s="4"/>
      <c r="F14" s="22"/>
      <c r="G14" s="22">
        <f>SUM(G6:G13)</f>
        <v>538020.30000000005</v>
      </c>
      <c r="H14" s="6"/>
      <c r="I14" s="6">
        <f>SUM(I6:I13)</f>
        <v>0</v>
      </c>
      <c r="J14" s="22"/>
      <c r="K14" s="22">
        <f>SUM(K6:K13)</f>
        <v>414673</v>
      </c>
    </row>
    <row r="15" spans="1:11" x14ac:dyDescent="0.35">
      <c r="A15" s="8"/>
      <c r="B15" s="9" t="s">
        <v>19</v>
      </c>
      <c r="C15" s="8"/>
      <c r="D15" s="8"/>
      <c r="E15" s="8"/>
      <c r="F15" s="21"/>
      <c r="G15" s="21"/>
      <c r="H15" s="8"/>
      <c r="I15" s="8"/>
      <c r="J15" s="23">
        <v>0.125</v>
      </c>
      <c r="K15" s="21">
        <f>K14*J15</f>
        <v>51834.125</v>
      </c>
    </row>
    <row r="16" spans="1:11" x14ac:dyDescent="0.35">
      <c r="A16" s="8"/>
      <c r="B16" s="9" t="s">
        <v>7</v>
      </c>
      <c r="C16" s="8"/>
      <c r="D16" s="8"/>
      <c r="E16" s="8"/>
      <c r="F16" s="22"/>
      <c r="G16" s="22">
        <f>G14-G15</f>
        <v>538020.30000000005</v>
      </c>
      <c r="H16" s="10"/>
      <c r="I16" s="10">
        <f>I14-I15</f>
        <v>0</v>
      </c>
      <c r="J16" s="22"/>
      <c r="K16" s="22">
        <f>K14-K15</f>
        <v>362838.875</v>
      </c>
    </row>
    <row r="17" spans="1:11" x14ac:dyDescent="0.35">
      <c r="A17" s="8"/>
      <c r="B17" s="9" t="s">
        <v>8</v>
      </c>
      <c r="C17" s="8"/>
      <c r="D17" s="8"/>
      <c r="E17" s="8"/>
      <c r="F17" s="22"/>
      <c r="G17" s="22">
        <f>F17*5/100</f>
        <v>0</v>
      </c>
      <c r="H17" s="10"/>
      <c r="I17" s="10">
        <f>H17*5/100</f>
        <v>0</v>
      </c>
      <c r="J17" s="22"/>
      <c r="K17" s="22">
        <f>J17*5/100</f>
        <v>0</v>
      </c>
    </row>
    <row r="18" spans="1:11" x14ac:dyDescent="0.35">
      <c r="A18" s="8"/>
      <c r="B18" s="9" t="s">
        <v>9</v>
      </c>
      <c r="C18" s="8"/>
      <c r="D18" s="8"/>
      <c r="E18" s="8"/>
      <c r="F18" s="22"/>
      <c r="G18" s="22">
        <f>F18*12%</f>
        <v>0</v>
      </c>
      <c r="H18" s="10"/>
      <c r="I18" s="10">
        <f>H18*12%</f>
        <v>0</v>
      </c>
      <c r="J18" s="22"/>
      <c r="K18" s="22">
        <f>J18*12%</f>
        <v>0</v>
      </c>
    </row>
    <row r="19" spans="1:11" x14ac:dyDescent="0.35">
      <c r="A19" s="8"/>
      <c r="B19" s="9" t="s">
        <v>10</v>
      </c>
      <c r="C19" s="8"/>
      <c r="D19" s="8"/>
      <c r="E19" s="8"/>
      <c r="F19" s="22">
        <f>G16</f>
        <v>538020.30000000005</v>
      </c>
      <c r="G19" s="22">
        <f>F19*18%</f>
        <v>96843.65400000001</v>
      </c>
      <c r="H19" s="10">
        <f>I16</f>
        <v>0</v>
      </c>
      <c r="I19" s="10">
        <f>H19*18%</f>
        <v>0</v>
      </c>
      <c r="J19" s="22">
        <f>K16</f>
        <v>362838.875</v>
      </c>
      <c r="K19" s="22">
        <f>J19*18%</f>
        <v>65310.997499999998</v>
      </c>
    </row>
    <row r="20" spans="1:11" x14ac:dyDescent="0.35">
      <c r="A20" s="8"/>
      <c r="B20" s="9" t="s">
        <v>11</v>
      </c>
      <c r="C20" s="8"/>
      <c r="D20" s="8"/>
      <c r="E20" s="8"/>
      <c r="F20" s="22"/>
      <c r="G20" s="22">
        <f>F20*28%</f>
        <v>0</v>
      </c>
      <c r="H20" s="10"/>
      <c r="I20" s="10">
        <f>H20*28%</f>
        <v>0</v>
      </c>
      <c r="J20" s="22"/>
      <c r="K20" s="22">
        <f>J20*28%</f>
        <v>0</v>
      </c>
    </row>
    <row r="21" spans="1:11" x14ac:dyDescent="0.35">
      <c r="A21" s="8"/>
      <c r="B21" s="9" t="s">
        <v>12</v>
      </c>
      <c r="C21" s="8"/>
      <c r="D21" s="8"/>
      <c r="E21" s="8"/>
      <c r="F21" s="22"/>
      <c r="G21" s="22">
        <f>SUM(G16:G20)</f>
        <v>634863.95400000003</v>
      </c>
      <c r="H21" s="11"/>
      <c r="I21" s="11">
        <f>SUM(I16:I20)</f>
        <v>0</v>
      </c>
      <c r="J21" s="22"/>
      <c r="K21" s="22">
        <f>SUM(K16:K20)</f>
        <v>428149.8725</v>
      </c>
    </row>
    <row r="22" spans="1:11" x14ac:dyDescent="0.35">
      <c r="A22" s="8"/>
      <c r="B22" s="9" t="s">
        <v>13</v>
      </c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35">
      <c r="A23" s="2"/>
      <c r="B23" s="12"/>
      <c r="C23" s="13"/>
      <c r="D23" s="13"/>
      <c r="E23" s="13"/>
      <c r="F23" s="13"/>
      <c r="G23" s="13"/>
      <c r="H23" s="13"/>
      <c r="I23" s="13"/>
      <c r="J23" s="13"/>
      <c r="K23" s="13"/>
    </row>
    <row r="24" spans="1:11" x14ac:dyDescent="0.35">
      <c r="A24" s="2"/>
      <c r="B24" s="12" t="s">
        <v>14</v>
      </c>
      <c r="C24" s="13"/>
      <c r="D24" s="13"/>
      <c r="E24" s="13"/>
      <c r="F24" s="29" t="s">
        <v>33</v>
      </c>
      <c r="G24" s="29"/>
      <c r="H24" s="29" t="s">
        <v>20</v>
      </c>
      <c r="I24" s="29"/>
      <c r="J24" s="29" t="s">
        <v>33</v>
      </c>
      <c r="K24" s="29"/>
    </row>
    <row r="25" spans="1:11" x14ac:dyDescent="0.35">
      <c r="A25" s="2"/>
      <c r="B25" s="12" t="s">
        <v>15</v>
      </c>
      <c r="C25" s="13"/>
      <c r="D25" s="13"/>
      <c r="E25" s="13"/>
      <c r="F25" s="29" t="s">
        <v>32</v>
      </c>
      <c r="G25" s="29"/>
      <c r="H25" s="29" t="s">
        <v>21</v>
      </c>
      <c r="I25" s="29"/>
      <c r="J25" s="29" t="s">
        <v>32</v>
      </c>
      <c r="K25" s="29"/>
    </row>
    <row r="26" spans="1:11" x14ac:dyDescent="0.35">
      <c r="A26" s="2"/>
      <c r="B26" s="12" t="s">
        <v>16</v>
      </c>
      <c r="C26" s="28" t="s">
        <v>25</v>
      </c>
      <c r="D26" s="28"/>
      <c r="E26" s="28"/>
      <c r="F26" s="28"/>
      <c r="G26" s="28"/>
      <c r="H26" s="28"/>
      <c r="I26" s="28"/>
      <c r="J26" s="28"/>
      <c r="K26" s="28"/>
    </row>
    <row r="27" spans="1:11" x14ac:dyDescent="0.35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</row>
  </sheetData>
  <mergeCells count="14">
    <mergeCell ref="A1:I1"/>
    <mergeCell ref="H4:I4"/>
    <mergeCell ref="C26:K26"/>
    <mergeCell ref="F24:G24"/>
    <mergeCell ref="J24:K24"/>
    <mergeCell ref="F25:G25"/>
    <mergeCell ref="J25:K25"/>
    <mergeCell ref="H24:I24"/>
    <mergeCell ref="H25:I25"/>
    <mergeCell ref="A2:K2"/>
    <mergeCell ref="A3:K3"/>
    <mergeCell ref="F4:G4"/>
    <mergeCell ref="J4:K4"/>
    <mergeCell ref="A4:E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TFSCPL-2324-000050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2024-03-25T04:59:39Z</dcterms:modified>
</cp:coreProperties>
</file>