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640"/>
  </bookViews>
  <sheets>
    <sheet name="310" sheetId="1" r:id="rId1"/>
  </sheets>
  <definedNames>
    <definedName name="_xlnm._FilterDatabase" localSheetId="0" hidden="1">'310'!#REF!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8" i="1"/>
  <c r="I7" i="1"/>
  <c r="I6" i="1"/>
  <c r="K9" i="1"/>
  <c r="K8" i="1"/>
  <c r="K7" i="1"/>
  <c r="I17" i="1"/>
  <c r="I15" i="1"/>
  <c r="I14" i="1"/>
  <c r="G9" i="1"/>
  <c r="G8" i="1"/>
  <c r="G7" i="1"/>
  <c r="I11" i="1" l="1"/>
  <c r="I12" i="1" s="1"/>
  <c r="I13" i="1" s="1"/>
  <c r="K17" i="1"/>
  <c r="G17" i="1"/>
  <c r="K15" i="1"/>
  <c r="G15" i="1"/>
  <c r="K14" i="1"/>
  <c r="G14" i="1"/>
  <c r="K6" i="1"/>
  <c r="K11" i="1" s="1"/>
  <c r="G6" i="1"/>
  <c r="G11" i="1" s="1"/>
  <c r="G12" i="1" s="1"/>
  <c r="H16" i="1" l="1"/>
  <c r="I16" i="1" s="1"/>
  <c r="I18" i="1" s="1"/>
  <c r="K12" i="1"/>
  <c r="K13" i="1" s="1"/>
  <c r="G13" i="1"/>
  <c r="J16" i="1" l="1"/>
  <c r="K16" i="1" s="1"/>
  <c r="K18" i="1" s="1"/>
  <c r="F16" i="1"/>
  <c r="G16" i="1" l="1"/>
  <c r="G18" i="1" s="1"/>
</calcChain>
</file>

<file path=xl/sharedStrings.xml><?xml version="1.0" encoding="utf-8"?>
<sst xmlns="http://schemas.openxmlformats.org/spreadsheetml/2006/main" count="44" uniqueCount="34">
  <si>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</si>
  <si>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</si>
  <si>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</si>
  <si>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</si>
  <si>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</si>
  <si>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</si>
  <si>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</si>
  <si>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</si>
  <si>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</si>
  <si>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</si>
  <si>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</si>
  <si>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</si>
  <si>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</si>
  <si>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</si>
  <si>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</si>
  <si>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</si>
  <si>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</si>
  <si>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</si>
  <si>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</si>
  <si>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 xml:space="preserve"> </t>
  </si>
  <si>
    <t>Discount%</t>
  </si>
  <si>
    <t>Nos</t>
  </si>
  <si>
    <t>Yearly</t>
  </si>
  <si>
    <t>Comparative for PR TFSCPL-2425-00310</t>
  </si>
  <si>
    <t xml:space="preserve">Senthil Safety </t>
  </si>
  <si>
    <t>Preparation of Onsite Emergency Plan and Risk
assessment report, which includes addition and
deletion of hazardous storages as per Factories Act
and MSIHC rules 1989 to DISH.</t>
  </si>
  <si>
    <t>Preparation of Quantitative Risk assessment report as
per FA, MSIHC rules 1989 to DISH and IS 15656 STD</t>
  </si>
  <si>
    <t>Preparation of emergency evacuation diagram with
entry, exit, wind sacks, Fire extinguishers, first aid
boxes, OHC Facility and chemical storages including
LPG Manifold storages with firefighting facility.</t>
  </si>
  <si>
    <t>Making necessary clarifications and submission of
compliances report in case of any query raised</t>
  </si>
  <si>
    <t>MR Engineering</t>
  </si>
  <si>
    <t>JK Associates</t>
  </si>
  <si>
    <t>Senthil Safety</t>
  </si>
  <si>
    <t>75% Advance</t>
  </si>
  <si>
    <t>100%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</si>
</sst>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Calibri Light"/>
      <family val="2"/>
      <scheme val="major"/>
    </font>
    <font>
      <b/>
      <sz val="10"/>
      <color rgb="FF00206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9" fontId="2" fillId="0" borderId="1" xfId="0" applyNumberFormat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right" vertical="center"/>
    </xf>
    <xf numFmtId="164" fontId="2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vertical="center"/>
    </xf>
    <xf numFmtId="9" fontId="2" fillId="0" borderId="1" xfId="1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6" borderId="5" xfId="0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sqref="A1:G1"/>
    </sheetView>
  </sheetViews>
  <sheetFormatPr defaultColWidth="8.7265625" defaultRowHeight="13" x14ac:dyDescent="0.35"/>
  <cols>
    <col min="1" max="1" width="5.1796875" style="22" bestFit="1" customWidth="1"/>
    <col min="2" max="2" width="41.1796875" style="22" customWidth="1"/>
    <col min="3" max="3" width="4.453125" style="22" customWidth="1"/>
    <col min="4" max="4" width="4.54296875" style="22" bestFit="1" customWidth="1"/>
    <col min="5" max="5" width="8.81640625" style="22" customWidth="1"/>
    <col min="6" max="7" width="10.54296875" style="22" bestFit="1" customWidth="1"/>
    <col min="8" max="9" width="10.54296875" style="22" customWidth="1"/>
    <col min="10" max="11" width="10.54296875" style="22" bestFit="1" customWidth="1"/>
    <col min="12" max="16384" width="8.7265625" style="22"/>
  </cols>
  <sheetData>
    <row r="1" spans="1:11" x14ac:dyDescent="0.35">
      <c r="A1" s="29" t="s">
        <v>17</v>
      </c>
      <c r="B1" s="30"/>
      <c r="C1" s="30"/>
      <c r="D1" s="30"/>
      <c r="E1" s="30"/>
      <c r="F1" s="30"/>
      <c r="G1" s="30"/>
      <c r="H1" s="25"/>
      <c r="I1" s="25"/>
      <c r="J1" s="1" t="s">
        <v>18</v>
      </c>
      <c r="K1" s="2">
        <v>45663</v>
      </c>
    </row>
    <row r="2" spans="1:11" x14ac:dyDescent="0.3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5">
      <c r="A3" s="32" t="s">
        <v>23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31" customHeight="1" x14ac:dyDescent="0.35">
      <c r="A4" s="34"/>
      <c r="B4" s="35"/>
      <c r="C4" s="35"/>
      <c r="D4" s="35"/>
      <c r="E4" s="36"/>
      <c r="F4" s="33" t="s">
        <v>24</v>
      </c>
      <c r="G4" s="33"/>
      <c r="H4" s="33" t="s">
        <v>29</v>
      </c>
      <c r="I4" s="33"/>
      <c r="J4" s="33" t="s">
        <v>30</v>
      </c>
      <c r="K4" s="33"/>
    </row>
    <row r="5" spans="1:11" x14ac:dyDescent="0.35">
      <c r="A5" s="20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6" t="s">
        <v>5</v>
      </c>
      <c r="I5" s="26" t="s">
        <v>6</v>
      </c>
      <c r="J5" s="20" t="s">
        <v>5</v>
      </c>
      <c r="K5" s="20" t="s">
        <v>6</v>
      </c>
    </row>
    <row r="6" spans="1:11" ht="52" x14ac:dyDescent="0.35">
      <c r="A6" s="18">
        <v>1</v>
      </c>
      <c r="B6" s="21" t="s">
        <v>25</v>
      </c>
      <c r="C6" s="18">
        <v>1</v>
      </c>
      <c r="D6" s="6" t="s">
        <v>21</v>
      </c>
      <c r="E6" s="3">
        <v>0.18</v>
      </c>
      <c r="F6" s="4">
        <v>100000</v>
      </c>
      <c r="G6" s="4">
        <f>C6*F6</f>
        <v>100000</v>
      </c>
      <c r="H6" s="4">
        <v>125000</v>
      </c>
      <c r="I6" s="4">
        <f>C6*H6</f>
        <v>125000</v>
      </c>
      <c r="J6" s="4">
        <v>140000</v>
      </c>
      <c r="K6" s="4">
        <f>C6*J6</f>
        <v>140000</v>
      </c>
    </row>
    <row r="7" spans="1:11" ht="26" x14ac:dyDescent="0.35">
      <c r="A7" s="18">
        <v>2</v>
      </c>
      <c r="B7" s="21" t="s">
        <v>26</v>
      </c>
      <c r="C7" s="18">
        <v>1</v>
      </c>
      <c r="D7" s="6" t="s">
        <v>21</v>
      </c>
      <c r="E7" s="3">
        <v>0.18</v>
      </c>
      <c r="F7" s="4">
        <v>100000</v>
      </c>
      <c r="G7" s="4">
        <f>C7*F7</f>
        <v>100000</v>
      </c>
      <c r="H7" s="4">
        <v>125000</v>
      </c>
      <c r="I7" s="4">
        <f>C7*H7</f>
        <v>125000</v>
      </c>
      <c r="J7" s="4">
        <v>120000</v>
      </c>
      <c r="K7" s="4">
        <f>C7*J7</f>
        <v>120000</v>
      </c>
    </row>
    <row r="8" spans="1:11" ht="52" x14ac:dyDescent="0.35">
      <c r="A8" s="18">
        <v>3</v>
      </c>
      <c r="B8" s="21" t="s">
        <v>27</v>
      </c>
      <c r="C8" s="18">
        <v>1</v>
      </c>
      <c r="D8" s="6" t="s">
        <v>21</v>
      </c>
      <c r="E8" s="3">
        <v>0.18</v>
      </c>
      <c r="F8" s="4">
        <v>50000</v>
      </c>
      <c r="G8" s="4">
        <f>C8*F8</f>
        <v>50000</v>
      </c>
      <c r="H8" s="4">
        <v>50000</v>
      </c>
      <c r="I8" s="4">
        <f>C8*H8</f>
        <v>50000</v>
      </c>
      <c r="J8" s="4">
        <v>40000</v>
      </c>
      <c r="K8" s="4">
        <f>C8*J8</f>
        <v>40000</v>
      </c>
    </row>
    <row r="9" spans="1:11" ht="26" x14ac:dyDescent="0.35">
      <c r="A9" s="18">
        <v>4</v>
      </c>
      <c r="B9" s="21" t="s">
        <v>28</v>
      </c>
      <c r="C9" s="18">
        <v>1</v>
      </c>
      <c r="D9" s="6" t="s">
        <v>21</v>
      </c>
      <c r="E9" s="3">
        <v>0.18</v>
      </c>
      <c r="F9" s="4">
        <v>25000</v>
      </c>
      <c r="G9" s="4">
        <f>C9*F9</f>
        <v>25000</v>
      </c>
      <c r="H9" s="4">
        <v>25000</v>
      </c>
      <c r="I9" s="4">
        <f>C9*H9</f>
        <v>25000</v>
      </c>
      <c r="J9" s="4">
        <v>30000</v>
      </c>
      <c r="K9" s="4">
        <f>C9*J9</f>
        <v>30000</v>
      </c>
    </row>
    <row r="10" spans="1:11" x14ac:dyDescent="0.35">
      <c r="A10" s="18"/>
      <c r="B10" s="19"/>
      <c r="C10" s="18"/>
      <c r="D10" s="6"/>
      <c r="E10" s="3"/>
      <c r="F10" s="6"/>
      <c r="G10" s="4"/>
      <c r="H10" s="6"/>
      <c r="I10" s="4"/>
      <c r="J10" s="5"/>
      <c r="K10" s="4"/>
    </row>
    <row r="11" spans="1:11" x14ac:dyDescent="0.35">
      <c r="A11" s="6"/>
      <c r="B11" s="9" t="s">
        <v>19</v>
      </c>
      <c r="C11" s="7"/>
      <c r="D11" s="8"/>
      <c r="E11" s="4"/>
      <c r="F11" s="4"/>
      <c r="G11" s="4">
        <f>SUM(G6:G10)</f>
        <v>275000</v>
      </c>
      <c r="H11" s="4"/>
      <c r="I11" s="4">
        <f>SUM(I6:I10)</f>
        <v>325000</v>
      </c>
      <c r="J11" s="4"/>
      <c r="K11" s="4">
        <f>SUM(K6:K10)</f>
        <v>330000</v>
      </c>
    </row>
    <row r="12" spans="1:11" x14ac:dyDescent="0.35">
      <c r="A12" s="1"/>
      <c r="B12" s="10" t="s">
        <v>20</v>
      </c>
      <c r="C12" s="1"/>
      <c r="D12" s="1"/>
      <c r="E12" s="11"/>
      <c r="F12" s="12"/>
      <c r="G12" s="5">
        <f>G11*F12</f>
        <v>0</v>
      </c>
      <c r="H12" s="12"/>
      <c r="I12" s="5">
        <f>I11*H12</f>
        <v>0</v>
      </c>
      <c r="J12" s="12"/>
      <c r="K12" s="5">
        <f>K11*J12</f>
        <v>0</v>
      </c>
    </row>
    <row r="13" spans="1:11" x14ac:dyDescent="0.35">
      <c r="A13" s="1"/>
      <c r="B13" s="10" t="s">
        <v>7</v>
      </c>
      <c r="C13" s="1"/>
      <c r="D13" s="1"/>
      <c r="E13" s="1"/>
      <c r="F13" s="4"/>
      <c r="G13" s="4">
        <f>G11-G12</f>
        <v>275000</v>
      </c>
      <c r="H13" s="4"/>
      <c r="I13" s="4">
        <f>I11-I12</f>
        <v>325000</v>
      </c>
      <c r="J13" s="4"/>
      <c r="K13" s="4">
        <f>K11-K12</f>
        <v>330000</v>
      </c>
    </row>
    <row r="14" spans="1:11" x14ac:dyDescent="0.35">
      <c r="A14" s="1"/>
      <c r="B14" s="10" t="s">
        <v>8</v>
      </c>
      <c r="C14" s="1"/>
      <c r="D14" s="1"/>
      <c r="E14" s="1"/>
      <c r="F14" s="4"/>
      <c r="G14" s="4">
        <f>F14*5/100</f>
        <v>0</v>
      </c>
      <c r="H14" s="4"/>
      <c r="I14" s="4">
        <f>H14*5/100</f>
        <v>0</v>
      </c>
      <c r="J14" s="4"/>
      <c r="K14" s="4">
        <f>J14*5/100</f>
        <v>0</v>
      </c>
    </row>
    <row r="15" spans="1:11" x14ac:dyDescent="0.35">
      <c r="A15" s="1"/>
      <c r="B15" s="10" t="s">
        <v>9</v>
      </c>
      <c r="C15" s="1"/>
      <c r="D15" s="1"/>
      <c r="E15" s="1"/>
      <c r="F15" s="4"/>
      <c r="G15" s="4">
        <f>F15*12%</f>
        <v>0</v>
      </c>
      <c r="H15" s="4"/>
      <c r="I15" s="4">
        <f>H15*12%</f>
        <v>0</v>
      </c>
      <c r="J15" s="4"/>
      <c r="K15" s="4">
        <f>J15*12%</f>
        <v>0</v>
      </c>
    </row>
    <row r="16" spans="1:11" x14ac:dyDescent="0.35">
      <c r="A16" s="1"/>
      <c r="B16" s="10" t="s">
        <v>10</v>
      </c>
      <c r="C16" s="1"/>
      <c r="D16" s="1"/>
      <c r="E16" s="1"/>
      <c r="F16" s="4">
        <f>+G13</f>
        <v>275000</v>
      </c>
      <c r="G16" s="4">
        <f>F16*18%</f>
        <v>49500</v>
      </c>
      <c r="H16" s="4">
        <f>+I13</f>
        <v>325000</v>
      </c>
      <c r="I16" s="4">
        <f>H16*18%</f>
        <v>58500</v>
      </c>
      <c r="J16" s="4">
        <f>+K13</f>
        <v>330000</v>
      </c>
      <c r="K16" s="4">
        <f>J16*18%</f>
        <v>59400</v>
      </c>
    </row>
    <row r="17" spans="1:11" x14ac:dyDescent="0.35">
      <c r="A17" s="1"/>
      <c r="B17" s="10" t="s">
        <v>11</v>
      </c>
      <c r="C17" s="1"/>
      <c r="D17" s="1"/>
      <c r="E17" s="1"/>
      <c r="F17" s="4"/>
      <c r="G17" s="4">
        <f>F17*28%</f>
        <v>0</v>
      </c>
      <c r="H17" s="4"/>
      <c r="I17" s="4">
        <f>H17*28%</f>
        <v>0</v>
      </c>
      <c r="J17" s="4"/>
      <c r="K17" s="4">
        <f>J17*28%</f>
        <v>0</v>
      </c>
    </row>
    <row r="18" spans="1:11" x14ac:dyDescent="0.35">
      <c r="A18" s="1"/>
      <c r="B18" s="10" t="s">
        <v>12</v>
      </c>
      <c r="C18" s="1"/>
      <c r="D18" s="1"/>
      <c r="E18" s="1"/>
      <c r="F18" s="4"/>
      <c r="G18" s="4">
        <f>SUM(G13:G17)</f>
        <v>324500</v>
      </c>
      <c r="H18" s="4"/>
      <c r="I18" s="4">
        <f>SUM(I13:I17)</f>
        <v>383500</v>
      </c>
      <c r="J18" s="4"/>
      <c r="K18" s="4">
        <f>SUM(K13:K17)</f>
        <v>389400</v>
      </c>
    </row>
    <row r="19" spans="1:11" x14ac:dyDescent="0.35">
      <c r="A19" s="1"/>
      <c r="B19" s="10" t="s">
        <v>13</v>
      </c>
      <c r="C19" s="1"/>
      <c r="D19" s="1"/>
      <c r="E19" s="1"/>
      <c r="F19" s="1"/>
      <c r="G19" s="1"/>
      <c r="H19" s="1"/>
      <c r="I19" s="1"/>
      <c r="J19" s="13"/>
      <c r="K19" s="14"/>
    </row>
    <row r="20" spans="1:11" x14ac:dyDescent="0.35">
      <c r="A20" s="7"/>
      <c r="B20" s="15"/>
      <c r="C20" s="16"/>
      <c r="D20" s="16"/>
      <c r="E20" s="16"/>
      <c r="F20" s="16"/>
      <c r="G20" s="16"/>
      <c r="H20" s="16"/>
      <c r="I20" s="16"/>
      <c r="J20" s="17"/>
      <c r="K20" s="17"/>
    </row>
    <row r="21" spans="1:11" x14ac:dyDescent="0.35">
      <c r="A21" s="7"/>
      <c r="B21" s="15" t="s">
        <v>14</v>
      </c>
      <c r="C21" s="16"/>
      <c r="D21" s="16"/>
      <c r="E21" s="16"/>
      <c r="F21" s="27" t="s">
        <v>22</v>
      </c>
      <c r="G21" s="27"/>
      <c r="H21" s="27" t="s">
        <v>22</v>
      </c>
      <c r="I21" s="27"/>
      <c r="J21" s="27" t="s">
        <v>22</v>
      </c>
      <c r="K21" s="27"/>
    </row>
    <row r="22" spans="1:11" x14ac:dyDescent="0.35">
      <c r="A22" s="7"/>
      <c r="B22" s="15" t="s">
        <v>15</v>
      </c>
      <c r="C22" s="16"/>
      <c r="D22" s="16"/>
      <c r="E22" s="16"/>
      <c r="F22" s="27" t="s">
        <v>32</v>
      </c>
      <c r="G22" s="27"/>
      <c r="H22" s="27" t="s">
        <v>33</v>
      </c>
      <c r="I22" s="27"/>
      <c r="J22" s="27" t="s">
        <v>33</v>
      </c>
      <c r="K22" s="27"/>
    </row>
    <row r="23" spans="1:11" x14ac:dyDescent="0.35">
      <c r="A23" s="7"/>
      <c r="B23" s="15" t="s">
        <v>16</v>
      </c>
      <c r="C23" s="28" t="s">
        <v>31</v>
      </c>
      <c r="D23" s="28"/>
      <c r="E23" s="28"/>
      <c r="F23" s="28"/>
      <c r="G23" s="28"/>
      <c r="H23" s="28"/>
      <c r="I23" s="28"/>
      <c r="J23" s="28"/>
      <c r="K23" s="28"/>
    </row>
    <row r="24" spans="1:11" x14ac:dyDescent="0.35">
      <c r="A24" s="23"/>
    </row>
    <row r="26" spans="1:11" x14ac:dyDescent="0.35">
      <c r="G26" s="24"/>
      <c r="H26" s="24"/>
      <c r="I26" s="24"/>
    </row>
  </sheetData>
  <mergeCells count="14">
    <mergeCell ref="A1:G1"/>
    <mergeCell ref="A2:K2"/>
    <mergeCell ref="A3:K3"/>
    <mergeCell ref="F4:G4"/>
    <mergeCell ref="J4:K4"/>
    <mergeCell ref="A4:E4"/>
    <mergeCell ref="H4:I4"/>
    <mergeCell ref="F21:G21"/>
    <mergeCell ref="J21:K21"/>
    <mergeCell ref="F22:G22"/>
    <mergeCell ref="J22:K22"/>
    <mergeCell ref="C23:K23"/>
    <mergeCell ref="H21:I21"/>
    <mergeCell ref="H22:I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2025-01-06T07:44:02Z</dcterms:modified>
</cp:coreProperties>
</file>