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98" sheetId="1" r:id="rId1"/>
  </sheets>
  <definedNames>
    <definedName name="_xlnm._FilterDatabase" localSheetId="0" hidden="1">'298'!$A$5:$K$5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K15" i="1" l="1"/>
  <c r="I15" i="1"/>
  <c r="G15" i="1"/>
  <c r="K14" i="1"/>
  <c r="I14" i="1"/>
  <c r="G14" i="1"/>
  <c r="K13" i="1"/>
  <c r="I13" i="1"/>
  <c r="G13" i="1"/>
  <c r="K12" i="1"/>
  <c r="I12" i="1"/>
  <c r="G12" i="1"/>
  <c r="K11" i="1"/>
  <c r="I11" i="1"/>
  <c r="G11" i="1"/>
  <c r="K10" i="1"/>
  <c r="I10" i="1"/>
  <c r="G10" i="1"/>
  <c r="K9" i="1"/>
  <c r="I9" i="1"/>
  <c r="G9" i="1"/>
  <c r="K8" i="1"/>
  <c r="I8" i="1"/>
  <c r="G8" i="1"/>
  <c r="I7" i="1" l="1"/>
  <c r="I6" i="1"/>
  <c r="G7" i="1"/>
  <c r="K7" i="1"/>
  <c r="I23" i="1"/>
  <c r="I21" i="1"/>
  <c r="I20" i="1"/>
  <c r="I17" i="1" l="1"/>
  <c r="K6" i="1"/>
  <c r="K17" i="1" s="1"/>
  <c r="K20" i="1"/>
  <c r="K21" i="1"/>
  <c r="K23" i="1"/>
  <c r="G6" i="1"/>
  <c r="G17" i="1" s="1"/>
  <c r="G20" i="1"/>
  <c r="G21" i="1"/>
  <c r="G23" i="1"/>
  <c r="G19" i="1" l="1"/>
  <c r="I19" i="1"/>
  <c r="K18" i="1"/>
  <c r="K19" i="1" s="1"/>
  <c r="F22" i="1" l="1"/>
  <c r="G22" i="1" s="1"/>
  <c r="G24" i="1" s="1"/>
  <c r="J22" i="1"/>
  <c r="K22" i="1" s="1"/>
  <c r="K24" i="1" s="1"/>
  <c r="H22" i="1"/>
  <c r="I22" i="1" s="1"/>
  <c r="I24" i="1" s="1"/>
</calcChain>
</file>

<file path=xl/sharedStrings.xml><?xml version="1.0" encoding="utf-8"?>
<sst xmlns="http://schemas.openxmlformats.org/spreadsheetml/2006/main" count="56" uniqueCount="38">
  <si>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</si>
  <si>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</si>
  <si>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</si>
  <si>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</si>
  <si>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</si>
  <si>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</si>
  <si>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</si>
  <si>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</si>
  <si>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</si>
  <si>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</si>
  <si>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</si>
  <si>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</si>
  <si>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</si>
  <si>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</si>
  <si>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</si>
  <si>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</si>
  <si>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</si>
  <si>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</si>
  <si>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</si>
  <si>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</si>
  <si>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Immediate</t>
  </si>
  <si>
    <t>NOS</t>
  </si>
  <si>
    <t xml:space="preserve">Reliable Engineering Services </t>
  </si>
  <si>
    <t>Comparative for Safal PR TFSCPL-24-25-00298</t>
  </si>
  <si>
    <t>Y.M. ENTERPRISES</t>
  </si>
  <si>
    <t>Cupboard Door Magnet</t>
  </si>
  <si>
    <t>Door Closer Hyper Make</t>
  </si>
  <si>
    <t>Emulsion Paint Asian Royal LTR-9010 4Ltrs</t>
  </si>
  <si>
    <t>Asian Enamel Paint Yellow 4Ltrs</t>
  </si>
  <si>
    <t>Asian Enamel Paint Black 4Ltrs</t>
  </si>
  <si>
    <t xml:space="preserve">DR. Fixit-302-Super Latex </t>
  </si>
  <si>
    <t xml:space="preserve">Door Lock Set Rolex Brand </t>
  </si>
  <si>
    <t>19 mm CPVC Elbow Ashirvad</t>
  </si>
  <si>
    <t>19mm X 13mm CPVC Elbow Ashirvad</t>
  </si>
  <si>
    <t>B-37 Belt- Eco Drive Plus</t>
  </si>
  <si>
    <t>Discount%</t>
  </si>
  <si>
    <t>After Delivery</t>
  </si>
  <si>
    <t>SV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</si>
</sst>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3" fontId="2" fillId="0" borderId="0" xfId="0" applyNumberFormat="1" applyFont="1"/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3" sqref="A3:K3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8" width="10.28515625" style="3" customWidth="1"/>
    <col min="9" max="9" width="10.7109375" style="3" customWidth="1"/>
    <col min="10" max="10" width="10.140625" style="3" bestFit="1" customWidth="1"/>
    <col min="11" max="11" width="10.28515625" style="3" bestFit="1" customWidth="1"/>
    <col min="12" max="16384" width="8.7109375" style="3"/>
  </cols>
  <sheetData>
    <row r="1" spans="1:11" x14ac:dyDescent="0.2">
      <c r="A1" s="30" t="s">
        <v>17</v>
      </c>
      <c r="B1" s="31"/>
      <c r="C1" s="31"/>
      <c r="D1" s="31"/>
      <c r="E1" s="31"/>
      <c r="F1" s="31"/>
      <c r="G1" s="31"/>
      <c r="H1" s="25"/>
      <c r="I1" s="25"/>
      <c r="J1" s="1" t="s">
        <v>18</v>
      </c>
      <c r="K1" s="2">
        <v>45547</v>
      </c>
    </row>
    <row r="2" spans="1:1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25" customHeight="1" x14ac:dyDescent="0.2">
      <c r="A4" s="35"/>
      <c r="B4" s="36"/>
      <c r="C4" s="36"/>
      <c r="D4" s="36"/>
      <c r="E4" s="37"/>
      <c r="F4" s="34" t="s">
        <v>24</v>
      </c>
      <c r="G4" s="34"/>
      <c r="H4" s="34" t="s">
        <v>37</v>
      </c>
      <c r="I4" s="34"/>
      <c r="J4" s="34" t="s">
        <v>22</v>
      </c>
      <c r="K4" s="34"/>
    </row>
    <row r="5" spans="1:11" ht="18" customHeight="1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6" t="s">
        <v>5</v>
      </c>
      <c r="I5" s="26" t="s">
        <v>6</v>
      </c>
      <c r="J5" s="21" t="s">
        <v>5</v>
      </c>
      <c r="K5" s="21" t="s">
        <v>6</v>
      </c>
    </row>
    <row r="6" spans="1:11" x14ac:dyDescent="0.2">
      <c r="A6" s="4">
        <v>1</v>
      </c>
      <c r="B6" s="24" t="s">
        <v>25</v>
      </c>
      <c r="C6" s="22">
        <v>20</v>
      </c>
      <c r="D6" s="22" t="s">
        <v>21</v>
      </c>
      <c r="E6" s="7">
        <v>0.18</v>
      </c>
      <c r="F6" s="18">
        <v>24</v>
      </c>
      <c r="G6" s="19">
        <f t="shared" ref="G6" si="0">C6*F6</f>
        <v>480</v>
      </c>
      <c r="H6" s="18">
        <v>26</v>
      </c>
      <c r="I6" s="19">
        <f>C6*H6</f>
        <v>520</v>
      </c>
      <c r="J6" s="18">
        <v>28</v>
      </c>
      <c r="K6" s="19">
        <f t="shared" ref="K6" si="1">C6*J6</f>
        <v>560</v>
      </c>
    </row>
    <row r="7" spans="1:11" x14ac:dyDescent="0.2">
      <c r="A7" s="4">
        <f>+A6+1</f>
        <v>2</v>
      </c>
      <c r="B7" s="24" t="s">
        <v>26</v>
      </c>
      <c r="C7" s="22">
        <v>10</v>
      </c>
      <c r="D7" s="22" t="s">
        <v>21</v>
      </c>
      <c r="E7" s="7">
        <v>0.18</v>
      </c>
      <c r="F7" s="18">
        <v>1740</v>
      </c>
      <c r="G7" s="19">
        <f t="shared" ref="G7" si="2">C7*F7</f>
        <v>17400</v>
      </c>
      <c r="H7" s="18">
        <v>1790</v>
      </c>
      <c r="I7" s="19">
        <f>C7*H7</f>
        <v>17900</v>
      </c>
      <c r="J7" s="18">
        <v>1820</v>
      </c>
      <c r="K7" s="19">
        <f t="shared" ref="K7" si="3">C7*J7</f>
        <v>18200</v>
      </c>
    </row>
    <row r="8" spans="1:11" x14ac:dyDescent="0.2">
      <c r="A8" s="4">
        <f t="shared" ref="A8:A15" si="4">+A7+1</f>
        <v>3</v>
      </c>
      <c r="B8" s="24" t="s">
        <v>27</v>
      </c>
      <c r="C8" s="22">
        <v>2</v>
      </c>
      <c r="D8" s="22" t="s">
        <v>21</v>
      </c>
      <c r="E8" s="7">
        <v>0.18</v>
      </c>
      <c r="F8" s="18">
        <v>2324</v>
      </c>
      <c r="G8" s="19">
        <f t="shared" ref="G8:G15" si="5">C8*F8</f>
        <v>4648</v>
      </c>
      <c r="H8" s="18">
        <v>2350</v>
      </c>
      <c r="I8" s="19">
        <f t="shared" ref="I8:I15" si="6">C8*H8</f>
        <v>4700</v>
      </c>
      <c r="J8" s="18">
        <v>2380</v>
      </c>
      <c r="K8" s="19">
        <f t="shared" ref="K8:K15" si="7">C8*J8</f>
        <v>4760</v>
      </c>
    </row>
    <row r="9" spans="1:11" x14ac:dyDescent="0.2">
      <c r="A9" s="4">
        <f t="shared" si="4"/>
        <v>4</v>
      </c>
      <c r="B9" s="24" t="s">
        <v>28</v>
      </c>
      <c r="C9" s="22">
        <v>2</v>
      </c>
      <c r="D9" s="22" t="s">
        <v>21</v>
      </c>
      <c r="E9" s="7">
        <v>0.18</v>
      </c>
      <c r="F9" s="18">
        <v>1110</v>
      </c>
      <c r="G9" s="19">
        <f t="shared" si="5"/>
        <v>2220</v>
      </c>
      <c r="H9" s="18">
        <v>1150</v>
      </c>
      <c r="I9" s="19">
        <f t="shared" si="6"/>
        <v>2300</v>
      </c>
      <c r="J9" s="18">
        <v>1150</v>
      </c>
      <c r="K9" s="19">
        <f t="shared" si="7"/>
        <v>2300</v>
      </c>
    </row>
    <row r="10" spans="1:11" x14ac:dyDescent="0.2">
      <c r="A10" s="4">
        <f t="shared" si="4"/>
        <v>5</v>
      </c>
      <c r="B10" s="24" t="s">
        <v>29</v>
      </c>
      <c r="C10" s="22">
        <v>2</v>
      </c>
      <c r="D10" s="22" t="s">
        <v>21</v>
      </c>
      <c r="E10" s="7">
        <v>0.18</v>
      </c>
      <c r="F10" s="18">
        <v>998</v>
      </c>
      <c r="G10" s="19">
        <f t="shared" si="5"/>
        <v>1996</v>
      </c>
      <c r="H10" s="18">
        <v>1005</v>
      </c>
      <c r="I10" s="19">
        <f t="shared" si="6"/>
        <v>2010</v>
      </c>
      <c r="J10" s="18">
        <v>1010</v>
      </c>
      <c r="K10" s="19">
        <f t="shared" si="7"/>
        <v>2020</v>
      </c>
    </row>
    <row r="11" spans="1:11" x14ac:dyDescent="0.2">
      <c r="A11" s="4">
        <f t="shared" si="4"/>
        <v>6</v>
      </c>
      <c r="B11" s="24" t="s">
        <v>30</v>
      </c>
      <c r="C11" s="22">
        <v>5</v>
      </c>
      <c r="D11" s="22" t="s">
        <v>21</v>
      </c>
      <c r="E11" s="7">
        <v>0.18</v>
      </c>
      <c r="F11" s="18">
        <v>1500</v>
      </c>
      <c r="G11" s="19">
        <f t="shared" si="5"/>
        <v>7500</v>
      </c>
      <c r="H11" s="18">
        <v>1500</v>
      </c>
      <c r="I11" s="19">
        <f t="shared" si="6"/>
        <v>7500</v>
      </c>
      <c r="J11" s="18">
        <v>1600</v>
      </c>
      <c r="K11" s="19">
        <f t="shared" si="7"/>
        <v>8000</v>
      </c>
    </row>
    <row r="12" spans="1:11" x14ac:dyDescent="0.2">
      <c r="A12" s="4">
        <f t="shared" si="4"/>
        <v>7</v>
      </c>
      <c r="B12" s="24" t="s">
        <v>31</v>
      </c>
      <c r="C12" s="22">
        <v>2</v>
      </c>
      <c r="D12" s="22" t="s">
        <v>21</v>
      </c>
      <c r="E12" s="7">
        <v>0.18</v>
      </c>
      <c r="F12" s="18">
        <v>565</v>
      </c>
      <c r="G12" s="19">
        <f t="shared" si="5"/>
        <v>1130</v>
      </c>
      <c r="H12" s="18">
        <v>580</v>
      </c>
      <c r="I12" s="19">
        <f t="shared" si="6"/>
        <v>1160</v>
      </c>
      <c r="J12" s="18">
        <v>585</v>
      </c>
      <c r="K12" s="19">
        <f t="shared" si="7"/>
        <v>1170</v>
      </c>
    </row>
    <row r="13" spans="1:11" x14ac:dyDescent="0.2">
      <c r="A13" s="4">
        <f t="shared" si="4"/>
        <v>8</v>
      </c>
      <c r="B13" s="24" t="s">
        <v>32</v>
      </c>
      <c r="C13" s="22">
        <v>10</v>
      </c>
      <c r="D13" s="22" t="s">
        <v>21</v>
      </c>
      <c r="E13" s="7">
        <v>0.18</v>
      </c>
      <c r="F13" s="18">
        <v>18</v>
      </c>
      <c r="G13" s="19">
        <f t="shared" si="5"/>
        <v>180</v>
      </c>
      <c r="H13" s="18">
        <v>22.5</v>
      </c>
      <c r="I13" s="19">
        <f t="shared" si="6"/>
        <v>225</v>
      </c>
      <c r="J13" s="18">
        <v>22.5</v>
      </c>
      <c r="K13" s="19">
        <f t="shared" si="7"/>
        <v>225</v>
      </c>
    </row>
    <row r="14" spans="1:11" x14ac:dyDescent="0.2">
      <c r="A14" s="4">
        <f t="shared" si="4"/>
        <v>9</v>
      </c>
      <c r="B14" s="24" t="s">
        <v>33</v>
      </c>
      <c r="C14" s="22">
        <v>10</v>
      </c>
      <c r="D14" s="22" t="s">
        <v>21</v>
      </c>
      <c r="E14" s="7">
        <v>0.18</v>
      </c>
      <c r="F14" s="18">
        <v>68.5</v>
      </c>
      <c r="G14" s="19">
        <f t="shared" si="5"/>
        <v>685</v>
      </c>
      <c r="H14" s="18">
        <v>75</v>
      </c>
      <c r="I14" s="19">
        <f t="shared" si="6"/>
        <v>750</v>
      </c>
      <c r="J14" s="18">
        <v>72</v>
      </c>
      <c r="K14" s="19">
        <f t="shared" si="7"/>
        <v>720</v>
      </c>
    </row>
    <row r="15" spans="1:11" ht="16.5" customHeight="1" x14ac:dyDescent="0.2">
      <c r="A15" s="4">
        <f t="shared" si="4"/>
        <v>10</v>
      </c>
      <c r="B15" s="24" t="s">
        <v>34</v>
      </c>
      <c r="C15" s="22">
        <v>5</v>
      </c>
      <c r="D15" s="22" t="s">
        <v>21</v>
      </c>
      <c r="E15" s="7">
        <v>0.18</v>
      </c>
      <c r="F15" s="18">
        <v>228</v>
      </c>
      <c r="G15" s="19">
        <f t="shared" si="5"/>
        <v>1140</v>
      </c>
      <c r="H15" s="18">
        <v>230</v>
      </c>
      <c r="I15" s="19">
        <f t="shared" si="6"/>
        <v>1150</v>
      </c>
      <c r="J15" s="18">
        <v>235</v>
      </c>
      <c r="K15" s="19">
        <f t="shared" si="7"/>
        <v>1175</v>
      </c>
    </row>
    <row r="16" spans="1:11" x14ac:dyDescent="0.2">
      <c r="A16" s="4"/>
      <c r="B16" s="8"/>
      <c r="C16" s="5"/>
      <c r="D16" s="6"/>
      <c r="E16" s="7"/>
      <c r="F16" s="18"/>
      <c r="G16" s="19"/>
      <c r="H16" s="18"/>
      <c r="I16" s="19"/>
      <c r="J16" s="18"/>
      <c r="K16" s="19"/>
    </row>
    <row r="17" spans="1:11" x14ac:dyDescent="0.2">
      <c r="A17" s="4"/>
      <c r="B17" s="10" t="s">
        <v>19</v>
      </c>
      <c r="C17" s="5"/>
      <c r="D17" s="6"/>
      <c r="E17" s="19"/>
      <c r="F17" s="19"/>
      <c r="G17" s="19">
        <f>SUM(G6:G16)</f>
        <v>37379</v>
      </c>
      <c r="H17" s="19"/>
      <c r="I17" s="19">
        <f>SUM(I6:I16)</f>
        <v>38215</v>
      </c>
      <c r="J17" s="19"/>
      <c r="K17" s="19">
        <f>SUM(K6:K16)</f>
        <v>39130</v>
      </c>
    </row>
    <row r="18" spans="1:11" x14ac:dyDescent="0.2">
      <c r="A18" s="1"/>
      <c r="B18" s="11" t="s">
        <v>35</v>
      </c>
      <c r="C18" s="1"/>
      <c r="D18" s="1"/>
      <c r="E18" s="23"/>
      <c r="F18" s="20"/>
      <c r="G18" s="18"/>
      <c r="H18" s="20"/>
      <c r="I18" s="18"/>
      <c r="J18" s="20"/>
      <c r="K18" s="18">
        <f>K17*J18</f>
        <v>0</v>
      </c>
    </row>
    <row r="19" spans="1:11" x14ac:dyDescent="0.2">
      <c r="A19" s="1"/>
      <c r="B19" s="11" t="s">
        <v>7</v>
      </c>
      <c r="C19" s="1"/>
      <c r="D19" s="1"/>
      <c r="E19" s="1"/>
      <c r="F19" s="19"/>
      <c r="G19" s="19">
        <f>G17-G18</f>
        <v>37379</v>
      </c>
      <c r="H19" s="19"/>
      <c r="I19" s="19">
        <f>I17-I18</f>
        <v>38215</v>
      </c>
      <c r="J19" s="19"/>
      <c r="K19" s="19">
        <f>K17-K18</f>
        <v>39130</v>
      </c>
    </row>
    <row r="20" spans="1:11" x14ac:dyDescent="0.2">
      <c r="A20" s="1"/>
      <c r="B20" s="11" t="s">
        <v>8</v>
      </c>
      <c r="C20" s="1"/>
      <c r="D20" s="1"/>
      <c r="E20" s="1"/>
      <c r="F20" s="19"/>
      <c r="G20" s="19">
        <f>F20*5/100</f>
        <v>0</v>
      </c>
      <c r="H20" s="19"/>
      <c r="I20" s="19">
        <f>H20*5/100</f>
        <v>0</v>
      </c>
      <c r="J20" s="19"/>
      <c r="K20" s="19">
        <f>J20*5/100</f>
        <v>0</v>
      </c>
    </row>
    <row r="21" spans="1:11" x14ac:dyDescent="0.2">
      <c r="A21" s="1"/>
      <c r="B21" s="11" t="s">
        <v>9</v>
      </c>
      <c r="C21" s="1"/>
      <c r="D21" s="1"/>
      <c r="E21" s="1"/>
      <c r="F21" s="19"/>
      <c r="G21" s="19">
        <f>F21*12%</f>
        <v>0</v>
      </c>
      <c r="H21" s="19"/>
      <c r="I21" s="19">
        <f>H21*12%</f>
        <v>0</v>
      </c>
      <c r="J21" s="19"/>
      <c r="K21" s="19">
        <f>J21*12%</f>
        <v>0</v>
      </c>
    </row>
    <row r="22" spans="1:11" x14ac:dyDescent="0.2">
      <c r="A22" s="1"/>
      <c r="B22" s="11" t="s">
        <v>10</v>
      </c>
      <c r="C22" s="1"/>
      <c r="D22" s="1"/>
      <c r="E22" s="1"/>
      <c r="F22" s="19">
        <f>+G19</f>
        <v>37379</v>
      </c>
      <c r="G22" s="19">
        <f>F22*18%</f>
        <v>6728.2199999999993</v>
      </c>
      <c r="H22" s="19">
        <f>+I19</f>
        <v>38215</v>
      </c>
      <c r="I22" s="19">
        <f>H22*18%</f>
        <v>6878.7</v>
      </c>
      <c r="J22" s="19">
        <f>+K19</f>
        <v>39130</v>
      </c>
      <c r="K22" s="19">
        <f>J22*18%</f>
        <v>7043.4</v>
      </c>
    </row>
    <row r="23" spans="1:11" x14ac:dyDescent="0.2">
      <c r="A23" s="1"/>
      <c r="B23" s="11" t="s">
        <v>11</v>
      </c>
      <c r="C23" s="1"/>
      <c r="D23" s="1"/>
      <c r="E23" s="1"/>
      <c r="F23" s="19"/>
      <c r="G23" s="19">
        <f>F23*28%</f>
        <v>0</v>
      </c>
      <c r="H23" s="19"/>
      <c r="I23" s="19">
        <f>H23*28%</f>
        <v>0</v>
      </c>
      <c r="J23" s="19"/>
      <c r="K23" s="19">
        <f>J23*28%</f>
        <v>0</v>
      </c>
    </row>
    <row r="24" spans="1:11" x14ac:dyDescent="0.2">
      <c r="A24" s="1"/>
      <c r="B24" s="11" t="s">
        <v>12</v>
      </c>
      <c r="C24" s="1"/>
      <c r="D24" s="1"/>
      <c r="E24" s="1"/>
      <c r="F24" s="19"/>
      <c r="G24" s="19">
        <f>SUM(G19:G23)</f>
        <v>44107.22</v>
      </c>
      <c r="H24" s="19"/>
      <c r="I24" s="19">
        <f>SUM(I19:I23)</f>
        <v>45093.7</v>
      </c>
      <c r="J24" s="19"/>
      <c r="K24" s="19">
        <f>SUM(K19:K23)</f>
        <v>46173.4</v>
      </c>
    </row>
    <row r="25" spans="1:11" x14ac:dyDescent="0.2">
      <c r="A25" s="1"/>
      <c r="B25" s="11" t="s">
        <v>13</v>
      </c>
      <c r="C25" s="1"/>
      <c r="D25" s="1"/>
      <c r="E25" s="1"/>
      <c r="F25" s="1"/>
      <c r="G25" s="1"/>
      <c r="H25" s="1"/>
      <c r="I25" s="1"/>
      <c r="J25" s="12"/>
      <c r="K25" s="9"/>
    </row>
    <row r="26" spans="1:11" x14ac:dyDescent="0.2">
      <c r="A26" s="5"/>
      <c r="B26" s="13"/>
      <c r="C26" s="14"/>
      <c r="D26" s="14"/>
      <c r="E26" s="14"/>
      <c r="F26" s="14"/>
      <c r="G26" s="14"/>
      <c r="H26" s="14"/>
      <c r="I26" s="14"/>
      <c r="J26" s="15"/>
      <c r="K26" s="15"/>
    </row>
    <row r="27" spans="1:11" x14ac:dyDescent="0.2">
      <c r="A27" s="5"/>
      <c r="B27" s="13" t="s">
        <v>14</v>
      </c>
      <c r="C27" s="14"/>
      <c r="D27" s="14"/>
      <c r="E27" s="14"/>
      <c r="F27" s="29" t="s">
        <v>20</v>
      </c>
      <c r="G27" s="29"/>
      <c r="H27" s="29" t="s">
        <v>20</v>
      </c>
      <c r="I27" s="29"/>
      <c r="J27" s="29" t="s">
        <v>20</v>
      </c>
      <c r="K27" s="29"/>
    </row>
    <row r="28" spans="1:11" x14ac:dyDescent="0.2">
      <c r="A28" s="5"/>
      <c r="B28" s="13" t="s">
        <v>15</v>
      </c>
      <c r="C28" s="14"/>
      <c r="D28" s="14"/>
      <c r="E28" s="14"/>
      <c r="F28" s="29" t="s">
        <v>36</v>
      </c>
      <c r="G28" s="29"/>
      <c r="H28" s="29" t="s">
        <v>36</v>
      </c>
      <c r="I28" s="29"/>
      <c r="J28" s="29" t="s">
        <v>36</v>
      </c>
      <c r="K28" s="29"/>
    </row>
    <row r="29" spans="1:11" x14ac:dyDescent="0.2">
      <c r="A29" s="5"/>
      <c r="B29" s="13" t="s">
        <v>16</v>
      </c>
      <c r="C29" s="28" t="s">
        <v>24</v>
      </c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2" spans="1:11" x14ac:dyDescent="0.2">
      <c r="G32" s="27"/>
    </row>
  </sheetData>
  <mergeCells count="14">
    <mergeCell ref="A1:G1"/>
    <mergeCell ref="A2:K2"/>
    <mergeCell ref="A3:K3"/>
    <mergeCell ref="F4:G4"/>
    <mergeCell ref="J4:K4"/>
    <mergeCell ref="A4:E4"/>
    <mergeCell ref="H4:I4"/>
    <mergeCell ref="C29:K29"/>
    <mergeCell ref="F27:G27"/>
    <mergeCell ref="J27:K27"/>
    <mergeCell ref="F28:G28"/>
    <mergeCell ref="J28:K28"/>
    <mergeCell ref="H27:I27"/>
    <mergeCell ref="H28:I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2024-09-12T09:48:08Z</dcterms:modified>
</cp:coreProperties>
</file>