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01" sheetId="1" r:id="rId1"/>
  </sheets>
  <definedNames>
    <definedName name="_xlnm._FilterDatabase" localSheetId="0" hidden="1">'101'!$A$5:$K$5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G14" i="1"/>
  <c r="I14" i="1"/>
  <c r="K14" i="1"/>
  <c r="K8" i="1" l="1"/>
  <c r="K9" i="1"/>
  <c r="K10" i="1"/>
  <c r="K11" i="1"/>
  <c r="K12" i="1"/>
  <c r="K13" i="1"/>
  <c r="K7" i="1"/>
  <c r="K6" i="1"/>
  <c r="I7" i="1"/>
  <c r="I8" i="1"/>
  <c r="I9" i="1"/>
  <c r="I10" i="1"/>
  <c r="I11" i="1"/>
  <c r="I12" i="1"/>
  <c r="I13" i="1"/>
  <c r="I6" i="1"/>
  <c r="G8" i="1"/>
  <c r="G9" i="1"/>
  <c r="G10" i="1"/>
  <c r="G11" i="1"/>
  <c r="G12" i="1"/>
  <c r="G13" i="1"/>
  <c r="A8" i="1"/>
  <c r="A9" i="1" s="1"/>
  <c r="A10" i="1" s="1"/>
  <c r="A11" i="1" s="1"/>
  <c r="A12" i="1" s="1"/>
  <c r="A13" i="1" s="1"/>
  <c r="A7" i="1"/>
  <c r="G7" i="1"/>
  <c r="I16" i="1" l="1"/>
  <c r="I18" i="1" s="1"/>
  <c r="G6" i="1"/>
  <c r="I22" i="1"/>
  <c r="I20" i="1"/>
  <c r="I19" i="1"/>
  <c r="H21" i="1" l="1"/>
  <c r="I21" i="1" s="1"/>
  <c r="I23" i="1" s="1"/>
  <c r="G19" i="1"/>
  <c r="K19" i="1"/>
  <c r="G20" i="1"/>
  <c r="K20" i="1"/>
  <c r="G22" i="1"/>
  <c r="K22" i="1"/>
  <c r="K16" i="1" l="1"/>
  <c r="K18" i="1" s="1"/>
  <c r="G16" i="1"/>
  <c r="G18" i="1" s="1"/>
  <c r="F21" i="1" l="1"/>
  <c r="G21" i="1" s="1"/>
  <c r="G23" i="1" s="1"/>
  <c r="J21" i="1"/>
  <c r="K21" i="1" s="1"/>
  <c r="K23" i="1" s="1"/>
</calcChain>
</file>

<file path=xl/sharedStrings.xml><?xml version="1.0" encoding="utf-8"?>
<sst xmlns="http://schemas.openxmlformats.org/spreadsheetml/2006/main" count="53" uniqueCount="37">
  <si>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</si>
  <si>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</si>
  <si>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</si>
  <si>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</si>
  <si>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</si>
  <si>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</si>
  <si>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</si>
  <si>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</si>
  <si>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</si>
  <si>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</si>
  <si>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</si>
  <si>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</si>
  <si>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</si>
  <si>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</si>
  <si>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</si>
  <si>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</si>
  <si>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</si>
  <si>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</si>
  <si>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</si>
  <si>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</si>
  <si>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</si>
  <si>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After delivery</t>
  </si>
  <si>
    <t>Discount%</t>
  </si>
  <si>
    <t>Marican Care</t>
  </si>
  <si>
    <t>Comparative for Safal PR TFSCPL/PR/24-25/000101</t>
  </si>
  <si>
    <t>JP Secure Solutions</t>
  </si>
  <si>
    <t>Tele Network</t>
  </si>
  <si>
    <t xml:space="preserve"> </t>
  </si>
  <si>
    <t>6TB CCTV Hard Disk</t>
  </si>
  <si>
    <t>CAMERAS 5 Mp Dome</t>
  </si>
  <si>
    <t>5MP DVR 8 Channel</t>
  </si>
  <si>
    <t>BNC PIN</t>
  </si>
  <si>
    <t>DC Pin</t>
  </si>
  <si>
    <t>PVC BOX</t>
  </si>
  <si>
    <t>4 U Rack</t>
  </si>
  <si>
    <t>70% Advance</t>
  </si>
  <si>
    <t>Installation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</si>
</sst>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6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M15" sqref="M15"/>
    </sheetView>
  </sheetViews>
  <sheetFormatPr defaultRowHeight="12" x14ac:dyDescent="0.3"/>
  <cols>
    <col min="1" max="1" width="5.81640625" style="6" bestFit="1" customWidth="1"/>
    <col min="2" max="2" width="36.7265625" style="6" bestFit="1" customWidth="1"/>
    <col min="3" max="3" width="5.7265625" style="6" bestFit="1" customWidth="1"/>
    <col min="4" max="4" width="5.1796875" style="6" bestFit="1" customWidth="1"/>
    <col min="5" max="5" width="4.1796875" style="6" bestFit="1" customWidth="1"/>
    <col min="6" max="6" width="7.453125" style="6" bestFit="1" customWidth="1"/>
    <col min="7" max="7" width="11.26953125" style="6" customWidth="1"/>
    <col min="8" max="9" width="11.26953125" style="6" hidden="1" customWidth="1"/>
    <col min="10" max="10" width="8.26953125" style="6" bestFit="1" customWidth="1"/>
    <col min="11" max="11" width="10.453125" style="6" bestFit="1" customWidth="1"/>
    <col min="12" max="16384" width="8.7265625" style="6"/>
  </cols>
  <sheetData>
    <row r="1" spans="1:11" x14ac:dyDescent="0.3">
      <c r="A1" s="1" t="s">
        <v>18</v>
      </c>
      <c r="B1" s="2"/>
      <c r="C1" s="2"/>
      <c r="D1" s="2"/>
      <c r="E1" s="2"/>
      <c r="F1" s="2"/>
      <c r="G1" s="2"/>
      <c r="H1" s="2"/>
      <c r="I1" s="3"/>
      <c r="J1" s="4" t="s">
        <v>19</v>
      </c>
      <c r="K1" s="5">
        <v>45418</v>
      </c>
    </row>
    <row r="2" spans="1:1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8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3">
      <c r="A4" s="9"/>
      <c r="B4" s="10"/>
      <c r="C4" s="10"/>
      <c r="D4" s="10"/>
      <c r="E4" s="11"/>
      <c r="F4" s="8" t="s">
        <v>25</v>
      </c>
      <c r="G4" s="8"/>
      <c r="H4" s="8" t="s">
        <v>26</v>
      </c>
      <c r="I4" s="8"/>
      <c r="J4" s="8" t="s">
        <v>26</v>
      </c>
      <c r="K4" s="8"/>
    </row>
    <row r="5" spans="1:11" x14ac:dyDescent="0.3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5</v>
      </c>
      <c r="I5" s="12" t="s">
        <v>6</v>
      </c>
      <c r="J5" s="12" t="s">
        <v>5</v>
      </c>
      <c r="K5" s="12" t="s">
        <v>6</v>
      </c>
    </row>
    <row r="6" spans="1:11" x14ac:dyDescent="0.3">
      <c r="A6" s="13">
        <v>1</v>
      </c>
      <c r="B6" s="14" t="s">
        <v>29</v>
      </c>
      <c r="C6" s="15">
        <v>1</v>
      </c>
      <c r="D6" s="16" t="s">
        <v>20</v>
      </c>
      <c r="E6" s="17">
        <v>0.18</v>
      </c>
      <c r="F6" s="18">
        <v>1750</v>
      </c>
      <c r="G6" s="19">
        <f>C6*F6</f>
        <v>1750</v>
      </c>
      <c r="H6" s="18">
        <v>1860</v>
      </c>
      <c r="I6" s="19">
        <f>C6*H6</f>
        <v>1860</v>
      </c>
      <c r="J6" s="18">
        <v>1860</v>
      </c>
      <c r="K6" s="19">
        <f>C6*J6</f>
        <v>1860</v>
      </c>
    </row>
    <row r="7" spans="1:11" x14ac:dyDescent="0.3">
      <c r="A7" s="13">
        <f>A6+1</f>
        <v>2</v>
      </c>
      <c r="B7" s="14" t="s">
        <v>28</v>
      </c>
      <c r="C7" s="15">
        <v>1</v>
      </c>
      <c r="D7" s="16" t="s">
        <v>20</v>
      </c>
      <c r="E7" s="17">
        <v>0.18</v>
      </c>
      <c r="F7" s="18">
        <v>12000</v>
      </c>
      <c r="G7" s="19">
        <f>C7*F7</f>
        <v>12000</v>
      </c>
      <c r="H7" s="18">
        <v>12100</v>
      </c>
      <c r="I7" s="19">
        <f t="shared" ref="I7:I13" si="0">C7*H7</f>
        <v>12100</v>
      </c>
      <c r="J7" s="18">
        <v>12100</v>
      </c>
      <c r="K7" s="19">
        <f>C7*J7</f>
        <v>12100</v>
      </c>
    </row>
    <row r="8" spans="1:11" x14ac:dyDescent="0.3">
      <c r="A8" s="13">
        <f t="shared" ref="A8:A13" si="1">A7+1</f>
        <v>3</v>
      </c>
      <c r="B8" s="14" t="s">
        <v>29</v>
      </c>
      <c r="C8" s="15">
        <v>4</v>
      </c>
      <c r="D8" s="16" t="s">
        <v>20</v>
      </c>
      <c r="E8" s="17">
        <v>0.18</v>
      </c>
      <c r="F8" s="18">
        <v>1750</v>
      </c>
      <c r="G8" s="19">
        <f t="shared" ref="G8:G13" si="2">C8*F8</f>
        <v>7000</v>
      </c>
      <c r="H8" s="18">
        <v>1860</v>
      </c>
      <c r="I8" s="19">
        <f t="shared" si="0"/>
        <v>7440</v>
      </c>
      <c r="J8" s="18">
        <v>1860</v>
      </c>
      <c r="K8" s="19">
        <f t="shared" ref="K8:K13" si="3">C8*J8</f>
        <v>7440</v>
      </c>
    </row>
    <row r="9" spans="1:11" x14ac:dyDescent="0.3">
      <c r="A9" s="13">
        <f t="shared" si="1"/>
        <v>4</v>
      </c>
      <c r="B9" s="14" t="s">
        <v>30</v>
      </c>
      <c r="C9" s="15">
        <v>1</v>
      </c>
      <c r="D9" s="16" t="s">
        <v>20</v>
      </c>
      <c r="E9" s="17">
        <v>0.18</v>
      </c>
      <c r="F9" s="18">
        <v>10000</v>
      </c>
      <c r="G9" s="19">
        <f t="shared" si="2"/>
        <v>10000</v>
      </c>
      <c r="H9" s="18">
        <v>11088</v>
      </c>
      <c r="I9" s="19">
        <f t="shared" si="0"/>
        <v>11088</v>
      </c>
      <c r="J9" s="18">
        <v>11088</v>
      </c>
      <c r="K9" s="19">
        <f t="shared" si="3"/>
        <v>11088</v>
      </c>
    </row>
    <row r="10" spans="1:11" x14ac:dyDescent="0.3">
      <c r="A10" s="13">
        <f t="shared" si="1"/>
        <v>5</v>
      </c>
      <c r="B10" s="14" t="s">
        <v>31</v>
      </c>
      <c r="C10" s="15">
        <v>16</v>
      </c>
      <c r="D10" s="16" t="s">
        <v>20</v>
      </c>
      <c r="E10" s="17">
        <v>0.18</v>
      </c>
      <c r="F10" s="18">
        <v>50</v>
      </c>
      <c r="G10" s="19">
        <f t="shared" si="2"/>
        <v>800</v>
      </c>
      <c r="H10" s="35">
        <v>50</v>
      </c>
      <c r="I10" s="19">
        <f t="shared" si="0"/>
        <v>800</v>
      </c>
      <c r="J10" s="35">
        <v>50</v>
      </c>
      <c r="K10" s="19">
        <f t="shared" si="3"/>
        <v>800</v>
      </c>
    </row>
    <row r="11" spans="1:11" x14ac:dyDescent="0.3">
      <c r="A11" s="13">
        <f t="shared" si="1"/>
        <v>6</v>
      </c>
      <c r="B11" s="14" t="s">
        <v>32</v>
      </c>
      <c r="C11" s="15">
        <v>8</v>
      </c>
      <c r="D11" s="16" t="s">
        <v>20</v>
      </c>
      <c r="E11" s="17">
        <v>0.18</v>
      </c>
      <c r="F11" s="18">
        <v>20</v>
      </c>
      <c r="G11" s="19">
        <f t="shared" si="2"/>
        <v>160</v>
      </c>
      <c r="H11" s="35">
        <v>20</v>
      </c>
      <c r="I11" s="19">
        <f t="shared" si="0"/>
        <v>160</v>
      </c>
      <c r="J11" s="35">
        <v>20</v>
      </c>
      <c r="K11" s="19">
        <f t="shared" si="3"/>
        <v>160</v>
      </c>
    </row>
    <row r="12" spans="1:11" x14ac:dyDescent="0.3">
      <c r="A12" s="13">
        <f t="shared" si="1"/>
        <v>7</v>
      </c>
      <c r="B12" s="14" t="s">
        <v>33</v>
      </c>
      <c r="C12" s="15">
        <v>6</v>
      </c>
      <c r="D12" s="16" t="s">
        <v>20</v>
      </c>
      <c r="E12" s="17">
        <v>0.18</v>
      </c>
      <c r="F12" s="18">
        <v>50</v>
      </c>
      <c r="G12" s="19">
        <f t="shared" si="2"/>
        <v>300</v>
      </c>
      <c r="H12" s="18">
        <v>55</v>
      </c>
      <c r="I12" s="19">
        <f t="shared" si="0"/>
        <v>330</v>
      </c>
      <c r="J12" s="18">
        <v>55</v>
      </c>
      <c r="K12" s="19">
        <f t="shared" si="3"/>
        <v>330</v>
      </c>
    </row>
    <row r="13" spans="1:11" x14ac:dyDescent="0.3">
      <c r="A13" s="13">
        <f t="shared" si="1"/>
        <v>8</v>
      </c>
      <c r="B13" s="14" t="s">
        <v>34</v>
      </c>
      <c r="C13" s="15">
        <v>1</v>
      </c>
      <c r="D13" s="16" t="s">
        <v>20</v>
      </c>
      <c r="E13" s="17">
        <v>0.18</v>
      </c>
      <c r="F13" s="18">
        <v>2000</v>
      </c>
      <c r="G13" s="19">
        <f t="shared" si="2"/>
        <v>2000</v>
      </c>
      <c r="H13" s="18">
        <v>3100</v>
      </c>
      <c r="I13" s="19">
        <f t="shared" si="0"/>
        <v>3100</v>
      </c>
      <c r="J13" s="18">
        <v>3100</v>
      </c>
      <c r="K13" s="19">
        <f t="shared" si="3"/>
        <v>3100</v>
      </c>
    </row>
    <row r="14" spans="1:11" x14ac:dyDescent="0.3">
      <c r="A14" s="13">
        <f t="shared" ref="A14" si="4">A13+1</f>
        <v>9</v>
      </c>
      <c r="B14" s="14" t="s">
        <v>36</v>
      </c>
      <c r="C14" s="15">
        <v>1</v>
      </c>
      <c r="D14" s="16" t="s">
        <v>20</v>
      </c>
      <c r="E14" s="17">
        <v>0.18</v>
      </c>
      <c r="F14" s="18">
        <v>7000</v>
      </c>
      <c r="G14" s="19">
        <f t="shared" ref="G14" si="5">C14*F14</f>
        <v>7000</v>
      </c>
      <c r="H14" s="18">
        <v>3100</v>
      </c>
      <c r="I14" s="19">
        <f t="shared" ref="I14" si="6">C14*H14</f>
        <v>3100</v>
      </c>
      <c r="J14" s="18">
        <v>7000</v>
      </c>
      <c r="K14" s="19">
        <f t="shared" ref="K14" si="7">C14*J14</f>
        <v>7000</v>
      </c>
    </row>
    <row r="15" spans="1:11" x14ac:dyDescent="0.3">
      <c r="A15" s="13"/>
      <c r="B15" s="20"/>
      <c r="C15" s="15"/>
      <c r="D15" s="16"/>
      <c r="E15" s="17"/>
      <c r="F15" s="18"/>
      <c r="G15" s="19"/>
      <c r="H15" s="18"/>
      <c r="I15" s="19"/>
      <c r="J15" s="21"/>
      <c r="K15" s="19"/>
    </row>
    <row r="16" spans="1:11" x14ac:dyDescent="0.3">
      <c r="A16" s="13"/>
      <c r="B16" s="22" t="s">
        <v>27</v>
      </c>
      <c r="C16" s="15"/>
      <c r="D16" s="16"/>
      <c r="E16" s="17"/>
      <c r="F16" s="19"/>
      <c r="G16" s="19">
        <f>SUM(G6:G15)</f>
        <v>41010</v>
      </c>
      <c r="H16" s="19"/>
      <c r="I16" s="19">
        <f>SUM(I6:I15)</f>
        <v>39978</v>
      </c>
      <c r="J16" s="21"/>
      <c r="K16" s="19">
        <f>SUM(K6:K15)</f>
        <v>43878</v>
      </c>
    </row>
    <row r="17" spans="1:11" x14ac:dyDescent="0.3">
      <c r="A17" s="4"/>
      <c r="B17" s="23" t="s">
        <v>22</v>
      </c>
      <c r="C17" s="4"/>
      <c r="D17" s="4"/>
      <c r="E17" s="4"/>
      <c r="F17" s="4"/>
      <c r="G17" s="4"/>
      <c r="H17" s="4"/>
      <c r="I17" s="4"/>
      <c r="J17" s="24"/>
      <c r="K17" s="4"/>
    </row>
    <row r="18" spans="1:11" x14ac:dyDescent="0.3">
      <c r="A18" s="4"/>
      <c r="B18" s="23" t="s">
        <v>7</v>
      </c>
      <c r="C18" s="4"/>
      <c r="D18" s="4"/>
      <c r="E18" s="4"/>
      <c r="F18" s="25"/>
      <c r="G18" s="25">
        <f>G16-G17</f>
        <v>41010</v>
      </c>
      <c r="H18" s="25"/>
      <c r="I18" s="25">
        <f>I16-I17</f>
        <v>39978</v>
      </c>
      <c r="J18" s="4"/>
      <c r="K18" s="25">
        <f>K16-K17</f>
        <v>43878</v>
      </c>
    </row>
    <row r="19" spans="1:11" x14ac:dyDescent="0.3">
      <c r="A19" s="4"/>
      <c r="B19" s="23" t="s">
        <v>8</v>
      </c>
      <c r="C19" s="4"/>
      <c r="D19" s="4"/>
      <c r="E19" s="4"/>
      <c r="F19" s="25"/>
      <c r="G19" s="25">
        <f>F19*5/100</f>
        <v>0</v>
      </c>
      <c r="H19" s="25"/>
      <c r="I19" s="25">
        <f>H19*5/100</f>
        <v>0</v>
      </c>
      <c r="J19" s="25"/>
      <c r="K19" s="25">
        <f>J19*5/100</f>
        <v>0</v>
      </c>
    </row>
    <row r="20" spans="1:11" x14ac:dyDescent="0.3">
      <c r="A20" s="4"/>
      <c r="B20" s="23" t="s">
        <v>9</v>
      </c>
      <c r="C20" s="4"/>
      <c r="D20" s="4"/>
      <c r="E20" s="4"/>
      <c r="F20" s="25"/>
      <c r="G20" s="25">
        <f>F20*12%</f>
        <v>0</v>
      </c>
      <c r="H20" s="25"/>
      <c r="I20" s="25">
        <f>H20*12%</f>
        <v>0</v>
      </c>
      <c r="J20" s="21"/>
      <c r="K20" s="25">
        <f>J20*12%</f>
        <v>0</v>
      </c>
    </row>
    <row r="21" spans="1:11" x14ac:dyDescent="0.3">
      <c r="A21" s="4"/>
      <c r="B21" s="23" t="s">
        <v>10</v>
      </c>
      <c r="C21" s="4"/>
      <c r="D21" s="4"/>
      <c r="E21" s="4"/>
      <c r="F21" s="25">
        <f>G18</f>
        <v>41010</v>
      </c>
      <c r="G21" s="25">
        <f>F21*18%</f>
        <v>7381.7999999999993</v>
      </c>
      <c r="H21" s="25">
        <f>I18</f>
        <v>39978</v>
      </c>
      <c r="I21" s="25">
        <f>H21*18%</f>
        <v>7196.04</v>
      </c>
      <c r="J21" s="25">
        <f>K18</f>
        <v>43878</v>
      </c>
      <c r="K21" s="25">
        <f>J21*18%</f>
        <v>7898.04</v>
      </c>
    </row>
    <row r="22" spans="1:11" x14ac:dyDescent="0.3">
      <c r="A22" s="4"/>
      <c r="B22" s="23" t="s">
        <v>11</v>
      </c>
      <c r="C22" s="4"/>
      <c r="D22" s="4"/>
      <c r="E22" s="4"/>
      <c r="F22" s="25"/>
      <c r="G22" s="25">
        <f>F22*28%</f>
        <v>0</v>
      </c>
      <c r="H22" s="25"/>
      <c r="I22" s="25">
        <f>H22*28%</f>
        <v>0</v>
      </c>
      <c r="J22" s="25"/>
      <c r="K22" s="25">
        <f>J22*28%</f>
        <v>0</v>
      </c>
    </row>
    <row r="23" spans="1:11" x14ac:dyDescent="0.3">
      <c r="A23" s="4"/>
      <c r="B23" s="23" t="s">
        <v>12</v>
      </c>
      <c r="C23" s="4"/>
      <c r="D23" s="4"/>
      <c r="E23" s="4"/>
      <c r="F23" s="26"/>
      <c r="G23" s="26">
        <f>SUM(G18:G22)</f>
        <v>48391.8</v>
      </c>
      <c r="H23" s="26"/>
      <c r="I23" s="26">
        <f>SUM(I18:I22)</f>
        <v>47174.04</v>
      </c>
      <c r="J23" s="25"/>
      <c r="K23" s="26">
        <f>SUM(K18:K22)</f>
        <v>51776.04</v>
      </c>
    </row>
    <row r="24" spans="1:11" x14ac:dyDescent="0.3">
      <c r="A24" s="4"/>
      <c r="B24" s="23" t="s">
        <v>13</v>
      </c>
      <c r="C24" s="4"/>
      <c r="D24" s="4"/>
      <c r="E24" s="4"/>
      <c r="F24" s="4"/>
      <c r="G24" s="4"/>
      <c r="H24" s="4"/>
      <c r="I24" s="4"/>
      <c r="J24" s="25"/>
      <c r="K24" s="21"/>
    </row>
    <row r="25" spans="1:11" x14ac:dyDescent="0.3">
      <c r="A25" s="15"/>
      <c r="B25" s="27"/>
      <c r="C25" s="28"/>
      <c r="D25" s="28"/>
      <c r="E25" s="28"/>
      <c r="F25" s="28"/>
      <c r="G25" s="28"/>
      <c r="H25" s="28"/>
      <c r="I25" s="28"/>
      <c r="J25" s="29"/>
      <c r="K25" s="29"/>
    </row>
    <row r="26" spans="1:11" x14ac:dyDescent="0.3">
      <c r="A26" s="15"/>
      <c r="B26" s="27" t="s">
        <v>14</v>
      </c>
      <c r="C26" s="28"/>
      <c r="D26" s="28"/>
      <c r="E26" s="28"/>
      <c r="F26" s="30" t="s">
        <v>15</v>
      </c>
      <c r="G26" s="30"/>
      <c r="H26" s="31"/>
      <c r="I26" s="31"/>
      <c r="J26" s="30" t="s">
        <v>15</v>
      </c>
      <c r="K26" s="30"/>
    </row>
    <row r="27" spans="1:11" x14ac:dyDescent="0.3">
      <c r="A27" s="15"/>
      <c r="B27" s="27" t="s">
        <v>16</v>
      </c>
      <c r="C27" s="28"/>
      <c r="D27" s="28"/>
      <c r="E27" s="28"/>
      <c r="F27" s="30" t="s">
        <v>35</v>
      </c>
      <c r="G27" s="30"/>
      <c r="H27" s="30" t="s">
        <v>21</v>
      </c>
      <c r="I27" s="30"/>
      <c r="J27" s="30" t="s">
        <v>35</v>
      </c>
      <c r="K27" s="30"/>
    </row>
    <row r="28" spans="1:11" x14ac:dyDescent="0.3">
      <c r="A28" s="15"/>
      <c r="B28" s="27" t="s">
        <v>17</v>
      </c>
      <c r="C28" s="32" t="s">
        <v>23</v>
      </c>
      <c r="D28" s="32"/>
      <c r="E28" s="32"/>
      <c r="F28" s="32"/>
      <c r="G28" s="32"/>
      <c r="H28" s="32"/>
      <c r="I28" s="32"/>
      <c r="J28" s="32"/>
      <c r="K28" s="32"/>
    </row>
    <row r="29" spans="1:11" x14ac:dyDescent="0.3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</row>
  </sheetData>
  <mergeCells count="13">
    <mergeCell ref="A1:I1"/>
    <mergeCell ref="C28:K28"/>
    <mergeCell ref="F26:G26"/>
    <mergeCell ref="J26:K26"/>
    <mergeCell ref="F27:G27"/>
    <mergeCell ref="J27:K27"/>
    <mergeCell ref="H27:I27"/>
    <mergeCell ref="A2:K2"/>
    <mergeCell ref="A3:K3"/>
    <mergeCell ref="F4:G4"/>
    <mergeCell ref="J4:K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2024-05-18T12:56:31Z</dcterms:modified>
</cp:coreProperties>
</file>