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50"/>
  </bookViews>
  <sheets>
    <sheet name="PR 19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I13" i="1"/>
  <c r="G13" i="1"/>
  <c r="I12" i="1"/>
  <c r="G12" i="1"/>
  <c r="I11" i="1"/>
  <c r="G11" i="1"/>
  <c r="I10" i="1"/>
  <c r="G10" i="1"/>
  <c r="I9" i="1"/>
  <c r="G9" i="1"/>
  <c r="I8" i="1"/>
  <c r="G8" i="1"/>
  <c r="I7" i="1" l="1"/>
  <c r="I6" i="1"/>
  <c r="I15" i="1" s="1"/>
  <c r="I21" i="1" l="1"/>
  <c r="G21" i="1"/>
  <c r="I19" i="1"/>
  <c r="G19" i="1"/>
  <c r="I18" i="1"/>
  <c r="G18" i="1"/>
  <c r="G7" i="1"/>
  <c r="G6" i="1"/>
  <c r="G15" i="1" s="1"/>
  <c r="G17" i="1" l="1"/>
  <c r="I17" i="1"/>
  <c r="H20" i="1" s="1"/>
  <c r="I20" i="1" s="1"/>
  <c r="F20" i="1" l="1"/>
  <c r="G20" i="1" s="1"/>
  <c r="G22" i="1" s="1"/>
  <c r="I22" i="1"/>
</calcChain>
</file>

<file path=xl/sharedStrings.xml><?xml version="1.0" encoding="utf-8"?>
<sst xmlns="http://schemas.openxmlformats.org/spreadsheetml/2006/main" count="54" uniqueCount="38">
  <si>
    <t>For TRAVEL FOOD SERVICES CHENNAI PVT. LTD.</t>
  </si>
  <si>
    <t>Date:</t>
  </si>
  <si>
    <t>Sl.No.</t>
  </si>
  <si>
    <t>Materials Description</t>
  </si>
  <si>
    <t>Qty</t>
  </si>
  <si>
    <t>UOM</t>
  </si>
  <si>
    <t>GST</t>
  </si>
  <si>
    <t>Rate</t>
  </si>
  <si>
    <t>Amount</t>
  </si>
  <si>
    <t xml:space="preserve">After Discount Total </t>
  </si>
  <si>
    <t xml:space="preserve">  CGST/SGST/IGST @ 5% </t>
  </si>
  <si>
    <t xml:space="preserve">  CGST/SGST/IGST @ 12% </t>
  </si>
  <si>
    <t xml:space="preserve">  CGST/SGST/IGST @ 18% </t>
  </si>
  <si>
    <t xml:space="preserve">  CGST/SGST/IGST @ 28% </t>
  </si>
  <si>
    <t>Total</t>
  </si>
  <si>
    <t>Other Parameters</t>
  </si>
  <si>
    <t>Delivery /Work Completion</t>
  </si>
  <si>
    <t>Immediate</t>
  </si>
  <si>
    <t>Payment Terms</t>
  </si>
  <si>
    <t>Remarks</t>
  </si>
  <si>
    <t>Discount %</t>
  </si>
  <si>
    <t>After Delivery</t>
  </si>
  <si>
    <t>PR for Main kitchen Firefighting system and Fire alarm system servicing General sevice Addressable Fire Alarm system with complete testing of main panel ,display ,keypad,status of device working condition,battery condition ,loop current rating</t>
  </si>
  <si>
    <t>Main kitchen Firefighting system and Fire alarm system servicing
Checked and cleaned for All the floor Devices - 1job</t>
  </si>
  <si>
    <t xml:space="preserve">Main kitchen Firefighting system and Fire alarm system servicing, 
Complete General service Fire main pump </t>
  </si>
  <si>
    <t xml:space="preserve">PR for Main kitchen Firefighting system and Fire alarm system servicing Gland Rope leakage </t>
  </si>
  <si>
    <t xml:space="preserve">Main kitchen Firefighting system and Fire alarm system servicing Foot valve service </t>
  </si>
  <si>
    <t>Main kitchen Firefighting system and Fire alarm system servicing Fire drain line including support , rod channel bend ,100 mm 3 meter pipe flange butterfly valve with painting</t>
  </si>
  <si>
    <t xml:space="preserve">Main kitchen Firefighting system and Fire alarm system servicing Testing and commissioning pressure alignment for main and jckey pumps </t>
  </si>
  <si>
    <t>Main kitchen Firefighting system and Fire alarm system servicing Civil work (core cutting)</t>
  </si>
  <si>
    <t>1.00</t>
  </si>
  <si>
    <t>3.00</t>
  </si>
  <si>
    <t>2.00</t>
  </si>
  <si>
    <t>Job</t>
  </si>
  <si>
    <t>SET</t>
  </si>
  <si>
    <t>SAFETECH INNOVATION</t>
  </si>
  <si>
    <t>Best Enterprises</t>
  </si>
  <si>
    <t>Comparative for Safal PR 00195 -23-24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</si>
</sst>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7" x14ac:knownFonts="1">
    <font>
      <sz val="11"/>
      <color theme="1"/>
      <name val="Calibri"/>
      <family val="2"/>
      <scheme val="minor"/>
    </font>
    <font>
      <sz val="11"/>
      <color theme="1"/>
      <name val="Calibri"/>
      <family val="2"/>
      <scheme val="minor"/>
    </font>
    <font>
      <sz val="10"/>
      <color theme="8" tint="-0.499984740745262"/>
      <name val="Calibri Light"/>
      <family val="2"/>
      <scheme val="major"/>
    </font>
    <font>
      <b/>
      <sz val="11"/>
      <color theme="8" tint="-0.499984740745262"/>
      <name val="Calibri Light"/>
      <family val="2"/>
      <scheme val="major"/>
    </font>
    <font>
      <b/>
      <sz val="10"/>
      <color theme="8" tint="-0.499984740745262"/>
      <name val="Calibri Light"/>
      <family val="2"/>
      <scheme val="major"/>
    </font>
    <font>
      <sz val="9"/>
      <color theme="8" tint="-0.499984740745262"/>
      <name val="Calibri Light"/>
      <family val="2"/>
      <scheme val="major"/>
    </font>
    <font>
      <sz val="9"/>
      <color theme="8" tint="-0.499984740745262"/>
      <name val="Calibri Light"/>
      <family val="2"/>
    </font>
  </fonts>
  <fills count="5">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indexed="9"/>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5">
    <xf numFmtId="0" fontId="0" fillId="0" borderId="0" xfId="0"/>
    <xf numFmtId="0" fontId="2" fillId="0" borderId="4" xfId="0" applyFont="1" applyFill="1" applyBorder="1" applyAlignment="1">
      <alignment vertical="center"/>
    </xf>
    <xf numFmtId="15" fontId="2" fillId="0" borderId="4" xfId="0" applyNumberFormat="1" applyFont="1" applyFill="1" applyBorder="1" applyAlignment="1">
      <alignment vertical="center"/>
    </xf>
    <xf numFmtId="0" fontId="2" fillId="0" borderId="0" xfId="0" applyFont="1"/>
    <xf numFmtId="0" fontId="4" fillId="0" borderId="0" xfId="0" applyFont="1"/>
    <xf numFmtId="0" fontId="4" fillId="2"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5" fillId="3" borderId="4" xfId="0" applyFont="1" applyFill="1" applyBorder="1" applyAlignment="1">
      <alignment horizontal="center" vertical="center"/>
    </xf>
    <xf numFmtId="0" fontId="2" fillId="4" borderId="4" xfId="0"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vertical="center"/>
    </xf>
    <xf numFmtId="2" fontId="2" fillId="0" borderId="4" xfId="1" applyNumberFormat="1" applyFont="1" applyFill="1" applyBorder="1" applyAlignment="1">
      <alignment horizontal="right" vertical="center"/>
    </xf>
    <xf numFmtId="2" fontId="2" fillId="0" borderId="4" xfId="0" applyNumberFormat="1" applyFont="1" applyFill="1" applyBorder="1" applyAlignment="1">
      <alignment vertical="center"/>
    </xf>
    <xf numFmtId="2" fontId="2" fillId="0" borderId="0" xfId="0" applyNumberFormat="1" applyFont="1" applyFill="1" applyAlignment="1">
      <alignment vertical="center"/>
    </xf>
    <xf numFmtId="0" fontId="2" fillId="0" borderId="0" xfId="0" applyFont="1" applyFill="1" applyAlignment="1">
      <alignment vertical="center"/>
    </xf>
    <xf numFmtId="0" fontId="2" fillId="0" borderId="4" xfId="0" applyFont="1" applyBorder="1" applyAlignment="1">
      <alignment vertical="center" wrapText="1"/>
    </xf>
    <xf numFmtId="0" fontId="2" fillId="3" borderId="4" xfId="0" applyFont="1" applyFill="1" applyBorder="1" applyAlignment="1">
      <alignment horizontal="center" vertical="center"/>
    </xf>
    <xf numFmtId="0" fontId="2" fillId="0" borderId="4" xfId="0" applyFont="1" applyFill="1" applyBorder="1" applyAlignment="1">
      <alignment horizontal="right" vertical="center"/>
    </xf>
    <xf numFmtId="9" fontId="2" fillId="0" borderId="4" xfId="0" applyNumberFormat="1" applyFont="1" applyFill="1" applyBorder="1" applyAlignment="1">
      <alignment horizontal="right" vertical="center"/>
    </xf>
    <xf numFmtId="0" fontId="2" fillId="0" borderId="0" xfId="0" applyFont="1" applyFill="1"/>
    <xf numFmtId="2" fontId="2" fillId="0" borderId="4"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0" fontId="2" fillId="3" borderId="4" xfId="0" applyFont="1" applyFill="1" applyBorder="1" applyAlignment="1">
      <alignment horizontal="right" vertical="center"/>
    </xf>
    <xf numFmtId="0" fontId="2" fillId="3" borderId="4" xfId="0" applyFont="1" applyFill="1" applyBorder="1" applyAlignment="1">
      <alignment vertical="center"/>
    </xf>
    <xf numFmtId="2" fontId="2" fillId="3" borderId="4" xfId="0" applyNumberFormat="1" applyFont="1" applyFill="1" applyBorder="1" applyAlignment="1">
      <alignment vertical="center"/>
    </xf>
    <xf numFmtId="0" fontId="2" fillId="0" borderId="0" xfId="0" applyFont="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3"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2" fontId="4" fillId="3" borderId="4" xfId="0" applyNumberFormat="1" applyFont="1" applyFill="1" applyBorder="1" applyAlignment="1">
      <alignment horizontal="left" vertical="center" wrapText="1"/>
    </xf>
    <xf numFmtId="2" fontId="2" fillId="3" borderId="4" xfId="0" applyNumberFormat="1"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cellXfs>
  <cellStyles count="3">
    <cellStyle name="Comma" xfId="1" builtinId="3"/>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workbookViewId="0">
      <selection activeCell="F13" sqref="F13"/>
    </sheetView>
  </sheetViews>
  <sheetFormatPr defaultColWidth="9.140625" defaultRowHeight="12.75" x14ac:dyDescent="0.2"/>
  <cols>
    <col min="1" max="1" width="6.28515625" style="26" bestFit="1" customWidth="1"/>
    <col min="2" max="2" width="47" style="3" bestFit="1" customWidth="1"/>
    <col min="3" max="3" width="8.42578125" style="3" bestFit="1" customWidth="1"/>
    <col min="4" max="4" width="6.7109375" style="3" customWidth="1"/>
    <col min="5" max="5" width="4.5703125" style="3" bestFit="1" customWidth="1"/>
    <col min="6" max="9" width="11.85546875" style="3" customWidth="1"/>
    <col min="10" max="16384" width="9.140625" style="3"/>
  </cols>
  <sheetData>
    <row r="1" spans="1:10" x14ac:dyDescent="0.2">
      <c r="A1" s="27" t="s">
        <v>0</v>
      </c>
      <c r="B1" s="28"/>
      <c r="C1" s="28"/>
      <c r="D1" s="28"/>
      <c r="E1" s="28"/>
      <c r="F1" s="28"/>
      <c r="G1" s="28"/>
      <c r="H1" s="1" t="s">
        <v>1</v>
      </c>
      <c r="I1" s="2">
        <v>45364</v>
      </c>
    </row>
    <row r="2" spans="1:10" x14ac:dyDescent="0.2">
      <c r="A2" s="29"/>
      <c r="B2" s="29"/>
      <c r="C2" s="29"/>
      <c r="D2" s="29"/>
      <c r="E2" s="29"/>
      <c r="F2" s="29"/>
      <c r="G2" s="29"/>
      <c r="H2" s="29"/>
      <c r="I2" s="29"/>
    </row>
    <row r="3" spans="1:10" s="4" customFormat="1" ht="15" x14ac:dyDescent="0.2">
      <c r="A3" s="30" t="s">
        <v>37</v>
      </c>
      <c r="B3" s="30"/>
      <c r="C3" s="30"/>
      <c r="D3" s="30"/>
      <c r="E3" s="30"/>
      <c r="F3" s="30"/>
      <c r="G3" s="30"/>
      <c r="H3" s="30"/>
      <c r="I3" s="30"/>
    </row>
    <row r="4" spans="1:10" s="4" customFormat="1" ht="12.75" customHeight="1" x14ac:dyDescent="0.2">
      <c r="A4" s="31"/>
      <c r="B4" s="32"/>
      <c r="C4" s="32"/>
      <c r="D4" s="32"/>
      <c r="E4" s="33"/>
      <c r="F4" s="34" t="s">
        <v>35</v>
      </c>
      <c r="G4" s="34"/>
      <c r="H4" s="35" t="s">
        <v>36</v>
      </c>
      <c r="I4" s="36"/>
    </row>
    <row r="5" spans="1:10" s="4" customFormat="1" x14ac:dyDescent="0.2">
      <c r="A5" s="5" t="s">
        <v>2</v>
      </c>
      <c r="B5" s="5" t="s">
        <v>3</v>
      </c>
      <c r="C5" s="5" t="s">
        <v>4</v>
      </c>
      <c r="D5" s="5" t="s">
        <v>5</v>
      </c>
      <c r="E5" s="5" t="s">
        <v>6</v>
      </c>
      <c r="F5" s="5" t="s">
        <v>7</v>
      </c>
      <c r="G5" s="5" t="s">
        <v>8</v>
      </c>
      <c r="H5" s="5" t="s">
        <v>7</v>
      </c>
      <c r="I5" s="5" t="s">
        <v>8</v>
      </c>
    </row>
    <row r="6" spans="1:10" s="15" customFormat="1" ht="48" x14ac:dyDescent="0.25">
      <c r="A6" s="6">
        <v>1</v>
      </c>
      <c r="B6" s="39" t="s">
        <v>22</v>
      </c>
      <c r="C6" s="41" t="s">
        <v>30</v>
      </c>
      <c r="D6" s="43" t="s">
        <v>33</v>
      </c>
      <c r="E6" s="10">
        <v>0.18</v>
      </c>
      <c r="F6" s="11">
        <v>8500</v>
      </c>
      <c r="G6" s="12">
        <f>C6*F6</f>
        <v>8500</v>
      </c>
      <c r="H6" s="13">
        <v>12000</v>
      </c>
      <c r="I6" s="12">
        <f>C6*H6</f>
        <v>12000</v>
      </c>
      <c r="J6" s="14"/>
    </row>
    <row r="7" spans="1:10" s="15" customFormat="1" ht="36" x14ac:dyDescent="0.25">
      <c r="A7" s="6">
        <v>2</v>
      </c>
      <c r="B7" s="39" t="s">
        <v>23</v>
      </c>
      <c r="C7" s="41" t="s">
        <v>30</v>
      </c>
      <c r="D7" s="43" t="s">
        <v>33</v>
      </c>
      <c r="E7" s="10">
        <v>0.18</v>
      </c>
      <c r="F7" s="11">
        <v>6200</v>
      </c>
      <c r="G7" s="12">
        <f>C7*F7</f>
        <v>6200</v>
      </c>
      <c r="H7" s="13">
        <v>12000</v>
      </c>
      <c r="I7" s="12">
        <f>C7*H7</f>
        <v>12000</v>
      </c>
      <c r="J7" s="14"/>
    </row>
    <row r="8" spans="1:10" s="15" customFormat="1" ht="36" x14ac:dyDescent="0.25">
      <c r="A8" s="6">
        <v>3</v>
      </c>
      <c r="B8" s="39" t="s">
        <v>24</v>
      </c>
      <c r="C8" s="41" t="s">
        <v>31</v>
      </c>
      <c r="D8" s="43" t="s">
        <v>34</v>
      </c>
      <c r="E8" s="10">
        <v>0.18</v>
      </c>
      <c r="F8" s="11">
        <v>6200</v>
      </c>
      <c r="G8" s="12">
        <f t="shared" ref="G8:G13" si="0">C8*F8</f>
        <v>18600</v>
      </c>
      <c r="H8" s="13">
        <v>30000</v>
      </c>
      <c r="I8" s="12">
        <f t="shared" ref="I8:I13" si="1">C8*H8</f>
        <v>90000</v>
      </c>
      <c r="J8" s="14"/>
    </row>
    <row r="9" spans="1:10" s="15" customFormat="1" ht="24" x14ac:dyDescent="0.25">
      <c r="A9" s="6">
        <f>A8+1</f>
        <v>4</v>
      </c>
      <c r="B9" s="39" t="s">
        <v>25</v>
      </c>
      <c r="C9" s="41" t="s">
        <v>30</v>
      </c>
      <c r="D9" s="43" t="s">
        <v>34</v>
      </c>
      <c r="E9" s="10">
        <v>0.18</v>
      </c>
      <c r="F9" s="11">
        <v>2000</v>
      </c>
      <c r="G9" s="12">
        <f t="shared" si="0"/>
        <v>2000</v>
      </c>
      <c r="H9" s="13">
        <v>6000</v>
      </c>
      <c r="I9" s="12">
        <f t="shared" si="1"/>
        <v>6000</v>
      </c>
      <c r="J9" s="14"/>
    </row>
    <row r="10" spans="1:10" s="15" customFormat="1" ht="24" x14ac:dyDescent="0.25">
      <c r="A10" s="6">
        <f t="shared" ref="A10:A13" si="2">A9+1</f>
        <v>5</v>
      </c>
      <c r="B10" s="40" t="s">
        <v>26</v>
      </c>
      <c r="C10" s="42" t="s">
        <v>30</v>
      </c>
      <c r="D10" s="44" t="s">
        <v>34</v>
      </c>
      <c r="E10" s="10">
        <v>0.18</v>
      </c>
      <c r="F10" s="11">
        <v>4800</v>
      </c>
      <c r="G10" s="12">
        <f t="shared" si="0"/>
        <v>4800</v>
      </c>
      <c r="H10" s="13">
        <v>7000</v>
      </c>
      <c r="I10" s="12">
        <f t="shared" si="1"/>
        <v>7000</v>
      </c>
      <c r="J10" s="14"/>
    </row>
    <row r="11" spans="1:10" s="15" customFormat="1" ht="36" x14ac:dyDescent="0.25">
      <c r="A11" s="6">
        <f t="shared" si="2"/>
        <v>6</v>
      </c>
      <c r="B11" s="39" t="s">
        <v>27</v>
      </c>
      <c r="C11" s="41" t="s">
        <v>32</v>
      </c>
      <c r="D11" s="43" t="s">
        <v>33</v>
      </c>
      <c r="E11" s="10">
        <v>0.18</v>
      </c>
      <c r="F11" s="11">
        <v>28200</v>
      </c>
      <c r="G11" s="12">
        <f t="shared" si="0"/>
        <v>56400</v>
      </c>
      <c r="H11" s="13">
        <v>35000</v>
      </c>
      <c r="I11" s="12">
        <f t="shared" si="1"/>
        <v>70000</v>
      </c>
      <c r="J11" s="14"/>
    </row>
    <row r="12" spans="1:10" s="15" customFormat="1" ht="36" x14ac:dyDescent="0.25">
      <c r="A12" s="6">
        <f t="shared" si="2"/>
        <v>7</v>
      </c>
      <c r="B12" s="39" t="s">
        <v>28</v>
      </c>
      <c r="C12" s="41" t="s">
        <v>30</v>
      </c>
      <c r="D12" s="43" t="s">
        <v>33</v>
      </c>
      <c r="E12" s="10">
        <v>0.18</v>
      </c>
      <c r="F12" s="11">
        <v>4500</v>
      </c>
      <c r="G12" s="12">
        <f t="shared" si="0"/>
        <v>4500</v>
      </c>
      <c r="H12" s="13">
        <v>11500</v>
      </c>
      <c r="I12" s="12">
        <f t="shared" si="1"/>
        <v>11500</v>
      </c>
      <c r="J12" s="14"/>
    </row>
    <row r="13" spans="1:10" s="15" customFormat="1" ht="34.5" customHeight="1" x14ac:dyDescent="0.25">
      <c r="A13" s="6">
        <f t="shared" si="2"/>
        <v>8</v>
      </c>
      <c r="B13" s="39" t="s">
        <v>29</v>
      </c>
      <c r="C13" s="41" t="s">
        <v>30</v>
      </c>
      <c r="D13" s="43" t="s">
        <v>33</v>
      </c>
      <c r="E13" s="10">
        <v>0.18</v>
      </c>
      <c r="F13" s="11">
        <v>12500</v>
      </c>
      <c r="G13" s="12">
        <f t="shared" si="0"/>
        <v>12500</v>
      </c>
      <c r="H13" s="13">
        <v>10000</v>
      </c>
      <c r="I13" s="12">
        <f t="shared" si="1"/>
        <v>10000</v>
      </c>
      <c r="J13" s="14"/>
    </row>
    <row r="14" spans="1:10" s="15" customFormat="1" x14ac:dyDescent="0.25">
      <c r="A14" s="6"/>
      <c r="B14" s="7"/>
      <c r="C14" s="8"/>
      <c r="D14" s="9"/>
      <c r="E14" s="10"/>
      <c r="F14" s="11"/>
      <c r="G14" s="12"/>
      <c r="H14" s="13"/>
      <c r="I14" s="12"/>
      <c r="J14" s="14"/>
    </row>
    <row r="15" spans="1:10" s="15" customFormat="1" x14ac:dyDescent="0.25">
      <c r="A15" s="6"/>
      <c r="B15" s="16"/>
      <c r="C15" s="17"/>
      <c r="D15" s="9"/>
      <c r="E15" s="10"/>
      <c r="F15" s="12"/>
      <c r="G15" s="12">
        <f>SUM(G6:G14)</f>
        <v>113500</v>
      </c>
      <c r="H15" s="13"/>
      <c r="I15" s="12">
        <f>SUM(I6:I14)</f>
        <v>218500</v>
      </c>
    </row>
    <row r="16" spans="1:10" s="20" customFormat="1" x14ac:dyDescent="0.2">
      <c r="A16" s="1"/>
      <c r="B16" s="18" t="s">
        <v>20</v>
      </c>
      <c r="C16" s="1"/>
      <c r="D16" s="1"/>
      <c r="E16" s="1"/>
      <c r="F16" s="1"/>
      <c r="G16" s="1"/>
      <c r="H16" s="19"/>
      <c r="I16" s="1"/>
    </row>
    <row r="17" spans="1:9" s="20" customFormat="1" x14ac:dyDescent="0.2">
      <c r="A17" s="1"/>
      <c r="B17" s="18" t="s">
        <v>9</v>
      </c>
      <c r="C17" s="1"/>
      <c r="D17" s="1"/>
      <c r="E17" s="1"/>
      <c r="F17" s="21"/>
      <c r="G17" s="21">
        <f>G15-G16</f>
        <v>113500</v>
      </c>
      <c r="H17" s="1"/>
      <c r="I17" s="21">
        <f>I15-I16</f>
        <v>218500</v>
      </c>
    </row>
    <row r="18" spans="1:9" s="20" customFormat="1" x14ac:dyDescent="0.2">
      <c r="A18" s="1"/>
      <c r="B18" s="18" t="s">
        <v>10</v>
      </c>
      <c r="C18" s="1"/>
      <c r="D18" s="1"/>
      <c r="E18" s="1"/>
      <c r="F18" s="21"/>
      <c r="G18" s="21">
        <f>F18*5/100</f>
        <v>0</v>
      </c>
      <c r="H18" s="21"/>
      <c r="I18" s="21">
        <f>H18*5/100</f>
        <v>0</v>
      </c>
    </row>
    <row r="19" spans="1:9" s="20" customFormat="1" x14ac:dyDescent="0.2">
      <c r="A19" s="1"/>
      <c r="B19" s="18" t="s">
        <v>11</v>
      </c>
      <c r="C19" s="1"/>
      <c r="D19" s="1"/>
      <c r="E19" s="1"/>
      <c r="F19" s="21"/>
      <c r="G19" s="21">
        <f>F19*12%</f>
        <v>0</v>
      </c>
      <c r="H19" s="13"/>
      <c r="I19" s="21">
        <f>H19*12%</f>
        <v>0</v>
      </c>
    </row>
    <row r="20" spans="1:9" s="20" customFormat="1" x14ac:dyDescent="0.2">
      <c r="A20" s="1"/>
      <c r="B20" s="18" t="s">
        <v>12</v>
      </c>
      <c r="C20" s="1"/>
      <c r="D20" s="1"/>
      <c r="E20" s="1"/>
      <c r="F20" s="21">
        <f>+G15</f>
        <v>113500</v>
      </c>
      <c r="G20" s="21">
        <f>F20*18%</f>
        <v>20430</v>
      </c>
      <c r="H20" s="21">
        <f>I17</f>
        <v>218500</v>
      </c>
      <c r="I20" s="21">
        <f>H20*18%</f>
        <v>39330</v>
      </c>
    </row>
    <row r="21" spans="1:9" s="20" customFormat="1" x14ac:dyDescent="0.2">
      <c r="A21" s="1"/>
      <c r="B21" s="18" t="s">
        <v>13</v>
      </c>
      <c r="C21" s="1"/>
      <c r="D21" s="1"/>
      <c r="E21" s="1"/>
      <c r="F21" s="21"/>
      <c r="G21" s="21">
        <f>F21*28%</f>
        <v>0</v>
      </c>
      <c r="H21" s="21"/>
      <c r="I21" s="21">
        <f>H21*28%</f>
        <v>0</v>
      </c>
    </row>
    <row r="22" spans="1:9" s="20" customFormat="1" x14ac:dyDescent="0.2">
      <c r="A22" s="1"/>
      <c r="B22" s="18" t="s">
        <v>14</v>
      </c>
      <c r="C22" s="1"/>
      <c r="D22" s="1"/>
      <c r="E22" s="1"/>
      <c r="F22" s="22"/>
      <c r="G22" s="22">
        <f>SUM(G17:G21)</f>
        <v>133930</v>
      </c>
      <c r="H22" s="21"/>
      <c r="I22" s="22">
        <f>SUM(I17:I21)</f>
        <v>257830</v>
      </c>
    </row>
    <row r="23" spans="1:9" s="20" customFormat="1" x14ac:dyDescent="0.2">
      <c r="A23" s="1"/>
      <c r="B23" s="18" t="s">
        <v>15</v>
      </c>
      <c r="C23" s="1"/>
      <c r="D23" s="1"/>
      <c r="E23" s="1"/>
      <c r="F23" s="1"/>
      <c r="G23" s="1"/>
      <c r="H23" s="21"/>
      <c r="I23" s="13"/>
    </row>
    <row r="24" spans="1:9" x14ac:dyDescent="0.2">
      <c r="A24" s="17"/>
      <c r="B24" s="23"/>
      <c r="C24" s="24"/>
      <c r="D24" s="24"/>
      <c r="E24" s="24"/>
      <c r="F24" s="24"/>
      <c r="G24" s="24"/>
      <c r="H24" s="25"/>
      <c r="I24" s="25"/>
    </row>
    <row r="25" spans="1:9" x14ac:dyDescent="0.2">
      <c r="A25" s="17"/>
      <c r="B25" s="23" t="s">
        <v>16</v>
      </c>
      <c r="C25" s="24"/>
      <c r="D25" s="24"/>
      <c r="E25" s="24"/>
      <c r="F25" s="38" t="s">
        <v>17</v>
      </c>
      <c r="G25" s="38"/>
      <c r="H25" s="38" t="s">
        <v>17</v>
      </c>
      <c r="I25" s="38"/>
    </row>
    <row r="26" spans="1:9" x14ac:dyDescent="0.2">
      <c r="A26" s="17"/>
      <c r="B26" s="23" t="s">
        <v>18</v>
      </c>
      <c r="C26" s="24"/>
      <c r="D26" s="24"/>
      <c r="E26" s="24"/>
      <c r="F26" s="38" t="s">
        <v>21</v>
      </c>
      <c r="G26" s="38"/>
      <c r="H26" s="38" t="s">
        <v>21</v>
      </c>
      <c r="I26" s="38"/>
    </row>
    <row r="27" spans="1:9" x14ac:dyDescent="0.2">
      <c r="A27" s="17"/>
      <c r="B27" s="23" t="s">
        <v>19</v>
      </c>
      <c r="C27" s="37" t="s">
        <v>35</v>
      </c>
      <c r="D27" s="37"/>
      <c r="E27" s="37"/>
      <c r="F27" s="37"/>
      <c r="G27" s="37"/>
      <c r="H27" s="37"/>
      <c r="I27" s="37"/>
    </row>
  </sheetData>
  <mergeCells count="11">
    <mergeCell ref="C27:I27"/>
    <mergeCell ref="F25:G25"/>
    <mergeCell ref="H25:I25"/>
    <mergeCell ref="F26:G26"/>
    <mergeCell ref="H26:I26"/>
    <mergeCell ref="A1:G1"/>
    <mergeCell ref="A2:I2"/>
    <mergeCell ref="A3:I3"/>
    <mergeCell ref="A4:E4"/>
    <mergeCell ref="F4:G4"/>
    <mergeCell ref="H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 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2024-03-13T11:46:50Z</dcterms:modified>
</cp:coreProperties>
</file>