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 tfs 2019-2022\PR to PO 2023-2024\Comparative\"/>
    </mc:Choice>
  </mc:AlternateContent>
  <bookViews>
    <workbookView xWindow="0" yWindow="0" windowWidth="20490" windowHeight="7650"/>
  </bookViews>
  <sheets>
    <sheet name="PR 0006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F25" i="1"/>
  <c r="I26" i="1"/>
  <c r="G26" i="1"/>
  <c r="I23" i="1"/>
  <c r="G23" i="1"/>
  <c r="I18" i="1"/>
  <c r="G18" i="1"/>
  <c r="I17" i="1"/>
  <c r="I20" i="1" s="1"/>
  <c r="G17" i="1"/>
  <c r="G20" i="1" s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I8" i="1"/>
  <c r="G8" i="1"/>
  <c r="I7" i="1"/>
  <c r="G7" i="1"/>
  <c r="I6" i="1"/>
  <c r="G6" i="1"/>
  <c r="H24" i="1" l="1"/>
  <c r="I24" i="1" s="1"/>
  <c r="F24" i="1"/>
  <c r="G24" i="1" s="1"/>
  <c r="G22" i="1"/>
  <c r="G25" i="1"/>
  <c r="I22" i="1"/>
  <c r="I25" i="1"/>
  <c r="I27" i="1" l="1"/>
  <c r="G27" i="1"/>
</calcChain>
</file>

<file path=xl/sharedStrings.xml><?xml version="1.0" encoding="utf-8"?>
<sst xmlns="http://schemas.openxmlformats.org/spreadsheetml/2006/main" count="69" uniqueCount="46">
  <si>
    <t>For TRAVEL FOOD SERVICES CHENNAI PVT. LTD.</t>
  </si>
  <si>
    <t>Date:</t>
  </si>
  <si>
    <t>Comparative for Safal PR 00060 -23-24</t>
  </si>
  <si>
    <t>Amma Entrprises</t>
  </si>
  <si>
    <t>Sankeshwar</t>
  </si>
  <si>
    <t>Sl.No.</t>
  </si>
  <si>
    <t>Materials Description</t>
  </si>
  <si>
    <t>Qty</t>
  </si>
  <si>
    <t>UOM</t>
  </si>
  <si>
    <t>GST</t>
  </si>
  <si>
    <t>Rate</t>
  </si>
  <si>
    <t>Amount</t>
  </si>
  <si>
    <t>10.00</t>
  </si>
  <si>
    <t>Nos</t>
  </si>
  <si>
    <t>KNIFE 20CM 7152</t>
  </si>
  <si>
    <t>2.00</t>
  </si>
  <si>
    <t>LDG WARE Kitchen Stainless Steel Solid Plan Turner or Tavetha 11.75 Inch 1Piece for Dosa, Roti, Chapati  KT-C-200</t>
  </si>
  <si>
    <t>Dynore Stainless Steel Milk Jug MLK 350</t>
  </si>
  <si>
    <t>Regular Extra Deep Ladle ( Size 6 ) KT-S-106</t>
  </si>
  <si>
    <t>6.00</t>
  </si>
  <si>
    <t>Bajaj GX 1 Mixer Grinder 500 W, 3 Jar (Black) GX-1</t>
  </si>
  <si>
    <t>1.00</t>
  </si>
  <si>
    <t>Citrus/Mosambi Juicer Machine small size 1/2 HP</t>
  </si>
  <si>
    <t>Konquer TimeS Stainless Steel Soup &amp; Juice Strainer/Liquid Filter (13 Cm)  R-175</t>
  </si>
  <si>
    <t>Konquer TimeS Stainless Steel Soup &amp; Juice Strainer/Liquid Filter R 175</t>
  </si>
  <si>
    <t>JEE ALTO Slim Stainless Steel Water Jug Pitcher with Lid for Storage Water and Juice,Mirror Finish,Strong and Sturdy ( 3liter) 115</t>
  </si>
  <si>
    <t xml:space="preserve">Solimo Stainless Steel Casserole 2000 ml </t>
  </si>
  <si>
    <t>3.00</t>
  </si>
  <si>
    <t>AVIAS Ruby Double Wall Insulated Stainless Steel Casserole with Lid / 3500ml / Hot Pot for Rice Roti Curry Gravy/Press-Type Lid Chapati Box/Hot Box with Steel Lid/Retains Temperature / 3.5L</t>
  </si>
  <si>
    <t>Bartan Star Stainless Steel Deep Gunj for Milk &amp; Water - 5.5 litres</t>
  </si>
  <si>
    <t>4.00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</si>
  <si>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</si>
  <si>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</si>
  <si>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</si>
  <si>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</si>
  <si>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</si>
  <si>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</si>
  <si>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</si>
  <si>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</si>
  <si>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</si>
  <si>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</si>
  <si>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Advance 70%</t>
  </si>
  <si>
    <t>Remarks</t>
  </si>
  <si>
    <t>.</t>
  </si>
  <si>
    <t>Discount %</t>
  </si>
  <si>
    <t>Stainless Steel Ladle for Milk, Sambar,Dosa,Curry Serving Ladle Size-6 KT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</si>
</sst>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topLeftCell="A10" workbookViewId="0">
      <selection activeCell="B15" sqref="B15"/>
    </sheetView>
  </sheetViews>
  <sheetFormatPr defaultColWidth="9.140625" defaultRowHeight="12.75" x14ac:dyDescent="0.2"/>
  <cols>
    <col min="1" max="1" width="6.28515625" style="34" bestFit="1" customWidth="1"/>
    <col min="2" max="2" width="49" style="5" bestFit="1" customWidth="1"/>
    <col min="3" max="3" width="4.85546875" style="5" bestFit="1" customWidth="1"/>
    <col min="4" max="4" width="5" style="5" bestFit="1" customWidth="1"/>
    <col min="5" max="5" width="4.28515625" style="5" bestFit="1" customWidth="1"/>
    <col min="6" max="6" width="8.85546875" style="5" bestFit="1" customWidth="1"/>
    <col min="7" max="7" width="8.42578125" style="5" bestFit="1" customWidth="1"/>
    <col min="8" max="8" width="8.85546875" style="5" bestFit="1" customWidth="1"/>
    <col min="9" max="9" width="11.28515625" style="5" bestFit="1" customWidth="1"/>
    <col min="10" max="16384" width="9.140625" style="5"/>
  </cols>
  <sheetData>
    <row r="1" spans="1:11" ht="14.45" customHeight="1" x14ac:dyDescent="0.2">
      <c r="A1" s="1" t="s">
        <v>0</v>
      </c>
      <c r="B1" s="1"/>
      <c r="C1" s="1"/>
      <c r="D1" s="1"/>
      <c r="E1" s="1"/>
      <c r="F1" s="2"/>
      <c r="G1" s="2"/>
      <c r="H1" s="3" t="s">
        <v>1</v>
      </c>
      <c r="I1" s="4">
        <v>45297</v>
      </c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</row>
    <row r="3" spans="1:11" s="7" customFormat="1" ht="15" x14ac:dyDescent="0.2">
      <c r="A3" s="6" t="s">
        <v>2</v>
      </c>
      <c r="B3" s="6"/>
      <c r="C3" s="6"/>
      <c r="D3" s="6"/>
      <c r="E3" s="6"/>
      <c r="F3" s="6"/>
      <c r="G3" s="6"/>
      <c r="H3" s="6"/>
      <c r="I3" s="6"/>
    </row>
    <row r="4" spans="1:11" s="7" customFormat="1" ht="30.75" customHeight="1" x14ac:dyDescent="0.2">
      <c r="A4" s="8"/>
      <c r="B4" s="8"/>
      <c r="C4" s="8"/>
      <c r="D4" s="8"/>
      <c r="E4" s="9"/>
      <c r="F4" s="10" t="s">
        <v>3</v>
      </c>
      <c r="G4" s="10"/>
      <c r="H4" s="10" t="s">
        <v>4</v>
      </c>
      <c r="I4" s="10"/>
    </row>
    <row r="5" spans="1:11" s="7" customFormat="1" x14ac:dyDescent="0.2">
      <c r="A5" s="9" t="s">
        <v>5</v>
      </c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9" t="s">
        <v>10</v>
      </c>
      <c r="I5" s="9" t="s">
        <v>11</v>
      </c>
    </row>
    <row r="6" spans="1:11" s="18" customFormat="1" ht="25.5" x14ac:dyDescent="0.25">
      <c r="A6" s="11">
        <v>1</v>
      </c>
      <c r="B6" s="12" t="s">
        <v>45</v>
      </c>
      <c r="C6" s="13" t="s">
        <v>12</v>
      </c>
      <c r="D6" s="14" t="s">
        <v>13</v>
      </c>
      <c r="E6" s="15">
        <v>0.18</v>
      </c>
      <c r="F6" s="16">
        <v>127</v>
      </c>
      <c r="G6" s="17">
        <f>F6*C6</f>
        <v>1270</v>
      </c>
      <c r="H6" s="17">
        <v>270</v>
      </c>
      <c r="I6" s="17">
        <f t="shared" ref="I6:I18" si="0">C6*H6</f>
        <v>2700</v>
      </c>
      <c r="K6" s="19"/>
    </row>
    <row r="7" spans="1:11" s="18" customFormat="1" x14ac:dyDescent="0.25">
      <c r="A7" s="11">
        <v>2</v>
      </c>
      <c r="B7" s="12" t="s">
        <v>14</v>
      </c>
      <c r="C7" s="13" t="s">
        <v>15</v>
      </c>
      <c r="D7" s="14" t="s">
        <v>13</v>
      </c>
      <c r="E7" s="15">
        <v>0.18</v>
      </c>
      <c r="F7" s="16">
        <v>177.97</v>
      </c>
      <c r="G7" s="17">
        <f t="shared" ref="G7:G18" si="1">C7*F7</f>
        <v>355.94</v>
      </c>
      <c r="H7" s="20">
        <v>590</v>
      </c>
      <c r="I7" s="17">
        <f t="shared" si="0"/>
        <v>1180</v>
      </c>
      <c r="K7" s="19"/>
    </row>
    <row r="8" spans="1:11" s="18" customFormat="1" ht="25.5" x14ac:dyDescent="0.25">
      <c r="A8" s="11">
        <v>3</v>
      </c>
      <c r="B8" s="12" t="s">
        <v>16</v>
      </c>
      <c r="C8" s="13" t="s">
        <v>15</v>
      </c>
      <c r="D8" s="14" t="s">
        <v>13</v>
      </c>
      <c r="E8" s="15">
        <v>0.18</v>
      </c>
      <c r="F8" s="16">
        <v>112</v>
      </c>
      <c r="G8" s="17">
        <f t="shared" si="1"/>
        <v>224</v>
      </c>
      <c r="H8" s="20">
        <v>190</v>
      </c>
      <c r="I8" s="17">
        <f t="shared" si="0"/>
        <v>380</v>
      </c>
      <c r="K8" s="19"/>
    </row>
    <row r="9" spans="1:11" s="18" customFormat="1" x14ac:dyDescent="0.25">
      <c r="A9" s="11">
        <f>A8+1</f>
        <v>4</v>
      </c>
      <c r="B9" s="12" t="s">
        <v>17</v>
      </c>
      <c r="C9" s="13" t="s">
        <v>15</v>
      </c>
      <c r="D9" s="14" t="s">
        <v>13</v>
      </c>
      <c r="E9" s="15">
        <v>0.12</v>
      </c>
      <c r="F9" s="16">
        <v>287</v>
      </c>
      <c r="G9" s="17">
        <f t="shared" si="1"/>
        <v>574</v>
      </c>
      <c r="H9" s="20">
        <v>390</v>
      </c>
      <c r="I9" s="17">
        <f t="shared" si="0"/>
        <v>780</v>
      </c>
      <c r="K9" s="19"/>
    </row>
    <row r="10" spans="1:11" s="18" customFormat="1" x14ac:dyDescent="0.25">
      <c r="A10" s="11">
        <f t="shared" ref="A10:A18" si="2">A9+1</f>
        <v>5</v>
      </c>
      <c r="B10" s="12" t="s">
        <v>18</v>
      </c>
      <c r="C10" s="13" t="s">
        <v>19</v>
      </c>
      <c r="D10" s="14" t="s">
        <v>13</v>
      </c>
      <c r="E10" s="15">
        <v>0.18</v>
      </c>
      <c r="F10" s="16">
        <v>147</v>
      </c>
      <c r="G10" s="17">
        <f t="shared" si="1"/>
        <v>882</v>
      </c>
      <c r="H10" s="20">
        <v>290</v>
      </c>
      <c r="I10" s="17">
        <f t="shared" si="0"/>
        <v>1740</v>
      </c>
      <c r="K10" s="19"/>
    </row>
    <row r="11" spans="1:11" s="18" customFormat="1" x14ac:dyDescent="0.25">
      <c r="A11" s="11">
        <f t="shared" si="2"/>
        <v>6</v>
      </c>
      <c r="B11" s="12" t="s">
        <v>20</v>
      </c>
      <c r="C11" s="13" t="s">
        <v>21</v>
      </c>
      <c r="D11" s="14" t="s">
        <v>13</v>
      </c>
      <c r="E11" s="15">
        <v>0.18</v>
      </c>
      <c r="F11" s="16">
        <v>3145.76</v>
      </c>
      <c r="G11" s="17">
        <f t="shared" si="1"/>
        <v>3145.76</v>
      </c>
      <c r="H11" s="16">
        <v>3145.76</v>
      </c>
      <c r="I11" s="17">
        <f t="shared" si="0"/>
        <v>3145.76</v>
      </c>
      <c r="K11" s="19"/>
    </row>
    <row r="12" spans="1:11" s="18" customFormat="1" x14ac:dyDescent="0.25">
      <c r="A12" s="11">
        <f t="shared" si="2"/>
        <v>7</v>
      </c>
      <c r="B12" s="12" t="s">
        <v>22</v>
      </c>
      <c r="C12" s="13" t="s">
        <v>21</v>
      </c>
      <c r="D12" s="14" t="s">
        <v>13</v>
      </c>
      <c r="E12" s="15">
        <v>0.18</v>
      </c>
      <c r="F12" s="16">
        <v>11210</v>
      </c>
      <c r="G12" s="17">
        <f t="shared" si="1"/>
        <v>11210</v>
      </c>
      <c r="H12" s="16">
        <v>11210</v>
      </c>
      <c r="I12" s="17">
        <f t="shared" si="0"/>
        <v>11210</v>
      </c>
      <c r="K12" s="19"/>
    </row>
    <row r="13" spans="1:11" s="18" customFormat="1" ht="25.5" x14ac:dyDescent="0.25">
      <c r="A13" s="11">
        <f t="shared" si="2"/>
        <v>8</v>
      </c>
      <c r="B13" s="12" t="s">
        <v>23</v>
      </c>
      <c r="C13" s="13" t="s">
        <v>21</v>
      </c>
      <c r="D13" s="14" t="s">
        <v>13</v>
      </c>
      <c r="E13" s="15">
        <v>0.12</v>
      </c>
      <c r="F13" s="16">
        <v>277.14999999999998</v>
      </c>
      <c r="G13" s="17">
        <f t="shared" si="1"/>
        <v>277.14999999999998</v>
      </c>
      <c r="H13" s="20">
        <v>320</v>
      </c>
      <c r="I13" s="17">
        <f t="shared" si="0"/>
        <v>320</v>
      </c>
      <c r="K13" s="19"/>
    </row>
    <row r="14" spans="1:11" s="18" customFormat="1" ht="25.5" x14ac:dyDescent="0.25">
      <c r="A14" s="11">
        <f t="shared" si="2"/>
        <v>9</v>
      </c>
      <c r="B14" s="12" t="s">
        <v>24</v>
      </c>
      <c r="C14" s="13" t="s">
        <v>21</v>
      </c>
      <c r="D14" s="14" t="s">
        <v>13</v>
      </c>
      <c r="E14" s="15">
        <v>0.12</v>
      </c>
      <c r="F14" s="16">
        <v>277.14999999999998</v>
      </c>
      <c r="G14" s="17">
        <f t="shared" si="1"/>
        <v>277.14999999999998</v>
      </c>
      <c r="H14" s="20">
        <v>320</v>
      </c>
      <c r="I14" s="17">
        <f t="shared" si="0"/>
        <v>320</v>
      </c>
      <c r="K14" s="19"/>
    </row>
    <row r="15" spans="1:11" s="18" customFormat="1" ht="38.25" x14ac:dyDescent="0.25">
      <c r="A15" s="11">
        <f t="shared" si="2"/>
        <v>10</v>
      </c>
      <c r="B15" s="12" t="s">
        <v>25</v>
      </c>
      <c r="C15" s="13" t="s">
        <v>19</v>
      </c>
      <c r="D15" s="14" t="s">
        <v>13</v>
      </c>
      <c r="E15" s="15">
        <v>0.12</v>
      </c>
      <c r="F15" s="16">
        <v>480</v>
      </c>
      <c r="G15" s="17">
        <f t="shared" si="1"/>
        <v>2880</v>
      </c>
      <c r="H15" s="20">
        <v>750</v>
      </c>
      <c r="I15" s="17">
        <f t="shared" si="0"/>
        <v>4500</v>
      </c>
      <c r="K15" s="19"/>
    </row>
    <row r="16" spans="1:11" s="18" customFormat="1" x14ac:dyDescent="0.25">
      <c r="A16" s="11">
        <f t="shared" si="2"/>
        <v>11</v>
      </c>
      <c r="B16" s="12" t="s">
        <v>26</v>
      </c>
      <c r="C16" s="13" t="s">
        <v>27</v>
      </c>
      <c r="D16" s="14" t="s">
        <v>13</v>
      </c>
      <c r="E16" s="15">
        <v>0.12</v>
      </c>
      <c r="F16" s="16">
        <v>1056</v>
      </c>
      <c r="G16" s="17">
        <f t="shared" si="1"/>
        <v>3168</v>
      </c>
      <c r="H16" s="20">
        <v>1200</v>
      </c>
      <c r="I16" s="17">
        <f t="shared" si="0"/>
        <v>3600</v>
      </c>
      <c r="K16" s="19"/>
    </row>
    <row r="17" spans="1:11" s="18" customFormat="1" ht="51" x14ac:dyDescent="0.25">
      <c r="A17" s="11">
        <f t="shared" si="2"/>
        <v>12</v>
      </c>
      <c r="B17" s="12" t="s">
        <v>28</v>
      </c>
      <c r="C17" s="13">
        <v>3</v>
      </c>
      <c r="D17" s="14" t="s">
        <v>13</v>
      </c>
      <c r="E17" s="15">
        <v>0.12</v>
      </c>
      <c r="F17" s="16">
        <v>1168</v>
      </c>
      <c r="G17" s="17">
        <f t="shared" si="1"/>
        <v>3504</v>
      </c>
      <c r="H17" s="20">
        <v>1400</v>
      </c>
      <c r="I17" s="17">
        <f t="shared" si="0"/>
        <v>4200</v>
      </c>
      <c r="K17" s="19"/>
    </row>
    <row r="18" spans="1:11" s="18" customFormat="1" ht="25.5" x14ac:dyDescent="0.25">
      <c r="A18" s="11">
        <f t="shared" si="2"/>
        <v>13</v>
      </c>
      <c r="B18" s="12" t="s">
        <v>29</v>
      </c>
      <c r="C18" s="13" t="s">
        <v>30</v>
      </c>
      <c r="D18" s="14" t="s">
        <v>13</v>
      </c>
      <c r="E18" s="15">
        <v>0.12</v>
      </c>
      <c r="F18" s="16">
        <v>550</v>
      </c>
      <c r="G18" s="17">
        <f t="shared" si="1"/>
        <v>2200</v>
      </c>
      <c r="H18" s="16">
        <v>550</v>
      </c>
      <c r="I18" s="17">
        <f t="shared" si="0"/>
        <v>2200</v>
      </c>
      <c r="K18" s="19"/>
    </row>
    <row r="19" spans="1:11" s="18" customFormat="1" x14ac:dyDescent="0.25">
      <c r="A19" s="11"/>
      <c r="B19" s="12"/>
      <c r="C19" s="21"/>
      <c r="D19" s="14"/>
      <c r="E19" s="15"/>
      <c r="F19" s="17"/>
      <c r="G19" s="17"/>
      <c r="H19" s="20"/>
      <c r="I19" s="17"/>
    </row>
    <row r="20" spans="1:11" s="18" customFormat="1" x14ac:dyDescent="0.25">
      <c r="A20" s="11"/>
      <c r="B20" s="22"/>
      <c r="C20" s="23"/>
      <c r="D20" s="14"/>
      <c r="E20" s="15"/>
      <c r="F20" s="17"/>
      <c r="G20" s="17">
        <f>SUM(G6:G19)</f>
        <v>29968.000000000004</v>
      </c>
      <c r="H20" s="20"/>
      <c r="I20" s="17">
        <f>SUM(I6:I19)</f>
        <v>36275.760000000002</v>
      </c>
    </row>
    <row r="21" spans="1:11" s="26" customFormat="1" x14ac:dyDescent="0.2">
      <c r="A21" s="3"/>
      <c r="B21" s="24" t="s">
        <v>44</v>
      </c>
      <c r="C21" s="3"/>
      <c r="D21" s="3"/>
      <c r="E21" s="3"/>
      <c r="F21" s="3"/>
      <c r="G21" s="3"/>
      <c r="H21" s="25"/>
      <c r="I21" s="3"/>
    </row>
    <row r="22" spans="1:11" s="26" customFormat="1" x14ac:dyDescent="0.2">
      <c r="A22" s="3"/>
      <c r="B22" s="24" t="s">
        <v>31</v>
      </c>
      <c r="C22" s="3"/>
      <c r="D22" s="3"/>
      <c r="E22" s="3"/>
      <c r="F22" s="27"/>
      <c r="G22" s="27">
        <f>G20-G21</f>
        <v>29968.000000000004</v>
      </c>
      <c r="H22" s="3"/>
      <c r="I22" s="27">
        <f>I20-I21</f>
        <v>36275.760000000002</v>
      </c>
    </row>
    <row r="23" spans="1:11" s="26" customFormat="1" x14ac:dyDescent="0.2">
      <c r="A23" s="3"/>
      <c r="B23" s="24" t="s">
        <v>32</v>
      </c>
      <c r="C23" s="3"/>
      <c r="D23" s="3"/>
      <c r="E23" s="3"/>
      <c r="F23" s="27"/>
      <c r="G23" s="27">
        <f>F23*5/100</f>
        <v>0</v>
      </c>
      <c r="H23" s="27"/>
      <c r="I23" s="27">
        <f>H23*5/100</f>
        <v>0</v>
      </c>
    </row>
    <row r="24" spans="1:11" s="26" customFormat="1" x14ac:dyDescent="0.2">
      <c r="A24" s="3"/>
      <c r="B24" s="24" t="s">
        <v>33</v>
      </c>
      <c r="C24" s="3"/>
      <c r="D24" s="3"/>
      <c r="E24" s="3"/>
      <c r="F24" s="27">
        <f>G9+G13+G14+G15+G16+G17+G18</f>
        <v>12880.3</v>
      </c>
      <c r="G24" s="27">
        <f>F24*12%</f>
        <v>1545.636</v>
      </c>
      <c r="H24" s="27">
        <f>I9+I13+I14+I15+I16+I17+I18</f>
        <v>15920</v>
      </c>
      <c r="I24" s="27">
        <f>H24*12%</f>
        <v>1910.3999999999999</v>
      </c>
    </row>
    <row r="25" spans="1:11" s="26" customFormat="1" x14ac:dyDescent="0.2">
      <c r="A25" s="3"/>
      <c r="B25" s="24" t="s">
        <v>34</v>
      </c>
      <c r="C25" s="3"/>
      <c r="D25" s="3"/>
      <c r="E25" s="3"/>
      <c r="F25" s="27">
        <f>G6+G7+G8+G10+G11+G12</f>
        <v>17087.7</v>
      </c>
      <c r="G25" s="27">
        <f>F25*18%</f>
        <v>3075.7860000000001</v>
      </c>
      <c r="H25" s="27">
        <f>I6+I7+I8+I10+I11+I12</f>
        <v>20355.760000000002</v>
      </c>
      <c r="I25" s="27">
        <f>H25*18%</f>
        <v>3664.0368000000003</v>
      </c>
    </row>
    <row r="26" spans="1:11" s="26" customFormat="1" x14ac:dyDescent="0.2">
      <c r="A26" s="3"/>
      <c r="B26" s="24" t="s">
        <v>35</v>
      </c>
      <c r="C26" s="3"/>
      <c r="D26" s="3"/>
      <c r="E26" s="3"/>
      <c r="F26" s="27"/>
      <c r="G26" s="27">
        <f>F26*28%</f>
        <v>0</v>
      </c>
      <c r="H26" s="27"/>
      <c r="I26" s="27">
        <f>H26*28%</f>
        <v>0</v>
      </c>
    </row>
    <row r="27" spans="1:11" s="26" customFormat="1" x14ac:dyDescent="0.2">
      <c r="A27" s="3"/>
      <c r="B27" s="24" t="s">
        <v>36</v>
      </c>
      <c r="C27" s="3"/>
      <c r="D27" s="3"/>
      <c r="E27" s="3"/>
      <c r="F27" s="28"/>
      <c r="G27" s="28">
        <f>SUM(G22:G26)</f>
        <v>34589.422000000006</v>
      </c>
      <c r="H27" s="27"/>
      <c r="I27" s="28">
        <f>SUM(I22:I26)</f>
        <v>41850.196800000005</v>
      </c>
    </row>
    <row r="28" spans="1:11" s="26" customFormat="1" x14ac:dyDescent="0.2">
      <c r="A28" s="3"/>
      <c r="B28" s="24" t="s">
        <v>37</v>
      </c>
      <c r="C28" s="3"/>
      <c r="D28" s="3"/>
      <c r="E28" s="3"/>
      <c r="F28" s="3"/>
      <c r="G28" s="3"/>
      <c r="H28" s="27"/>
      <c r="I28" s="20"/>
    </row>
    <row r="29" spans="1:11" x14ac:dyDescent="0.2">
      <c r="A29" s="23"/>
      <c r="B29" s="29"/>
      <c r="C29" s="30"/>
      <c r="D29" s="30"/>
      <c r="E29" s="30"/>
      <c r="F29" s="30"/>
      <c r="G29" s="30"/>
      <c r="H29" s="31"/>
      <c r="I29" s="31"/>
    </row>
    <row r="30" spans="1:11" ht="12.95" customHeight="1" x14ac:dyDescent="0.2">
      <c r="A30" s="23"/>
      <c r="B30" s="29" t="s">
        <v>38</v>
      </c>
      <c r="C30" s="30"/>
      <c r="D30" s="30"/>
      <c r="E30" s="30"/>
      <c r="F30" s="32" t="s">
        <v>39</v>
      </c>
      <c r="G30" s="32"/>
      <c r="H30" s="32" t="s">
        <v>39</v>
      </c>
      <c r="I30" s="32"/>
    </row>
    <row r="31" spans="1:11" ht="12.95" customHeight="1" x14ac:dyDescent="0.2">
      <c r="A31" s="23"/>
      <c r="B31" s="29" t="s">
        <v>40</v>
      </c>
      <c r="C31" s="30"/>
      <c r="D31" s="30"/>
      <c r="E31" s="30"/>
      <c r="F31" s="32" t="s">
        <v>41</v>
      </c>
      <c r="G31" s="32"/>
      <c r="H31" s="32" t="s">
        <v>41</v>
      </c>
      <c r="I31" s="32"/>
    </row>
    <row r="32" spans="1:11" x14ac:dyDescent="0.2">
      <c r="A32" s="23"/>
      <c r="B32" s="29" t="s">
        <v>42</v>
      </c>
      <c r="C32" s="33" t="s">
        <v>3</v>
      </c>
      <c r="D32" s="33"/>
      <c r="E32" s="33"/>
      <c r="F32" s="33"/>
      <c r="G32" s="33"/>
      <c r="H32" s="33"/>
      <c r="I32" s="33"/>
      <c r="J32" s="5" t="s">
        <v>43</v>
      </c>
    </row>
  </sheetData>
  <mergeCells count="11">
    <mergeCell ref="F30:G30"/>
    <mergeCell ref="H30:I30"/>
    <mergeCell ref="F31:G31"/>
    <mergeCell ref="H31:I31"/>
    <mergeCell ref="C32:I32"/>
    <mergeCell ref="A1:E1"/>
    <mergeCell ref="A2:I2"/>
    <mergeCell ref="A3:I3"/>
    <mergeCell ref="A4:D4"/>
    <mergeCell ref="F4:G4"/>
    <mergeCell ref="H4:I4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00060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 V</dc:creator>
  <cp:lastModifiedBy>Kumar V</cp:lastModifiedBy>
  <dcterms:created xsi:type="dcterms:W3CDTF">2024-01-29T04:58:39Z</dcterms:created>
  <dcterms:modified xsi:type="dcterms:W3CDTF">2024-01-29T05:05:40Z</dcterms:modified>
</cp:coreProperties>
</file>