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Working Folder\FURNITURE MASTER FILE\Copper chimney\"/>
    </mc:Choice>
  </mc:AlternateContent>
  <xr:revisionPtr revIDLastSave="0" documentId="13_ncr:1_{4C87D759-91C7-41AD-89C8-D345E979DC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oose furniture" sheetId="1" r:id="rId1"/>
  </sheets>
  <definedNames>
    <definedName name="_xlnm.Print_Area" localSheetId="0">'loose furniture'!$A$1:$I$29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Q25" i="1"/>
  <c r="Q21" i="1"/>
  <c r="Q16" i="1"/>
  <c r="Q10" i="1"/>
  <c r="Q4" i="1"/>
  <c r="Q33" i="1" l="1"/>
  <c r="Q37" i="1"/>
  <c r="Q39" i="1" s="1"/>
  <c r="Q38" i="1"/>
  <c r="S25" i="1"/>
  <c r="S21" i="1"/>
  <c r="S16" i="1"/>
  <c r="S10" i="1"/>
  <c r="S4" i="1"/>
  <c r="O29" i="1" l="1"/>
  <c r="O25" i="1"/>
  <c r="O21" i="1"/>
  <c r="O16" i="1"/>
  <c r="O10" i="1"/>
  <c r="O4" i="1"/>
  <c r="M29" i="1"/>
  <c r="M25" i="1"/>
  <c r="M21" i="1"/>
  <c r="M16" i="1"/>
  <c r="M10" i="1"/>
  <c r="M4" i="1"/>
  <c r="M33" i="1" l="1"/>
  <c r="O33" i="1"/>
  <c r="O37" i="1" s="1"/>
  <c r="K29" i="1"/>
  <c r="K25" i="1"/>
  <c r="K21" i="1"/>
  <c r="K16" i="1"/>
  <c r="K10" i="1"/>
  <c r="K4" i="1"/>
  <c r="K33" i="1" l="1"/>
  <c r="O38" i="1"/>
  <c r="O39" i="1" s="1"/>
  <c r="M37" i="1"/>
  <c r="M38" i="1" l="1"/>
  <c r="M39" i="1" s="1"/>
  <c r="K34" i="1" l="1"/>
  <c r="K37" i="1" s="1"/>
  <c r="K38" i="1" l="1"/>
  <c r="K39" i="1" s="1"/>
</calcChain>
</file>

<file path=xl/sharedStrings.xml><?xml version="1.0" encoding="utf-8"?>
<sst xmlns="http://schemas.openxmlformats.org/spreadsheetml/2006/main" count="94" uniqueCount="51">
  <si>
    <t>Nos</t>
  </si>
  <si>
    <t>Qty. of Items</t>
  </si>
  <si>
    <t>Units</t>
  </si>
  <si>
    <t>Furniture Image /Images</t>
  </si>
  <si>
    <t>Item Description</t>
  </si>
  <si>
    <t>Service / Materials Code</t>
  </si>
  <si>
    <t>Sr. No.</t>
  </si>
  <si>
    <t>Description</t>
  </si>
  <si>
    <t xml:space="preserve"> TABLE</t>
  </si>
  <si>
    <t>C1</t>
  </si>
  <si>
    <t>LOUNGE CHAIR</t>
  </si>
  <si>
    <t>Legs: TEAKWOOD</t>
  </si>
  <si>
    <t>Seat: SELECTED FABRIC</t>
  </si>
  <si>
    <t>T1</t>
  </si>
  <si>
    <t>T2</t>
  </si>
  <si>
    <t>Dimension</t>
  </si>
  <si>
    <t>Note</t>
  </si>
  <si>
    <t xml:space="preserve">Back: SELECTED FABRIC with diamond stiching pattern as per image </t>
  </si>
  <si>
    <t>Polish: CLEAR PU</t>
  </si>
  <si>
    <t>Base/Legs: Material Details - MS WITH BLACK POWDER COATING, SIZE - 400 MM</t>
  </si>
  <si>
    <t xml:space="preserve">L - 850
B -650
H - 750
</t>
  </si>
  <si>
    <t xml:space="preserve">L - 1250
B -850
H - 750
 </t>
  </si>
  <si>
    <t xml:space="preserve">W - 45CM
D - 45CM
H - 900M
SH - 49CM
</t>
  </si>
  <si>
    <t>W - 59CM
D - 56CM
H - 83CM
SH - 49CM
AH -68CM</t>
  </si>
  <si>
    <t>C2</t>
  </si>
  <si>
    <t>C3</t>
  </si>
  <si>
    <t>Upholstery Work:  Foam density - SEAT - 40,  Foam make - SLEEPWELL, fabrics Make - SAROM and product code - ABOONE-  141                          USE Location : Banquette seating.</t>
  </si>
  <si>
    <t xml:space="preserve">Top: 38 MM TEAKWOOD TABLE WITH CLEAR PU POLISH &amp; GLOSSY FINISH  </t>
  </si>
  <si>
    <t xml:space="preserve">Stand: Material Details - MS POLE IN BLACK POWDER COAT </t>
  </si>
  <si>
    <t>Upholstery Work:  Foam density - SEAT - 40,  Foam make - SLEEPWELL, fabrics Make - SAROM and product code - ABOONE-  108                      USE Location : Near bar and live kitchen area.</t>
  </si>
  <si>
    <t>LOOSE FURNITURE DOCKET</t>
  </si>
  <si>
    <t>COPPER CHIMNEY_RCITY_GHATKOPAR</t>
  </si>
  <si>
    <t>T3</t>
  </si>
  <si>
    <t xml:space="preserve">L - 850
B - 850
H - 750
</t>
  </si>
  <si>
    <t>-</t>
  </si>
  <si>
    <t xml:space="preserve"> QTY. REVISED</t>
  </si>
  <si>
    <t>R2</t>
  </si>
  <si>
    <t>DATE : 13/06/24</t>
  </si>
  <si>
    <t xml:space="preserve">Upholstery Work:  Foam density - SEAT - 40 &amp; BACK - 32,  Foam make - SLEEPWELL, fabrics Make - SAROM and product code -  ABOONE - 115                                                                                                                                                         USE Location : near curtain wall </t>
  </si>
  <si>
    <t xml:space="preserve">Rate </t>
  </si>
  <si>
    <t xml:space="preserve">PACKING </t>
  </si>
  <si>
    <t>TRANSPORTATION</t>
  </si>
  <si>
    <t>GST @ 18%</t>
  </si>
  <si>
    <t xml:space="preserve">Unloading charges </t>
  </si>
  <si>
    <t>Mstyle</t>
  </si>
  <si>
    <t>Cantech</t>
  </si>
  <si>
    <t>thepurewood</t>
  </si>
  <si>
    <t>Benchmark-Malad</t>
  </si>
  <si>
    <t>Amount</t>
  </si>
  <si>
    <t>SubAmount</t>
  </si>
  <si>
    <t>Outdoor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</si>
</sst>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164" fontId="1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/>
    <xf numFmtId="164" fontId="1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64" fontId="6" fillId="0" borderId="1" xfId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1" fillId="3" borderId="1" xfId="1" applyFont="1" applyFill="1" applyBorder="1" applyAlignment="1">
      <alignment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65" fontId="1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164" fontId="6" fillId="0" borderId="0" xfId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41885</xdr:colOff>
      <xdr:row>3</xdr:row>
      <xdr:rowOff>70262</xdr:rowOff>
    </xdr:from>
    <xdr:to>
      <xdr:col>5</xdr:col>
      <xdr:colOff>1319025</xdr:colOff>
      <xdr:row>8</xdr:row>
      <xdr:rowOff>164672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15097" y="1645550"/>
          <a:ext cx="1277140" cy="1702854"/>
        </a:xfrm>
        <a:prstGeom prst="rect">
          <a:avLst/>
        </a:prstGeom>
      </xdr:spPr>
    </xdr:pic>
    <xdr:clientData/>
  </xdr:twoCellAnchor>
  <xdr:twoCellAnchor editAs="oneCell">
    <xdr:from>
      <xdr:col>5</xdr:col>
      <xdr:colOff>1361548</xdr:colOff>
      <xdr:row>9</xdr:row>
      <xdr:rowOff>78442</xdr:rowOff>
    </xdr:from>
    <xdr:to>
      <xdr:col>5</xdr:col>
      <xdr:colOff>2524253</xdr:colOff>
      <xdr:row>14</xdr:row>
      <xdr:rowOff>129944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85" t="17194" r="9886" b="21460"/>
        <a:stretch/>
      </xdr:blipFill>
      <xdr:spPr>
        <a:xfrm rot="5400000" flipV="1">
          <a:off x="6664630" y="3648264"/>
          <a:ext cx="1502966" cy="1162705"/>
        </a:xfrm>
        <a:prstGeom prst="rect">
          <a:avLst/>
        </a:prstGeom>
      </xdr:spPr>
    </xdr:pic>
    <xdr:clientData/>
  </xdr:twoCellAnchor>
  <xdr:twoCellAnchor editAs="oneCell">
    <xdr:from>
      <xdr:col>5</xdr:col>
      <xdr:colOff>32584</xdr:colOff>
      <xdr:row>24</xdr:row>
      <xdr:rowOff>23483</xdr:rowOff>
    </xdr:from>
    <xdr:to>
      <xdr:col>5</xdr:col>
      <xdr:colOff>1260230</xdr:colOff>
      <xdr:row>27</xdr:row>
      <xdr:rowOff>689525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5796" y="8376175"/>
          <a:ext cx="1227646" cy="1636861"/>
        </a:xfrm>
        <a:prstGeom prst="rect">
          <a:avLst/>
        </a:prstGeom>
      </xdr:spPr>
    </xdr:pic>
    <xdr:clientData/>
  </xdr:twoCellAnchor>
  <xdr:twoCellAnchor editAs="oneCell">
    <xdr:from>
      <xdr:col>5</xdr:col>
      <xdr:colOff>344365</xdr:colOff>
      <xdr:row>20</xdr:row>
      <xdr:rowOff>24299</xdr:rowOff>
    </xdr:from>
    <xdr:to>
      <xdr:col>5</xdr:col>
      <xdr:colOff>2168769</xdr:colOff>
      <xdr:row>23</xdr:row>
      <xdr:rowOff>512883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812836" y="6826270"/>
          <a:ext cx="1824404" cy="1463496"/>
        </a:xfrm>
        <a:prstGeom prst="rect">
          <a:avLst/>
        </a:prstGeom>
      </xdr:spPr>
    </xdr:pic>
    <xdr:clientData/>
  </xdr:twoCellAnchor>
  <xdr:twoCellAnchor editAs="oneCell">
    <xdr:from>
      <xdr:col>5</xdr:col>
      <xdr:colOff>1296864</xdr:colOff>
      <xdr:row>25</xdr:row>
      <xdr:rowOff>73269</xdr:rowOff>
    </xdr:from>
    <xdr:to>
      <xdr:col>5</xdr:col>
      <xdr:colOff>2549769</xdr:colOff>
      <xdr:row>27</xdr:row>
      <xdr:rowOff>364514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0076" y="8748346"/>
          <a:ext cx="1252905" cy="939679"/>
        </a:xfrm>
        <a:prstGeom prst="rect">
          <a:avLst/>
        </a:prstGeom>
      </xdr:spPr>
    </xdr:pic>
    <xdr:clientData/>
  </xdr:twoCellAnchor>
  <xdr:twoCellAnchor editAs="oneCell">
    <xdr:from>
      <xdr:col>5</xdr:col>
      <xdr:colOff>1354155</xdr:colOff>
      <xdr:row>15</xdr:row>
      <xdr:rowOff>73478</xdr:rowOff>
    </xdr:from>
    <xdr:to>
      <xdr:col>5</xdr:col>
      <xdr:colOff>2495550</xdr:colOff>
      <xdr:row>19</xdr:row>
      <xdr:rowOff>895133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745" t="35565" r="16950" b="27545"/>
        <a:stretch/>
      </xdr:blipFill>
      <xdr:spPr>
        <a:xfrm>
          <a:off x="6821505" y="4769303"/>
          <a:ext cx="1141395" cy="1631279"/>
        </a:xfrm>
        <a:prstGeom prst="rect">
          <a:avLst/>
        </a:prstGeom>
      </xdr:spPr>
    </xdr:pic>
    <xdr:clientData/>
  </xdr:twoCellAnchor>
  <xdr:oneCellAnchor>
    <xdr:from>
      <xdr:col>5</xdr:col>
      <xdr:colOff>344365</xdr:colOff>
      <xdr:row>28</xdr:row>
      <xdr:rowOff>24299</xdr:rowOff>
    </xdr:from>
    <xdr:ext cx="1824404" cy="1468299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821240" y="6426460"/>
          <a:ext cx="1824404" cy="1468299"/>
        </a:xfrm>
        <a:prstGeom prst="rect">
          <a:avLst/>
        </a:prstGeom>
      </xdr:spPr>
    </xdr:pic>
    <xdr:clientData/>
  </xdr:oneCellAnchor>
  <xdr:twoCellAnchor editAs="oneCell">
    <xdr:from>
      <xdr:col>5</xdr:col>
      <xdr:colOff>114422</xdr:colOff>
      <xdr:row>9</xdr:row>
      <xdr:rowOff>35825</xdr:rowOff>
    </xdr:from>
    <xdr:to>
      <xdr:col>5</xdr:col>
      <xdr:colOff>1304925</xdr:colOff>
      <xdr:row>15</xdr:row>
      <xdr:rowOff>2565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81772" y="3064775"/>
          <a:ext cx="1190503" cy="1590752"/>
        </a:xfrm>
        <a:prstGeom prst="rect">
          <a:avLst/>
        </a:prstGeom>
      </xdr:spPr>
    </xdr:pic>
    <xdr:clientData/>
  </xdr:twoCellAnchor>
  <xdr:twoCellAnchor editAs="oneCell">
    <xdr:from>
      <xdr:col>5</xdr:col>
      <xdr:colOff>76322</xdr:colOff>
      <xdr:row>15</xdr:row>
      <xdr:rowOff>73925</xdr:rowOff>
    </xdr:from>
    <xdr:to>
      <xdr:col>5</xdr:col>
      <xdr:colOff>1296984</xdr:colOff>
      <xdr:row>19</xdr:row>
      <xdr:rowOff>895351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43672" y="4769750"/>
          <a:ext cx="1220662" cy="1631050"/>
        </a:xfrm>
        <a:prstGeom prst="rect">
          <a:avLst/>
        </a:prstGeom>
      </xdr:spPr>
    </xdr:pic>
    <xdr:clientData/>
  </xdr:twoCellAnchor>
  <xdr:twoCellAnchor editAs="oneCell">
    <xdr:from>
      <xdr:col>5</xdr:col>
      <xdr:colOff>1373205</xdr:colOff>
      <xdr:row>3</xdr:row>
      <xdr:rowOff>83003</xdr:rowOff>
    </xdr:from>
    <xdr:to>
      <xdr:col>5</xdr:col>
      <xdr:colOff>2505075</xdr:colOff>
      <xdr:row>8</xdr:row>
      <xdr:rowOff>121444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175" t="17134" r="11738" b="61994"/>
        <a:stretch/>
      </xdr:blipFill>
      <xdr:spPr>
        <a:xfrm>
          <a:off x="6840555" y="1283153"/>
          <a:ext cx="1131870" cy="165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39"/>
  <sheetViews>
    <sheetView showGridLines="0" tabSelected="1" zoomScale="80" zoomScaleNormal="80" workbookViewId="0">
      <pane xSplit="4" ySplit="1" topLeftCell="F22" activePane="bottomRight" state="frozen"/>
      <selection pane="topRight" activeCell="F1" sqref="F1"/>
      <selection pane="bottomLeft" activeCell="A7" sqref="A7"/>
      <selection pane="bottomRight" activeCell="P29" sqref="P29:P32"/>
    </sheetView>
  </sheetViews>
  <sheetFormatPr defaultColWidth="9.140625" defaultRowHeight="12.75" outlineLevelCol="1" x14ac:dyDescent="0.2"/>
  <cols>
    <col min="1" max="1" width="7" style="2" customWidth="1"/>
    <col min="2" max="2" width="9.140625" style="2" bestFit="1" customWidth="1"/>
    <col min="3" max="3" width="11.7109375" style="4" customWidth="1"/>
    <col min="4" max="4" width="15.28515625" style="2" customWidth="1"/>
    <col min="5" max="5" width="38.85546875" style="1" bestFit="1" customWidth="1"/>
    <col min="6" max="6" width="38.42578125" style="3" customWidth="1"/>
    <col min="7" max="7" width="8.7109375" style="3" bestFit="1" customWidth="1"/>
    <col min="8" max="8" width="7.28515625" style="31" customWidth="1"/>
    <col min="9" max="9" width="17.28515625" style="2" bestFit="1" customWidth="1"/>
    <col min="10" max="10" width="17.28515625" style="20" hidden="1" customWidth="1" outlineLevel="1"/>
    <col min="11" max="11" width="12.28515625" style="27" customWidth="1" collapsed="1"/>
    <col min="12" max="12" width="17.7109375" style="20" hidden="1" customWidth="1" outlineLevel="1"/>
    <col min="13" max="13" width="13.85546875" style="27" bestFit="1" customWidth="1" collapsed="1"/>
    <col min="14" max="14" width="17.28515625" style="20" hidden="1" customWidth="1" outlineLevel="1"/>
    <col min="15" max="15" width="14.5703125" style="27" customWidth="1" collapsed="1"/>
    <col min="16" max="16" width="13.28515625" style="20" customWidth="1" outlineLevel="1"/>
    <col min="17" max="17" width="12.42578125" style="27" customWidth="1"/>
    <col min="18" max="18" width="15" style="20" hidden="1" customWidth="1" outlineLevel="1"/>
    <col min="19" max="19" width="12.42578125" style="20" bestFit="1" customWidth="1" collapsed="1"/>
    <col min="20" max="16384" width="9.140625" style="1"/>
  </cols>
  <sheetData>
    <row r="1" spans="1:19" s="5" customFormat="1" x14ac:dyDescent="0.2">
      <c r="A1" s="50" t="s">
        <v>30</v>
      </c>
      <c r="B1" s="50"/>
      <c r="C1" s="50"/>
      <c r="D1" s="50"/>
      <c r="E1" s="50"/>
      <c r="F1" s="50"/>
      <c r="G1" s="50"/>
      <c r="H1" s="29" t="s">
        <v>36</v>
      </c>
      <c r="I1" s="23" t="s">
        <v>37</v>
      </c>
      <c r="J1" s="15"/>
      <c r="K1" s="25"/>
      <c r="L1" s="15"/>
      <c r="M1" s="25"/>
      <c r="N1" s="15"/>
      <c r="O1" s="25"/>
      <c r="P1" s="15"/>
      <c r="Q1" s="25"/>
      <c r="R1" s="15"/>
      <c r="S1" s="15"/>
    </row>
    <row r="2" spans="1:19" s="5" customFormat="1" ht="26.25" customHeight="1" x14ac:dyDescent="0.2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60" t="s">
        <v>44</v>
      </c>
      <c r="K2" s="61"/>
      <c r="L2" s="61" t="s">
        <v>45</v>
      </c>
      <c r="M2" s="61"/>
      <c r="N2" s="49" t="s">
        <v>46</v>
      </c>
      <c r="O2" s="49"/>
      <c r="P2" s="40" t="s">
        <v>50</v>
      </c>
      <c r="Q2" s="41"/>
      <c r="R2" s="40" t="s">
        <v>47</v>
      </c>
      <c r="S2" s="41"/>
    </row>
    <row r="3" spans="1:19" s="5" customFormat="1" ht="38.25" x14ac:dyDescent="0.2">
      <c r="A3" s="6" t="s">
        <v>6</v>
      </c>
      <c r="B3" s="6" t="s">
        <v>5</v>
      </c>
      <c r="C3" s="6" t="s">
        <v>7</v>
      </c>
      <c r="D3" s="6" t="s">
        <v>15</v>
      </c>
      <c r="E3" s="6" t="s">
        <v>4</v>
      </c>
      <c r="F3" s="6" t="s">
        <v>3</v>
      </c>
      <c r="G3" s="16" t="s">
        <v>2</v>
      </c>
      <c r="H3" s="24" t="s">
        <v>1</v>
      </c>
      <c r="I3" s="11" t="s">
        <v>16</v>
      </c>
      <c r="J3" s="8" t="s">
        <v>39</v>
      </c>
      <c r="K3" s="28" t="s">
        <v>48</v>
      </c>
      <c r="L3" s="6" t="s">
        <v>39</v>
      </c>
      <c r="M3" s="28" t="s">
        <v>48</v>
      </c>
      <c r="N3" s="6" t="s">
        <v>39</v>
      </c>
      <c r="O3" s="28" t="s">
        <v>48</v>
      </c>
      <c r="P3" s="6" t="s">
        <v>39</v>
      </c>
      <c r="Q3" s="28" t="s">
        <v>48</v>
      </c>
      <c r="R3" s="6" t="s">
        <v>39</v>
      </c>
      <c r="S3" s="6" t="s">
        <v>48</v>
      </c>
    </row>
    <row r="4" spans="1:19" s="5" customFormat="1" x14ac:dyDescent="0.2">
      <c r="A4" s="51">
        <v>1</v>
      </c>
      <c r="B4" s="52" t="s">
        <v>9</v>
      </c>
      <c r="C4" s="52" t="s">
        <v>10</v>
      </c>
      <c r="D4" s="52" t="s">
        <v>23</v>
      </c>
      <c r="E4" s="9" t="s">
        <v>11</v>
      </c>
      <c r="F4" s="59"/>
      <c r="G4" s="54" t="s">
        <v>0</v>
      </c>
      <c r="H4" s="55">
        <v>12</v>
      </c>
      <c r="I4" s="56" t="s">
        <v>34</v>
      </c>
      <c r="J4" s="62">
        <v>16000</v>
      </c>
      <c r="K4" s="42">
        <f>J4*$H4</f>
        <v>192000</v>
      </c>
      <c r="L4" s="47">
        <v>19500</v>
      </c>
      <c r="M4" s="42">
        <f>L4*$H4</f>
        <v>234000</v>
      </c>
      <c r="N4" s="44">
        <v>6500</v>
      </c>
      <c r="O4" s="42">
        <f>N4*$H4</f>
        <v>78000</v>
      </c>
      <c r="P4" s="44">
        <v>6500</v>
      </c>
      <c r="Q4" s="42">
        <f>P4*H4</f>
        <v>78000</v>
      </c>
      <c r="R4" s="44">
        <v>9800</v>
      </c>
      <c r="S4" s="45">
        <f>R4*H4</f>
        <v>117600</v>
      </c>
    </row>
    <row r="5" spans="1:19" s="5" customFormat="1" ht="25.5" x14ac:dyDescent="0.2">
      <c r="A5" s="51"/>
      <c r="B5" s="52"/>
      <c r="C5" s="52"/>
      <c r="D5" s="52"/>
      <c r="E5" s="9" t="s">
        <v>17</v>
      </c>
      <c r="F5" s="59"/>
      <c r="G5" s="54"/>
      <c r="H5" s="55"/>
      <c r="I5" s="56"/>
      <c r="J5" s="62"/>
      <c r="K5" s="42"/>
      <c r="L5" s="47"/>
      <c r="M5" s="42"/>
      <c r="N5" s="44"/>
      <c r="O5" s="42"/>
      <c r="P5" s="44"/>
      <c r="Q5" s="42"/>
      <c r="R5" s="44"/>
      <c r="S5" s="45"/>
    </row>
    <row r="6" spans="1:19" s="5" customFormat="1" x14ac:dyDescent="0.2">
      <c r="A6" s="51"/>
      <c r="B6" s="52"/>
      <c r="C6" s="52"/>
      <c r="D6" s="52"/>
      <c r="E6" s="9" t="s">
        <v>12</v>
      </c>
      <c r="F6" s="59"/>
      <c r="G6" s="54"/>
      <c r="H6" s="55"/>
      <c r="I6" s="56"/>
      <c r="J6" s="62"/>
      <c r="K6" s="42"/>
      <c r="L6" s="47">
        <v>19500</v>
      </c>
      <c r="M6" s="42"/>
      <c r="N6" s="44"/>
      <c r="O6" s="42"/>
      <c r="P6" s="44"/>
      <c r="Q6" s="42"/>
      <c r="R6" s="44"/>
      <c r="S6" s="45"/>
    </row>
    <row r="7" spans="1:19" s="5" customFormat="1" x14ac:dyDescent="0.2">
      <c r="A7" s="51"/>
      <c r="B7" s="52"/>
      <c r="C7" s="52"/>
      <c r="D7" s="52"/>
      <c r="E7" s="9" t="s">
        <v>18</v>
      </c>
      <c r="F7" s="59"/>
      <c r="G7" s="54"/>
      <c r="H7" s="55"/>
      <c r="I7" s="56"/>
      <c r="J7" s="62"/>
      <c r="K7" s="42"/>
      <c r="L7" s="47"/>
      <c r="M7" s="42"/>
      <c r="N7" s="44"/>
      <c r="O7" s="42"/>
      <c r="P7" s="44"/>
      <c r="Q7" s="42"/>
      <c r="R7" s="44"/>
      <c r="S7" s="45"/>
    </row>
    <row r="8" spans="1:19" s="5" customFormat="1" ht="63.75" x14ac:dyDescent="0.2">
      <c r="A8" s="51"/>
      <c r="B8" s="52"/>
      <c r="C8" s="52"/>
      <c r="D8" s="52"/>
      <c r="E8" s="9" t="s">
        <v>38</v>
      </c>
      <c r="F8" s="59"/>
      <c r="G8" s="54"/>
      <c r="H8" s="55"/>
      <c r="I8" s="56"/>
      <c r="J8" s="62"/>
      <c r="K8" s="42"/>
      <c r="L8" s="47"/>
      <c r="M8" s="42"/>
      <c r="N8" s="44"/>
      <c r="O8" s="42"/>
      <c r="P8" s="44"/>
      <c r="Q8" s="42"/>
      <c r="R8" s="44"/>
      <c r="S8" s="45"/>
    </row>
    <row r="9" spans="1:19" s="5" customFormat="1" x14ac:dyDescent="0.2">
      <c r="A9" s="51"/>
      <c r="B9" s="52"/>
      <c r="C9" s="52"/>
      <c r="D9" s="52"/>
      <c r="E9" s="9"/>
      <c r="F9" s="59"/>
      <c r="G9" s="54"/>
      <c r="H9" s="55"/>
      <c r="I9" s="56"/>
      <c r="J9" s="62"/>
      <c r="K9" s="42"/>
      <c r="L9" s="47"/>
      <c r="M9" s="42"/>
      <c r="N9" s="44"/>
      <c r="O9" s="42"/>
      <c r="P9" s="44"/>
      <c r="Q9" s="42"/>
      <c r="R9" s="44"/>
      <c r="S9" s="45"/>
    </row>
    <row r="10" spans="1:19" s="5" customFormat="1" x14ac:dyDescent="0.2">
      <c r="A10" s="51">
        <v>2</v>
      </c>
      <c r="B10" s="52" t="s">
        <v>24</v>
      </c>
      <c r="C10" s="52" t="s">
        <v>10</v>
      </c>
      <c r="D10" s="52" t="s">
        <v>22</v>
      </c>
      <c r="E10" s="9" t="s">
        <v>11</v>
      </c>
      <c r="F10" s="59"/>
      <c r="G10" s="54" t="s">
        <v>0</v>
      </c>
      <c r="H10" s="55">
        <v>12</v>
      </c>
      <c r="I10" s="56" t="s">
        <v>35</v>
      </c>
      <c r="J10" s="62">
        <v>16000</v>
      </c>
      <c r="K10" s="42">
        <f>J10*$H10</f>
        <v>192000</v>
      </c>
      <c r="L10" s="47">
        <v>18500</v>
      </c>
      <c r="M10" s="42">
        <f>L10*$H10</f>
        <v>222000</v>
      </c>
      <c r="N10" s="44">
        <v>6150</v>
      </c>
      <c r="O10" s="42">
        <f>N10*$H10</f>
        <v>73800</v>
      </c>
      <c r="P10" s="44">
        <v>6500</v>
      </c>
      <c r="Q10" s="42">
        <f>P10*H10</f>
        <v>78000</v>
      </c>
      <c r="R10" s="44">
        <v>9800</v>
      </c>
      <c r="S10" s="45">
        <f>R10*H10</f>
        <v>117600</v>
      </c>
    </row>
    <row r="11" spans="1:19" s="5" customFormat="1" ht="25.5" x14ac:dyDescent="0.2">
      <c r="A11" s="51"/>
      <c r="B11" s="52"/>
      <c r="C11" s="52"/>
      <c r="D11" s="52"/>
      <c r="E11" s="9" t="s">
        <v>17</v>
      </c>
      <c r="F11" s="59"/>
      <c r="G11" s="54"/>
      <c r="H11" s="55"/>
      <c r="I11" s="56"/>
      <c r="J11" s="62"/>
      <c r="K11" s="42"/>
      <c r="L11" s="47"/>
      <c r="M11" s="42"/>
      <c r="N11" s="44"/>
      <c r="O11" s="42"/>
      <c r="P11" s="44"/>
      <c r="Q11" s="42"/>
      <c r="R11" s="44"/>
      <c r="S11" s="45"/>
    </row>
    <row r="12" spans="1:19" s="5" customFormat="1" x14ac:dyDescent="0.2">
      <c r="A12" s="51"/>
      <c r="B12" s="52"/>
      <c r="C12" s="52"/>
      <c r="D12" s="52"/>
      <c r="E12" s="9" t="s">
        <v>12</v>
      </c>
      <c r="F12" s="59"/>
      <c r="G12" s="54"/>
      <c r="H12" s="55"/>
      <c r="I12" s="56"/>
      <c r="J12" s="62"/>
      <c r="K12" s="42"/>
      <c r="L12" s="47"/>
      <c r="M12" s="42"/>
      <c r="N12" s="44"/>
      <c r="O12" s="42"/>
      <c r="P12" s="44"/>
      <c r="Q12" s="42"/>
      <c r="R12" s="44"/>
      <c r="S12" s="45"/>
    </row>
    <row r="13" spans="1:19" s="5" customFormat="1" x14ac:dyDescent="0.2">
      <c r="A13" s="51"/>
      <c r="B13" s="52"/>
      <c r="C13" s="52"/>
      <c r="D13" s="52"/>
      <c r="E13" s="9" t="s">
        <v>18</v>
      </c>
      <c r="F13" s="59"/>
      <c r="G13" s="54"/>
      <c r="H13" s="55"/>
      <c r="I13" s="56"/>
      <c r="J13" s="62"/>
      <c r="K13" s="42"/>
      <c r="L13" s="47"/>
      <c r="M13" s="42"/>
      <c r="N13" s="44"/>
      <c r="O13" s="42"/>
      <c r="P13" s="44"/>
      <c r="Q13" s="42"/>
      <c r="R13" s="44"/>
      <c r="S13" s="45"/>
    </row>
    <row r="14" spans="1:19" s="5" customFormat="1" ht="51" x14ac:dyDescent="0.2">
      <c r="A14" s="51"/>
      <c r="B14" s="52"/>
      <c r="C14" s="52"/>
      <c r="D14" s="52"/>
      <c r="E14" s="9" t="s">
        <v>26</v>
      </c>
      <c r="F14" s="59"/>
      <c r="G14" s="54"/>
      <c r="H14" s="55"/>
      <c r="I14" s="56"/>
      <c r="J14" s="62"/>
      <c r="K14" s="42"/>
      <c r="L14" s="47"/>
      <c r="M14" s="42"/>
      <c r="N14" s="44"/>
      <c r="O14" s="42"/>
      <c r="P14" s="44"/>
      <c r="Q14" s="42"/>
      <c r="R14" s="44"/>
      <c r="S14" s="45"/>
    </row>
    <row r="15" spans="1:19" s="5" customFormat="1" x14ac:dyDescent="0.2">
      <c r="A15" s="51"/>
      <c r="B15" s="52"/>
      <c r="C15" s="52"/>
      <c r="D15" s="52"/>
      <c r="E15" s="12"/>
      <c r="F15" s="59"/>
      <c r="G15" s="54"/>
      <c r="H15" s="55"/>
      <c r="I15" s="56"/>
      <c r="J15" s="62"/>
      <c r="K15" s="42"/>
      <c r="L15" s="47"/>
      <c r="M15" s="42"/>
      <c r="N15" s="44"/>
      <c r="O15" s="42"/>
      <c r="P15" s="44"/>
      <c r="Q15" s="42"/>
      <c r="R15" s="44"/>
      <c r="S15" s="45"/>
    </row>
    <row r="16" spans="1:19" s="5" customFormat="1" x14ac:dyDescent="0.2">
      <c r="A16" s="51">
        <v>3</v>
      </c>
      <c r="B16" s="52" t="s">
        <v>25</v>
      </c>
      <c r="C16" s="52" t="s">
        <v>10</v>
      </c>
      <c r="D16" s="52" t="s">
        <v>22</v>
      </c>
      <c r="E16" s="9" t="s">
        <v>11</v>
      </c>
      <c r="F16" s="59"/>
      <c r="G16" s="54" t="s">
        <v>0</v>
      </c>
      <c r="H16" s="55">
        <v>14</v>
      </c>
      <c r="I16" s="58" t="s">
        <v>35</v>
      </c>
      <c r="J16" s="62">
        <v>16000</v>
      </c>
      <c r="K16" s="42">
        <f>J16*$H16</f>
        <v>224000</v>
      </c>
      <c r="L16" s="47">
        <v>18500</v>
      </c>
      <c r="M16" s="42">
        <f>L16*$H16</f>
        <v>259000</v>
      </c>
      <c r="N16" s="44">
        <v>6150</v>
      </c>
      <c r="O16" s="42">
        <f>N16*$H16</f>
        <v>86100</v>
      </c>
      <c r="P16" s="44">
        <v>6500</v>
      </c>
      <c r="Q16" s="42">
        <f>P16*H16</f>
        <v>91000</v>
      </c>
      <c r="R16" s="44">
        <v>9800</v>
      </c>
      <c r="S16" s="45">
        <f>R16*H16</f>
        <v>137200</v>
      </c>
    </row>
    <row r="17" spans="1:19" s="5" customFormat="1" ht="25.5" x14ac:dyDescent="0.2">
      <c r="A17" s="51"/>
      <c r="B17" s="52"/>
      <c r="C17" s="52"/>
      <c r="D17" s="52"/>
      <c r="E17" s="9" t="s">
        <v>17</v>
      </c>
      <c r="F17" s="59"/>
      <c r="G17" s="54"/>
      <c r="H17" s="55"/>
      <c r="I17" s="58"/>
      <c r="J17" s="62"/>
      <c r="K17" s="42"/>
      <c r="L17" s="47"/>
      <c r="M17" s="42"/>
      <c r="N17" s="44"/>
      <c r="O17" s="42"/>
      <c r="P17" s="44"/>
      <c r="Q17" s="42"/>
      <c r="R17" s="44"/>
      <c r="S17" s="45"/>
    </row>
    <row r="18" spans="1:19" s="5" customFormat="1" x14ac:dyDescent="0.2">
      <c r="A18" s="51"/>
      <c r="B18" s="52"/>
      <c r="C18" s="52"/>
      <c r="D18" s="52"/>
      <c r="E18" s="9" t="s">
        <v>12</v>
      </c>
      <c r="F18" s="59"/>
      <c r="G18" s="54"/>
      <c r="H18" s="55"/>
      <c r="I18" s="58"/>
      <c r="J18" s="62"/>
      <c r="K18" s="42"/>
      <c r="L18" s="47"/>
      <c r="M18" s="42"/>
      <c r="N18" s="44"/>
      <c r="O18" s="42"/>
      <c r="P18" s="44"/>
      <c r="Q18" s="42"/>
      <c r="R18" s="44"/>
      <c r="S18" s="45"/>
    </row>
    <row r="19" spans="1:19" s="5" customFormat="1" x14ac:dyDescent="0.2">
      <c r="A19" s="51"/>
      <c r="B19" s="52"/>
      <c r="C19" s="52"/>
      <c r="D19" s="52"/>
      <c r="E19" s="9" t="s">
        <v>18</v>
      </c>
      <c r="F19" s="59"/>
      <c r="G19" s="54"/>
      <c r="H19" s="55"/>
      <c r="I19" s="58"/>
      <c r="J19" s="62"/>
      <c r="K19" s="42"/>
      <c r="L19" s="47"/>
      <c r="M19" s="42"/>
      <c r="N19" s="44"/>
      <c r="O19" s="42"/>
      <c r="P19" s="44"/>
      <c r="Q19" s="42"/>
      <c r="R19" s="44"/>
      <c r="S19" s="45"/>
    </row>
    <row r="20" spans="1:19" s="5" customFormat="1" ht="90.75" customHeight="1" x14ac:dyDescent="0.2">
      <c r="A20" s="51"/>
      <c r="B20" s="52"/>
      <c r="C20" s="52"/>
      <c r="D20" s="52"/>
      <c r="E20" s="9" t="s">
        <v>29</v>
      </c>
      <c r="F20" s="59"/>
      <c r="G20" s="54"/>
      <c r="H20" s="55"/>
      <c r="I20" s="58"/>
      <c r="J20" s="62"/>
      <c r="K20" s="42"/>
      <c r="L20" s="47"/>
      <c r="M20" s="42"/>
      <c r="N20" s="44"/>
      <c r="O20" s="42"/>
      <c r="P20" s="44"/>
      <c r="Q20" s="42"/>
      <c r="R20" s="44"/>
      <c r="S20" s="45"/>
    </row>
    <row r="21" spans="1:19" s="5" customFormat="1" ht="25.5" x14ac:dyDescent="0.2">
      <c r="A21" s="51">
        <v>5</v>
      </c>
      <c r="B21" s="52" t="s">
        <v>13</v>
      </c>
      <c r="C21" s="52" t="s">
        <v>8</v>
      </c>
      <c r="D21" s="52" t="s">
        <v>20</v>
      </c>
      <c r="E21" s="9" t="s">
        <v>27</v>
      </c>
      <c r="F21" s="53"/>
      <c r="G21" s="54" t="s">
        <v>0</v>
      </c>
      <c r="H21" s="55">
        <v>3</v>
      </c>
      <c r="I21" s="56" t="s">
        <v>35</v>
      </c>
      <c r="J21" s="62">
        <v>16000</v>
      </c>
      <c r="K21" s="42">
        <f>J21*$H21</f>
        <v>48000</v>
      </c>
      <c r="L21" s="47">
        <v>12500</v>
      </c>
      <c r="M21" s="42">
        <f>L21*$H21</f>
        <v>37500</v>
      </c>
      <c r="N21" s="44">
        <v>11500</v>
      </c>
      <c r="O21" s="42">
        <f>N21*$H21</f>
        <v>34500</v>
      </c>
      <c r="P21" s="44">
        <v>12500</v>
      </c>
      <c r="Q21" s="42">
        <f>P21*H21</f>
        <v>37500</v>
      </c>
      <c r="R21" s="44">
        <v>22500</v>
      </c>
      <c r="S21" s="45">
        <f>R21*H21</f>
        <v>67500</v>
      </c>
    </row>
    <row r="22" spans="1:19" s="5" customFormat="1" ht="25.5" x14ac:dyDescent="0.2">
      <c r="A22" s="51"/>
      <c r="B22" s="52"/>
      <c r="C22" s="52"/>
      <c r="D22" s="52"/>
      <c r="E22" s="9" t="s">
        <v>28</v>
      </c>
      <c r="F22" s="53"/>
      <c r="G22" s="54"/>
      <c r="H22" s="55"/>
      <c r="I22" s="57"/>
      <c r="J22" s="62"/>
      <c r="K22" s="42"/>
      <c r="L22" s="48"/>
      <c r="M22" s="42"/>
      <c r="N22" s="44"/>
      <c r="O22" s="42"/>
      <c r="P22" s="44"/>
      <c r="Q22" s="42"/>
      <c r="R22" s="44"/>
      <c r="S22" s="45"/>
    </row>
    <row r="23" spans="1:19" s="5" customFormat="1" ht="25.5" x14ac:dyDescent="0.2">
      <c r="A23" s="51"/>
      <c r="B23" s="52"/>
      <c r="C23" s="52"/>
      <c r="D23" s="52"/>
      <c r="E23" s="9" t="s">
        <v>19</v>
      </c>
      <c r="F23" s="53"/>
      <c r="G23" s="54"/>
      <c r="H23" s="55"/>
      <c r="I23" s="57"/>
      <c r="J23" s="62"/>
      <c r="K23" s="42"/>
      <c r="L23" s="48"/>
      <c r="M23" s="42"/>
      <c r="N23" s="44"/>
      <c r="O23" s="42"/>
      <c r="P23" s="44"/>
      <c r="Q23" s="42"/>
      <c r="R23" s="44"/>
      <c r="S23" s="45"/>
    </row>
    <row r="24" spans="1:19" s="5" customFormat="1" ht="75.75" customHeight="1" x14ac:dyDescent="0.2">
      <c r="A24" s="51"/>
      <c r="B24" s="52"/>
      <c r="C24" s="52"/>
      <c r="D24" s="52"/>
      <c r="E24" s="9" t="s">
        <v>18</v>
      </c>
      <c r="F24" s="53"/>
      <c r="G24" s="54"/>
      <c r="H24" s="55"/>
      <c r="I24" s="57"/>
      <c r="J24" s="62"/>
      <c r="K24" s="42"/>
      <c r="L24" s="48"/>
      <c r="M24" s="42"/>
      <c r="N24" s="44"/>
      <c r="O24" s="42"/>
      <c r="P24" s="44"/>
      <c r="Q24" s="42"/>
      <c r="R24" s="44"/>
      <c r="S24" s="45"/>
    </row>
    <row r="25" spans="1:19" s="5" customFormat="1" ht="25.5" x14ac:dyDescent="0.2">
      <c r="A25" s="51">
        <v>6</v>
      </c>
      <c r="B25" s="52" t="s">
        <v>14</v>
      </c>
      <c r="C25" s="52" t="s">
        <v>8</v>
      </c>
      <c r="D25" s="52" t="s">
        <v>21</v>
      </c>
      <c r="E25" s="9" t="s">
        <v>27</v>
      </c>
      <c r="F25" s="53"/>
      <c r="G25" s="54" t="s">
        <v>0</v>
      </c>
      <c r="H25" s="55">
        <v>11</v>
      </c>
      <c r="I25" s="56" t="s">
        <v>35</v>
      </c>
      <c r="J25" s="62">
        <v>26000</v>
      </c>
      <c r="K25" s="42">
        <f>J25*$H25</f>
        <v>286000</v>
      </c>
      <c r="L25" s="47">
        <v>17800</v>
      </c>
      <c r="M25" s="42">
        <f>L25*$H25</f>
        <v>195800</v>
      </c>
      <c r="N25" s="44">
        <v>17950</v>
      </c>
      <c r="O25" s="42">
        <f>N25*$H25</f>
        <v>197450</v>
      </c>
      <c r="P25" s="44">
        <v>14500</v>
      </c>
      <c r="Q25" s="42">
        <f>P25*H25</f>
        <v>159500</v>
      </c>
      <c r="R25" s="44">
        <v>36500</v>
      </c>
      <c r="S25" s="45">
        <f>R25*H25</f>
        <v>401500</v>
      </c>
    </row>
    <row r="26" spans="1:19" ht="25.5" x14ac:dyDescent="0.2">
      <c r="A26" s="51"/>
      <c r="B26" s="52"/>
      <c r="C26" s="52"/>
      <c r="D26" s="52"/>
      <c r="E26" s="9" t="s">
        <v>28</v>
      </c>
      <c r="F26" s="53"/>
      <c r="G26" s="54"/>
      <c r="H26" s="55"/>
      <c r="I26" s="57"/>
      <c r="J26" s="62"/>
      <c r="K26" s="42"/>
      <c r="L26" s="48"/>
      <c r="M26" s="42"/>
      <c r="N26" s="44"/>
      <c r="O26" s="42"/>
      <c r="P26" s="44"/>
      <c r="Q26" s="42"/>
      <c r="R26" s="44"/>
      <c r="S26" s="45"/>
    </row>
    <row r="27" spans="1:19" ht="25.5" x14ac:dyDescent="0.2">
      <c r="A27" s="51"/>
      <c r="B27" s="52"/>
      <c r="C27" s="52"/>
      <c r="D27" s="52"/>
      <c r="E27" s="9" t="s">
        <v>19</v>
      </c>
      <c r="F27" s="53"/>
      <c r="G27" s="54"/>
      <c r="H27" s="55"/>
      <c r="I27" s="57"/>
      <c r="J27" s="62"/>
      <c r="K27" s="42"/>
      <c r="L27" s="48"/>
      <c r="M27" s="42"/>
      <c r="N27" s="44"/>
      <c r="O27" s="42"/>
      <c r="P27" s="44"/>
      <c r="Q27" s="42"/>
      <c r="R27" s="44"/>
      <c r="S27" s="45"/>
    </row>
    <row r="28" spans="1:19" ht="63.75" customHeight="1" x14ac:dyDescent="0.2">
      <c r="A28" s="51"/>
      <c r="B28" s="52"/>
      <c r="C28" s="52"/>
      <c r="D28" s="52"/>
      <c r="E28" s="9" t="s">
        <v>18</v>
      </c>
      <c r="F28" s="53"/>
      <c r="G28" s="54"/>
      <c r="H28" s="55"/>
      <c r="I28" s="57"/>
      <c r="J28" s="62"/>
      <c r="K28" s="42"/>
      <c r="L28" s="48"/>
      <c r="M28" s="42"/>
      <c r="N28" s="44"/>
      <c r="O28" s="42"/>
      <c r="P28" s="44"/>
      <c r="Q28" s="42"/>
      <c r="R28" s="44"/>
      <c r="S28" s="45"/>
    </row>
    <row r="29" spans="1:19" ht="25.5" x14ac:dyDescent="0.2">
      <c r="A29" s="51">
        <v>7</v>
      </c>
      <c r="B29" s="52" t="s">
        <v>32</v>
      </c>
      <c r="C29" s="52" t="s">
        <v>8</v>
      </c>
      <c r="D29" s="52" t="s">
        <v>33</v>
      </c>
      <c r="E29" s="9" t="s">
        <v>27</v>
      </c>
      <c r="F29" s="53"/>
      <c r="G29" s="54" t="s">
        <v>0</v>
      </c>
      <c r="H29" s="55">
        <v>2</v>
      </c>
      <c r="I29" s="56" t="s">
        <v>34</v>
      </c>
      <c r="J29" s="63">
        <v>17500</v>
      </c>
      <c r="K29" s="43">
        <f>J29*$H29</f>
        <v>35000</v>
      </c>
      <c r="L29" s="47">
        <v>12500</v>
      </c>
      <c r="M29" s="43">
        <f>L29*$H29</f>
        <v>25000</v>
      </c>
      <c r="N29" s="44">
        <v>13500</v>
      </c>
      <c r="O29" s="43">
        <f>N29*$H29</f>
        <v>27000</v>
      </c>
      <c r="P29" s="44">
        <v>12500</v>
      </c>
      <c r="Q29" s="43">
        <f>P29*H29</f>
        <v>25000</v>
      </c>
      <c r="R29" s="44"/>
      <c r="S29" s="46"/>
    </row>
    <row r="30" spans="1:19" ht="25.5" x14ac:dyDescent="0.2">
      <c r="A30" s="51"/>
      <c r="B30" s="52"/>
      <c r="C30" s="52"/>
      <c r="D30" s="52"/>
      <c r="E30" s="9" t="s">
        <v>28</v>
      </c>
      <c r="F30" s="53"/>
      <c r="G30" s="54"/>
      <c r="H30" s="55"/>
      <c r="I30" s="57"/>
      <c r="J30" s="63"/>
      <c r="K30" s="43"/>
      <c r="L30" s="48"/>
      <c r="M30" s="43"/>
      <c r="N30" s="44"/>
      <c r="O30" s="43"/>
      <c r="P30" s="44"/>
      <c r="Q30" s="43"/>
      <c r="R30" s="44"/>
      <c r="S30" s="46"/>
    </row>
    <row r="31" spans="1:19" ht="25.5" x14ac:dyDescent="0.2">
      <c r="A31" s="51"/>
      <c r="B31" s="52"/>
      <c r="C31" s="52"/>
      <c r="D31" s="52"/>
      <c r="E31" s="9" t="s">
        <v>19</v>
      </c>
      <c r="F31" s="53"/>
      <c r="G31" s="54"/>
      <c r="H31" s="55"/>
      <c r="I31" s="57"/>
      <c r="J31" s="63"/>
      <c r="K31" s="43"/>
      <c r="L31" s="48"/>
      <c r="M31" s="43"/>
      <c r="N31" s="44"/>
      <c r="O31" s="43"/>
      <c r="P31" s="44"/>
      <c r="Q31" s="43"/>
      <c r="R31" s="44"/>
      <c r="S31" s="46"/>
    </row>
    <row r="32" spans="1:19" x14ac:dyDescent="0.2">
      <c r="A32" s="51"/>
      <c r="B32" s="52"/>
      <c r="C32" s="52"/>
      <c r="D32" s="52"/>
      <c r="E32" s="9" t="s">
        <v>18</v>
      </c>
      <c r="F32" s="53"/>
      <c r="G32" s="54"/>
      <c r="H32" s="55"/>
      <c r="I32" s="57"/>
      <c r="J32" s="63"/>
      <c r="K32" s="43"/>
      <c r="L32" s="48"/>
      <c r="M32" s="43"/>
      <c r="N32" s="44"/>
      <c r="O32" s="43"/>
      <c r="P32" s="44"/>
      <c r="Q32" s="43"/>
      <c r="R32" s="44"/>
      <c r="S32" s="46"/>
    </row>
    <row r="33" spans="1:19" x14ac:dyDescent="0.2">
      <c r="A33" s="7"/>
      <c r="B33" s="7"/>
      <c r="C33" s="10"/>
      <c r="D33" s="7"/>
      <c r="E33" s="13"/>
      <c r="F33" s="14"/>
      <c r="G33" s="14"/>
      <c r="H33" s="30"/>
      <c r="I33" s="7"/>
      <c r="J33" s="18" t="s">
        <v>48</v>
      </c>
      <c r="K33" s="26">
        <f>K29+K25+K21+K16+K10+K4</f>
        <v>977000</v>
      </c>
      <c r="L33" s="19" t="s">
        <v>48</v>
      </c>
      <c r="M33" s="26">
        <f>M29+M25+M21+M16+M10+M4</f>
        <v>973300</v>
      </c>
      <c r="N33" s="19" t="s">
        <v>48</v>
      </c>
      <c r="O33" s="26">
        <f>O29+O25+O21+O16+O10+O4</f>
        <v>496850</v>
      </c>
      <c r="P33" s="19"/>
      <c r="Q33" s="26">
        <f>Q29+Q25+Q21+Q16+Q10+Q4</f>
        <v>469000</v>
      </c>
      <c r="R33" s="19"/>
      <c r="S33" s="17"/>
    </row>
    <row r="34" spans="1:19" s="34" customFormat="1" x14ac:dyDescent="0.2">
      <c r="A34" s="32"/>
      <c r="B34" s="32"/>
      <c r="C34" s="33"/>
      <c r="D34" s="32"/>
      <c r="F34" s="35"/>
      <c r="G34" s="35"/>
      <c r="H34" s="36"/>
      <c r="I34" s="37" t="s">
        <v>40</v>
      </c>
      <c r="J34" s="37"/>
      <c r="K34" s="38">
        <f>K33*2.5%</f>
        <v>24425</v>
      </c>
      <c r="L34" s="37"/>
      <c r="M34" s="38">
        <v>0</v>
      </c>
      <c r="N34" s="37"/>
      <c r="O34" s="38">
        <v>0</v>
      </c>
      <c r="P34" s="37"/>
      <c r="Q34" s="26"/>
      <c r="R34" s="37"/>
      <c r="S34" s="38"/>
    </row>
    <row r="35" spans="1:19" s="34" customFormat="1" x14ac:dyDescent="0.2">
      <c r="A35" s="32"/>
      <c r="B35" s="32"/>
      <c r="C35" s="33"/>
      <c r="D35" s="32"/>
      <c r="F35" s="35"/>
      <c r="G35" s="35"/>
      <c r="H35" s="36"/>
      <c r="I35" s="37" t="s">
        <v>41</v>
      </c>
      <c r="J35" s="37"/>
      <c r="K35" s="38">
        <v>55000</v>
      </c>
      <c r="L35" s="37"/>
      <c r="M35" s="38">
        <v>0</v>
      </c>
      <c r="N35" s="37"/>
      <c r="O35" s="38">
        <v>0</v>
      </c>
      <c r="P35" s="37"/>
      <c r="Q35" s="26">
        <v>50000</v>
      </c>
      <c r="R35" s="37"/>
      <c r="S35" s="38"/>
    </row>
    <row r="36" spans="1:19" s="34" customFormat="1" x14ac:dyDescent="0.2">
      <c r="A36" s="32"/>
      <c r="B36" s="32"/>
      <c r="C36" s="33"/>
      <c r="D36" s="32"/>
      <c r="F36" s="35"/>
      <c r="G36" s="35"/>
      <c r="H36" s="36"/>
      <c r="I36" s="37" t="s">
        <v>43</v>
      </c>
      <c r="J36" s="37"/>
      <c r="K36" s="38">
        <v>20000</v>
      </c>
      <c r="L36" s="37"/>
      <c r="M36" s="38">
        <v>0</v>
      </c>
      <c r="N36" s="37"/>
      <c r="O36" s="38">
        <v>0</v>
      </c>
      <c r="P36" s="37"/>
      <c r="Q36" s="26"/>
      <c r="R36" s="37"/>
      <c r="S36" s="38"/>
    </row>
    <row r="37" spans="1:19" s="34" customFormat="1" x14ac:dyDescent="0.2">
      <c r="A37" s="32"/>
      <c r="B37" s="32"/>
      <c r="C37" s="33"/>
      <c r="D37" s="32"/>
      <c r="F37" s="35"/>
      <c r="G37" s="35"/>
      <c r="H37" s="36"/>
      <c r="I37" s="37" t="s">
        <v>49</v>
      </c>
      <c r="J37" s="37"/>
      <c r="K37" s="38">
        <f>SUM(K33:K36)</f>
        <v>1076425</v>
      </c>
      <c r="L37" s="37"/>
      <c r="M37" s="38">
        <f>SUM(M33:M36)</f>
        <v>973300</v>
      </c>
      <c r="N37" s="37"/>
      <c r="O37" s="38">
        <f>SUM(O33:O36)</f>
        <v>496850</v>
      </c>
      <c r="P37" s="37"/>
      <c r="Q37" s="26">
        <f>SUM(Q33:Q36)</f>
        <v>519000</v>
      </c>
      <c r="R37" s="37"/>
      <c r="S37" s="38"/>
    </row>
    <row r="38" spans="1:19" s="34" customFormat="1" x14ac:dyDescent="0.2">
      <c r="A38" s="32"/>
      <c r="B38" s="32"/>
      <c r="C38" s="33"/>
      <c r="D38" s="32"/>
      <c r="F38" s="35"/>
      <c r="G38" s="35"/>
      <c r="H38" s="36"/>
      <c r="I38" s="37" t="s">
        <v>42</v>
      </c>
      <c r="J38" s="37"/>
      <c r="K38" s="38">
        <f>K37*18%</f>
        <v>193756.5</v>
      </c>
      <c r="L38" s="37"/>
      <c r="M38" s="38">
        <f>M37*18%</f>
        <v>175194</v>
      </c>
      <c r="N38" s="37"/>
      <c r="O38" s="38">
        <f>O37*18%</f>
        <v>89433</v>
      </c>
      <c r="P38" s="37"/>
      <c r="Q38" s="26">
        <f>Q33*18%</f>
        <v>84420</v>
      </c>
      <c r="R38" s="37"/>
      <c r="S38" s="38"/>
    </row>
    <row r="39" spans="1:19" x14ac:dyDescent="0.2">
      <c r="I39" s="7" t="s">
        <v>48</v>
      </c>
      <c r="J39" s="7"/>
      <c r="K39" s="21">
        <f>SUM(K37:K38)</f>
        <v>1270181.5</v>
      </c>
      <c r="L39" s="22"/>
      <c r="M39" s="21">
        <f>SUM(M37:M38)</f>
        <v>1148494</v>
      </c>
      <c r="N39" s="22"/>
      <c r="O39" s="21">
        <f>SUM(O37:O38)</f>
        <v>586283</v>
      </c>
      <c r="P39" s="7"/>
      <c r="Q39" s="21">
        <f>SUM(Q37:Q38)</f>
        <v>603420</v>
      </c>
      <c r="R39" s="7"/>
      <c r="S39" s="17"/>
    </row>
  </sheetData>
  <sheetProtection formatCells="0" formatColumns="0" formatRows="0" insertColumns="0" insertRows="0" insertHyperlinks="0" deleteColumns="0" deleteRows="0" sort="0" autoFilter="0" pivotTables="0"/>
  <protectedRanges>
    <protectedRange sqref="I1:I15 I21:I33 I39:I65447" name="Range1"/>
  </protectedRanges>
  <mergeCells count="114">
    <mergeCell ref="J25:J28"/>
    <mergeCell ref="J29:J32"/>
    <mergeCell ref="K21:K24"/>
    <mergeCell ref="K25:K28"/>
    <mergeCell ref="K29:K32"/>
    <mergeCell ref="J21:J24"/>
    <mergeCell ref="L2:M2"/>
    <mergeCell ref="L4:L9"/>
    <mergeCell ref="M4:M9"/>
    <mergeCell ref="L10:L15"/>
    <mergeCell ref="M10:M15"/>
    <mergeCell ref="A25:A28"/>
    <mergeCell ref="B25:B28"/>
    <mergeCell ref="C25:C28"/>
    <mergeCell ref="D25:D28"/>
    <mergeCell ref="F25:F28"/>
    <mergeCell ref="A21:A24"/>
    <mergeCell ref="A4:A9"/>
    <mergeCell ref="B4:B9"/>
    <mergeCell ref="D4:D9"/>
    <mergeCell ref="B21:B24"/>
    <mergeCell ref="C21:C24"/>
    <mergeCell ref="D21:D24"/>
    <mergeCell ref="F21:F24"/>
    <mergeCell ref="A10:A15"/>
    <mergeCell ref="B10:B15"/>
    <mergeCell ref="C10:C15"/>
    <mergeCell ref="D10:D15"/>
    <mergeCell ref="F4:F9"/>
    <mergeCell ref="C4:C9"/>
    <mergeCell ref="F10:F15"/>
    <mergeCell ref="F16:F20"/>
    <mergeCell ref="J2:K2"/>
    <mergeCell ref="J4:J9"/>
    <mergeCell ref="J10:J15"/>
    <mergeCell ref="J16:J20"/>
    <mergeCell ref="K16:K20"/>
    <mergeCell ref="K10:K15"/>
    <mergeCell ref="K4:K9"/>
    <mergeCell ref="G25:G28"/>
    <mergeCell ref="H25:H28"/>
    <mergeCell ref="H21:H24"/>
    <mergeCell ref="G21:G24"/>
    <mergeCell ref="A1:G1"/>
    <mergeCell ref="A29:A32"/>
    <mergeCell ref="B29:B32"/>
    <mergeCell ref="C29:C32"/>
    <mergeCell ref="D29:D32"/>
    <mergeCell ref="F29:F32"/>
    <mergeCell ref="G29:G32"/>
    <mergeCell ref="H29:H32"/>
    <mergeCell ref="I29:I32"/>
    <mergeCell ref="I25:I28"/>
    <mergeCell ref="I4:I9"/>
    <mergeCell ref="I10:I15"/>
    <mergeCell ref="I16:I20"/>
    <mergeCell ref="I21:I24"/>
    <mergeCell ref="H10:H15"/>
    <mergeCell ref="H16:H20"/>
    <mergeCell ref="G16:G20"/>
    <mergeCell ref="G10:G15"/>
    <mergeCell ref="G4:G9"/>
    <mergeCell ref="H4:H9"/>
    <mergeCell ref="A16:A20"/>
    <mergeCell ref="B16:B20"/>
    <mergeCell ref="C16:C20"/>
    <mergeCell ref="D16:D20"/>
    <mergeCell ref="L29:L32"/>
    <mergeCell ref="N2:O2"/>
    <mergeCell ref="N4:N9"/>
    <mergeCell ref="O4:O9"/>
    <mergeCell ref="N10:N15"/>
    <mergeCell ref="O10:O15"/>
    <mergeCell ref="N16:N20"/>
    <mergeCell ref="O16:O20"/>
    <mergeCell ref="N21:N24"/>
    <mergeCell ref="O21:O24"/>
    <mergeCell ref="L16:L20"/>
    <mergeCell ref="M16:M20"/>
    <mergeCell ref="L21:L24"/>
    <mergeCell ref="M21:M24"/>
    <mergeCell ref="L25:L28"/>
    <mergeCell ref="M25:M28"/>
    <mergeCell ref="R25:R28"/>
    <mergeCell ref="R29:R32"/>
    <mergeCell ref="S25:S28"/>
    <mergeCell ref="S29:S32"/>
    <mergeCell ref="M29:M32"/>
    <mergeCell ref="N25:N28"/>
    <mergeCell ref="O25:O28"/>
    <mergeCell ref="N29:N32"/>
    <mergeCell ref="O29:O32"/>
    <mergeCell ref="R4:R9"/>
    <mergeCell ref="R10:R15"/>
    <mergeCell ref="R16:R20"/>
    <mergeCell ref="R21:R24"/>
    <mergeCell ref="S4:S9"/>
    <mergeCell ref="S10:S15"/>
    <mergeCell ref="S16:S20"/>
    <mergeCell ref="S21:S24"/>
    <mergeCell ref="R2:S2"/>
    <mergeCell ref="P2:Q2"/>
    <mergeCell ref="Q4:Q9"/>
    <mergeCell ref="Q10:Q15"/>
    <mergeCell ref="Q16:Q20"/>
    <mergeCell ref="Q21:Q24"/>
    <mergeCell ref="Q25:Q28"/>
    <mergeCell ref="Q29:Q32"/>
    <mergeCell ref="P4:P9"/>
    <mergeCell ref="P10:P15"/>
    <mergeCell ref="P16:P20"/>
    <mergeCell ref="P21:P24"/>
    <mergeCell ref="P25:P28"/>
    <mergeCell ref="P29:P32"/>
  </mergeCells>
  <pageMargins left="0.38" right="0" top="0.5" bottom="0.25" header="0.26" footer="0.5"/>
  <pageSetup scale="60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4C40C-3B88-48B8-A3CF-42DB718A14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1330B0-483D-45E4-833C-60460DF210C9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93f5a7a4-2ad1-46b6-8cf3-ba87f7d66d3e"/>
    <ds:schemaRef ds:uri="http://schemas.microsoft.com/office/infopath/2007/PartnerControls"/>
    <ds:schemaRef ds:uri="http://purl.org/dc/elements/1.1/"/>
    <ds:schemaRef ds:uri="1edca550-45ec-413d-b410-eb5899b7564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23239-1889-4F43-A57B-19D82251D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furniture</vt:lpstr>
      <vt:lpstr>'loose furniture'!Print_Area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Binu Balachandran</cp:lastModifiedBy>
  <cp:lastPrinted>2023-12-16T06:21:04Z</cp:lastPrinted>
  <dcterms:created xsi:type="dcterms:W3CDTF">2023-07-05T06:17:58Z</dcterms:created>
  <dcterms:modified xsi:type="dcterms:W3CDTF">2024-07-09T06:12:36Z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