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https://kcorp11-my.sharepoint.com/personal/binu_balachandran_k-corp_in/Documents/Desktop/Working Folder/FURNITURE MASTER FILE/DELHI T1/"/>
    </mc:Choice>
  </mc:AlternateContent>
  <xr:revisionPtr revIDLastSave="95" documentId="14_{FE4DC566-8ADF-45C3-B57C-11C20C48A8FD}" xr6:coauthVersionLast="47" xr6:coauthVersionMax="47" xr10:uidLastSave="{CE7BC328-8DC1-488F-B9B8-47F64640D26D}"/>
  <bookViews>
    <workbookView xWindow="-120" yWindow="-120" windowWidth="20730" windowHeight="11160" xr2:uid="{00000000-000D-0000-FFFF-FFFF00000000}"/>
  </bookViews>
  <sheets>
    <sheet name="Summary" sheetId="12" r:id="rId1"/>
    <sheet name="Comparative" sheetId="7" r:id="rId2"/>
    <sheet name="Shearling" sheetId="13" r:id="rId3"/>
    <sheet name="FT projects" sheetId="9" r:id="rId4"/>
    <sheet name="Albans" sheetId="10" r:id="rId5"/>
    <sheet name="Liangiju" sheetId="11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2" l="1"/>
  <c r="E9" i="12" l="1"/>
  <c r="E10" i="12" s="1"/>
  <c r="E4" i="12"/>
  <c r="D4" i="12" l="1"/>
  <c r="Q86" i="7"/>
  <c r="Q4" i="7"/>
  <c r="Q10" i="7"/>
  <c r="Q16" i="7"/>
  <c r="Q22" i="7"/>
  <c r="Q28" i="7"/>
  <c r="Q34" i="7"/>
  <c r="Q40" i="7"/>
  <c r="Q46" i="7"/>
  <c r="Q50" i="7"/>
  <c r="Q54" i="7"/>
  <c r="Q58" i="7"/>
  <c r="Q62" i="7"/>
  <c r="Q66" i="7"/>
  <c r="Q70" i="7"/>
  <c r="Q74" i="7"/>
  <c r="Q78" i="7"/>
  <c r="Q82" i="7"/>
  <c r="M82" i="7"/>
  <c r="M78" i="7"/>
  <c r="M74" i="7"/>
  <c r="M70" i="7"/>
  <c r="M66" i="7"/>
  <c r="M62" i="7"/>
  <c r="M58" i="7"/>
  <c r="M54" i="7"/>
  <c r="M50" i="7"/>
  <c r="M46" i="7"/>
  <c r="M40" i="7"/>
  <c r="M34" i="7"/>
  <c r="M28" i="7"/>
  <c r="M22" i="7"/>
  <c r="M16" i="7"/>
  <c r="M10" i="7"/>
  <c r="M4" i="7"/>
  <c r="W4" i="7"/>
  <c r="W10" i="7"/>
  <c r="W16" i="7"/>
  <c r="W22" i="7"/>
  <c r="W28" i="7"/>
  <c r="W34" i="7"/>
  <c r="W40" i="7"/>
  <c r="W46" i="7"/>
  <c r="W50" i="7"/>
  <c r="W54" i="7"/>
  <c r="W58" i="7"/>
  <c r="W62" i="7"/>
  <c r="W66" i="7"/>
  <c r="W70" i="7"/>
  <c r="W74" i="7"/>
  <c r="W78" i="7"/>
  <c r="W82" i="7"/>
  <c r="S4" i="7"/>
  <c r="S86" i="7" s="1"/>
  <c r="F4" i="12" s="1"/>
  <c r="F6" i="12" s="1"/>
  <c r="S10" i="7"/>
  <c r="S16" i="7"/>
  <c r="S22" i="7"/>
  <c r="S28" i="7"/>
  <c r="S34" i="7"/>
  <c r="S40" i="7"/>
  <c r="S46" i="7"/>
  <c r="S50" i="7"/>
  <c r="S54" i="7"/>
  <c r="S58" i="7"/>
  <c r="S62" i="7"/>
  <c r="S66" i="7"/>
  <c r="S70" i="7"/>
  <c r="S74" i="7"/>
  <c r="S78" i="7"/>
  <c r="S82" i="7"/>
  <c r="U4" i="7"/>
  <c r="U10" i="7"/>
  <c r="U16" i="7"/>
  <c r="U22" i="7"/>
  <c r="U28" i="7"/>
  <c r="U34" i="7"/>
  <c r="U40" i="7"/>
  <c r="U46" i="7"/>
  <c r="U50" i="7"/>
  <c r="U54" i="7"/>
  <c r="U58" i="7"/>
  <c r="U62" i="7"/>
  <c r="U66" i="7"/>
  <c r="U70" i="7"/>
  <c r="U74" i="7"/>
  <c r="U78" i="7"/>
  <c r="U82" i="7"/>
  <c r="O4" i="7"/>
  <c r="O10" i="7"/>
  <c r="O16" i="7"/>
  <c r="O86" i="7" s="1"/>
  <c r="C4" i="12" s="1"/>
  <c r="O22" i="7"/>
  <c r="O28" i="7"/>
  <c r="O34" i="7"/>
  <c r="O40" i="7"/>
  <c r="O46" i="7"/>
  <c r="O50" i="7"/>
  <c r="O54" i="7"/>
  <c r="O58" i="7"/>
  <c r="O62" i="7"/>
  <c r="O66" i="7"/>
  <c r="O70" i="7"/>
  <c r="O74" i="7"/>
  <c r="O78" i="7"/>
  <c r="O82" i="7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G25" i="11"/>
  <c r="M6" i="10"/>
  <c r="M12" i="10"/>
  <c r="M18" i="10"/>
  <c r="M24" i="10"/>
  <c r="M30" i="10"/>
  <c r="M36" i="10"/>
  <c r="M42" i="10"/>
  <c r="M48" i="10"/>
  <c r="M52" i="10"/>
  <c r="M56" i="10"/>
  <c r="M60" i="10"/>
  <c r="M64" i="10"/>
  <c r="M68" i="10"/>
  <c r="M72" i="10"/>
  <c r="M76" i="10"/>
  <c r="M80" i="10"/>
  <c r="M84" i="10"/>
  <c r="M88" i="10"/>
  <c r="M89" i="10"/>
  <c r="M90" i="10"/>
  <c r="M91" i="10"/>
  <c r="M6" i="9"/>
  <c r="M12" i="9"/>
  <c r="M18" i="9"/>
  <c r="M24" i="9"/>
  <c r="M30" i="9"/>
  <c r="M36" i="9"/>
  <c r="M42" i="9"/>
  <c r="M48" i="9"/>
  <c r="M52" i="9"/>
  <c r="M56" i="9"/>
  <c r="M60" i="9"/>
  <c r="M64" i="9"/>
  <c r="M68" i="9"/>
  <c r="M72" i="9"/>
  <c r="M76" i="9"/>
  <c r="M80" i="9"/>
  <c r="M84" i="9"/>
  <c r="M88" i="9"/>
  <c r="M89" i="9"/>
  <c r="M90" i="9"/>
  <c r="M91" i="9"/>
  <c r="D9" i="12" l="1"/>
  <c r="D10" i="12" s="1"/>
  <c r="W86" i="7"/>
  <c r="H4" i="12" s="1"/>
  <c r="H6" i="12" s="1"/>
  <c r="U86" i="7"/>
  <c r="G4" i="12" s="1"/>
  <c r="G6" i="12" s="1"/>
  <c r="M86" i="7"/>
  <c r="B4" i="12" s="1"/>
  <c r="B6" i="12" s="1"/>
  <c r="F10" i="12"/>
  <c r="C6" i="12"/>
  <c r="C7" i="12"/>
  <c r="C9" i="12" s="1"/>
  <c r="C10" i="12" s="1"/>
  <c r="G9" i="12" l="1"/>
  <c r="G10" i="12" s="1"/>
  <c r="B9" i="12"/>
  <c r="B10" i="12" s="1"/>
  <c r="H10" i="12"/>
</calcChain>
</file>

<file path=xl/sharedStrings.xml><?xml version="1.0" encoding="utf-8"?>
<sst xmlns="http://schemas.openxmlformats.org/spreadsheetml/2006/main" count="719" uniqueCount="244">
  <si>
    <t>Description</t>
  </si>
  <si>
    <t>Nos</t>
  </si>
  <si>
    <t>Loose Furniture BOQ for Food Hall T1 Delhi</t>
  </si>
  <si>
    <t>Project name : Food Hall T1 Delhi</t>
  </si>
  <si>
    <t>Sr. No.</t>
  </si>
  <si>
    <t>Service / Materials Code</t>
  </si>
  <si>
    <t>Dimension</t>
  </si>
  <si>
    <t>Item Description</t>
  </si>
  <si>
    <t>Furniture Image /Images</t>
  </si>
  <si>
    <t>Units</t>
  </si>
  <si>
    <t>Qty. of Items</t>
  </si>
  <si>
    <t>Upholestry in Detail</t>
  </si>
  <si>
    <t>Base Polish</t>
  </si>
  <si>
    <t>Rate</t>
  </si>
  <si>
    <t>Value</t>
  </si>
  <si>
    <t>C1</t>
  </si>
  <si>
    <t>Dining             Chair</t>
  </si>
  <si>
    <t>W - 520
D - 540
H - 775
SH - 470</t>
  </si>
  <si>
    <t xml:space="preserve">Metal : SS Metal </t>
  </si>
  <si>
    <t>Base Paint: Black PVD Finish</t>
  </si>
  <si>
    <t>Back: Sarom Jaguar- 743</t>
  </si>
  <si>
    <t>Seat:  Sarom Jaguar - 744</t>
  </si>
  <si>
    <t>Polish: Black PVD Finish</t>
  </si>
  <si>
    <t>Seat Cushion: 50-52 kg/m3 density</t>
  </si>
  <si>
    <t>C2</t>
  </si>
  <si>
    <t>W - 550
D - 580
SH 450</t>
  </si>
  <si>
    <t>Wood : Ash Wood,  Back Veneer</t>
  </si>
  <si>
    <t>Polish: Walnut Polish As Per Selection</t>
  </si>
  <si>
    <t>Back:  Sarom Jaguar 752</t>
  </si>
  <si>
    <t>Seat:  Sarom Jaguar- 752</t>
  </si>
  <si>
    <t>C3</t>
  </si>
  <si>
    <t>High Bar stool</t>
  </si>
  <si>
    <t>W - 640
D - 620
H - 830
SH - 480</t>
  </si>
  <si>
    <t xml:space="preserve">Wood : Ash Wood </t>
  </si>
  <si>
    <t>Teak wood</t>
  </si>
  <si>
    <t xml:space="preserve">Back: CANE </t>
  </si>
  <si>
    <t>Seat Upholstery:  Sarom Jaguar- 734</t>
  </si>
  <si>
    <t>C4</t>
  </si>
  <si>
    <t>LOUNGE CHAIR</t>
  </si>
  <si>
    <t>W - 550
D - 580
SH - 600</t>
  </si>
  <si>
    <t>Back Upholstery:   Sarom Jaguar- 752</t>
  </si>
  <si>
    <t>Seat Upholstery:  Sarom Jaguar- 752</t>
  </si>
  <si>
    <t>C5</t>
  </si>
  <si>
    <t>W - 510
D - 600
H - 850
SH - 600</t>
  </si>
  <si>
    <t xml:space="preserve">Wood : Ash Wood With SS Caps </t>
  </si>
  <si>
    <t>Back Upholstery:   Sarom Jaguar- 729</t>
  </si>
  <si>
    <t>Seat: Sarom Jaguar- 739</t>
  </si>
  <si>
    <t>Back Upholstery:  Sarom Jaguar- 726</t>
  </si>
  <si>
    <t>Seat:  Sarom Jaguar- 746</t>
  </si>
  <si>
    <t>W - 580
D - 580
SH - 870</t>
  </si>
  <si>
    <t xml:space="preserve">Metal: SS Metal </t>
  </si>
  <si>
    <t>Base Paint: Back PVD Finish</t>
  </si>
  <si>
    <t>Back Upholstery:   Sarom Jaguar- 727</t>
  </si>
  <si>
    <t>Seat Upholstery:   Sarom Jaguar- 727</t>
  </si>
  <si>
    <t>Polish: Back PVD Finish</t>
  </si>
  <si>
    <t>T1</t>
  </si>
  <si>
    <t>Dining                   Table</t>
  </si>
  <si>
    <t xml:space="preserve">L - 750
W -600
H - 750
</t>
  </si>
  <si>
    <t>Top:  Curved Rectangular plywood top with laminate  on top and edge banding on sides</t>
  </si>
  <si>
    <t xml:space="preserve"> Leping Walnut 4527 N Laminated Table Top                                           ( Century Make)  
</t>
  </si>
  <si>
    <t xml:space="preserve">Base Paint: Black Powder Coating </t>
  </si>
  <si>
    <t>Base: MS base</t>
  </si>
  <si>
    <t>T2</t>
  </si>
  <si>
    <t xml:space="preserve">L - 1500
W -750
H - 750
 </t>
  </si>
  <si>
    <t>Top:  Rectangular plywood top with laminate  on top and edge banding on sides</t>
  </si>
  <si>
    <t xml:space="preserve"> Deco Walnut Light                            Brown 3419                                            Laminated Table Top                                   ( Century Make) 
</t>
  </si>
  <si>
    <t>T3</t>
  </si>
  <si>
    <t xml:space="preserve">L -750
W -750
H - 750
 </t>
  </si>
  <si>
    <t>Top:  Square plywood top with laminate  on top and edge banding on sides</t>
  </si>
  <si>
    <t xml:space="preserve"> Deco Walnut Light                            Brown 3419                          Laminated Table Top                                   ( Century Make) 
</t>
  </si>
  <si>
    <t>T4</t>
  </si>
  <si>
    <t>High Dining                Table</t>
  </si>
  <si>
    <t xml:space="preserve">L -1500
W -750
H - 900
 </t>
  </si>
  <si>
    <t xml:space="preserve"> Urban Teak 449 Mo  Laminated High Table Top                            ( Century Make) 
</t>
  </si>
  <si>
    <t>T5</t>
  </si>
  <si>
    <t xml:space="preserve">L -2925
W -750
H - 900
 </t>
  </si>
  <si>
    <t>Top:  Rectangular plywood top with laminate  on top and edge banding on sides (To be made in two parts)</t>
  </si>
  <si>
    <t>Base: Dual MS base (To be made in two parts)</t>
  </si>
  <si>
    <t>T6</t>
  </si>
  <si>
    <t xml:space="preserve">L -650
W -750
H - 900
 </t>
  </si>
  <si>
    <t xml:space="preserve"> Urban Teak 449 Mo  Laminated High Table Top                            ( Century Make) </t>
  </si>
  <si>
    <t>T7</t>
  </si>
  <si>
    <t xml:space="preserve">D -650
H -750
 </t>
  </si>
  <si>
    <t>Top:  Circular plywood top with laminate  on top and edge banding on sides</t>
  </si>
  <si>
    <t xml:space="preserve"> Deco Walnut Light                           Brown 3419 Laminated Round Table Top                                                             ( Century Make) 
</t>
  </si>
  <si>
    <t>T8</t>
  </si>
  <si>
    <t xml:space="preserve">L - 1525
W -750
H - 1150
 </t>
  </si>
  <si>
    <t>Base: Dual MS base</t>
  </si>
  <si>
    <t>T9</t>
  </si>
  <si>
    <t xml:space="preserve">L - 2356
W -750
H - 900
 </t>
  </si>
  <si>
    <t>T10</t>
  </si>
  <si>
    <t xml:space="preserve">L - 2400
W -750
H - 900
 </t>
  </si>
  <si>
    <t>Top:  Rectangular plywood top with laminate on top and edge banding on sides</t>
  </si>
  <si>
    <t>Basic Amount</t>
  </si>
  <si>
    <t>Sub Total</t>
  </si>
  <si>
    <t>IGST@18%</t>
  </si>
  <si>
    <t>GRAND TOTAL</t>
  </si>
  <si>
    <t>Shearling</t>
  </si>
  <si>
    <t>FT Project</t>
  </si>
  <si>
    <t>Amount</t>
  </si>
  <si>
    <t>Our Ref. Picture</t>
  </si>
  <si>
    <t>Material</t>
  </si>
  <si>
    <r>
      <rPr>
        <sz val="14"/>
        <rFont val="Aptos Light"/>
        <family val="2"/>
      </rPr>
      <t xml:space="preserve">Metal : SS Metal </t>
    </r>
    <r>
      <rPr>
        <sz val="14"/>
        <rFont val="宋体"/>
        <charset val="134"/>
      </rPr>
      <t>（不锈钢）</t>
    </r>
  </si>
  <si>
    <t xml:space="preserve">America ash wood &amp; upholstery &amp; natural rattan
Fabric and foam in Americal fire proof standard </t>
  </si>
  <si>
    <r>
      <rPr>
        <sz val="14"/>
        <rFont val="Aptos Light"/>
        <family val="2"/>
      </rPr>
      <t>Wood : Ash Wood,  Back Veneer</t>
    </r>
    <r>
      <rPr>
        <sz val="14"/>
        <rFont val="宋体"/>
        <charset val="134"/>
      </rPr>
      <t>（白蜡木）</t>
    </r>
  </si>
  <si>
    <r>
      <rPr>
        <sz val="14"/>
        <rFont val="Aptos Light"/>
        <family val="2"/>
      </rPr>
      <t xml:space="preserve">Wood : Ash Wood </t>
    </r>
    <r>
      <rPr>
        <sz val="14"/>
        <rFont val="宋体"/>
        <charset val="134"/>
      </rPr>
      <t>（白蜡木）</t>
    </r>
  </si>
  <si>
    <r>
      <rPr>
        <sz val="14"/>
        <rFont val="Aptos Light"/>
        <family val="2"/>
      </rPr>
      <t xml:space="preserve">Wood : Ash Wood,  Back Veneer 
</t>
    </r>
    <r>
      <rPr>
        <sz val="14"/>
        <rFont val="宋体"/>
        <charset val="134"/>
      </rPr>
      <t>（白蜡木）</t>
    </r>
  </si>
  <si>
    <r>
      <rPr>
        <sz val="14"/>
        <rFont val="Aptos Light"/>
        <family val="2"/>
      </rPr>
      <t xml:space="preserve">Wood : Ash Wood With SS Caps </t>
    </r>
    <r>
      <rPr>
        <sz val="14"/>
        <rFont val="宋体"/>
        <charset val="134"/>
      </rPr>
      <t>（白蜡木</t>
    </r>
    <r>
      <rPr>
        <sz val="14"/>
        <rFont val="Aptos Light"/>
        <family val="2"/>
      </rPr>
      <t>+</t>
    </r>
    <r>
      <rPr>
        <sz val="14"/>
        <rFont val="宋体"/>
        <charset val="134"/>
      </rPr>
      <t>不锈钢脚套）</t>
    </r>
  </si>
  <si>
    <t>America ash wood &amp; upholstery &amp; Meta</t>
  </si>
  <si>
    <r>
      <rPr>
        <sz val="14"/>
        <rFont val="Aptos Light"/>
        <family val="2"/>
      </rPr>
      <t xml:space="preserve">Metal: SS Metal  </t>
    </r>
    <r>
      <rPr>
        <sz val="14"/>
        <rFont val="宋体"/>
        <charset val="134"/>
      </rPr>
      <t>（不锈钢）</t>
    </r>
  </si>
  <si>
    <t>America ash wood &amp; Metal</t>
  </si>
  <si>
    <t>L - 750
W -600
H - 750</t>
  </si>
  <si>
    <r>
      <rPr>
        <sz val="14"/>
        <rFont val="Aptos Light"/>
        <family val="2"/>
      </rPr>
      <t>Top:  Curved Rectangular plywood top with laminate  on top and edge banding on sides</t>
    </r>
    <r>
      <rPr>
        <sz val="14"/>
        <rFont val="宋体"/>
        <charset val="134"/>
      </rPr>
      <t>）（顶部</t>
    </r>
    <r>
      <rPr>
        <sz val="14"/>
        <rFont val="Aptos Light"/>
        <family val="2"/>
      </rPr>
      <t>:</t>
    </r>
    <r>
      <rPr>
        <sz val="14"/>
        <rFont val="宋体"/>
        <charset val="134"/>
      </rPr>
      <t>弯曲的矩形胶合板顶部，顶部有层压板，金属包边</t>
    </r>
    <r>
      <rPr>
        <sz val="14"/>
        <rFont val="Aptos Light"/>
        <family val="2"/>
      </rPr>
      <t>)</t>
    </r>
  </si>
  <si>
    <t>Top: 40mm thickness plywood with fire proof laminated table top
Leg: MS base with powder coated black color</t>
  </si>
  <si>
    <t>L - 1500
W -750
H - 750</t>
  </si>
  <si>
    <r>
      <rPr>
        <sz val="14"/>
        <rFont val="Aptos Light"/>
        <family val="2"/>
      </rPr>
      <t>Top:  Rectangular plywood top with laminate  on top and edge banding on sides</t>
    </r>
    <r>
      <rPr>
        <sz val="14"/>
        <rFont val="宋体"/>
        <charset val="134"/>
      </rPr>
      <t>（顶部</t>
    </r>
    <r>
      <rPr>
        <sz val="14"/>
        <rFont val="Aptos Light"/>
        <family val="2"/>
      </rPr>
      <t>:</t>
    </r>
    <r>
      <rPr>
        <sz val="14"/>
        <rFont val="宋体"/>
        <charset val="134"/>
      </rPr>
      <t>方形胶合板顶部，顶部有层压板，金属包边</t>
    </r>
    <r>
      <rPr>
        <sz val="14"/>
        <rFont val="Aptos Light"/>
        <family val="2"/>
      </rPr>
      <t>)</t>
    </r>
  </si>
  <si>
    <t xml:space="preserve">L -750
W -750
H - 750 </t>
  </si>
  <si>
    <r>
      <rPr>
        <sz val="14"/>
        <rFont val="Aptos Light"/>
        <family val="2"/>
      </rPr>
      <t>Top:  Square plywood top with laminate  on top and edge banding on sides</t>
    </r>
    <r>
      <rPr>
        <sz val="14"/>
        <rFont val="宋体"/>
        <charset val="134"/>
      </rPr>
      <t>（顶部</t>
    </r>
    <r>
      <rPr>
        <sz val="14"/>
        <rFont val="Aptos Light"/>
        <family val="2"/>
      </rPr>
      <t>:</t>
    </r>
    <r>
      <rPr>
        <sz val="14"/>
        <rFont val="宋体"/>
        <charset val="134"/>
      </rPr>
      <t>方形胶合板顶部，顶部有层压板，金属包边</t>
    </r>
    <r>
      <rPr>
        <sz val="14"/>
        <rFont val="Aptos Light"/>
        <family val="2"/>
      </rPr>
      <t>)</t>
    </r>
  </si>
  <si>
    <t xml:space="preserve">L -1500
W -750
H - 900 </t>
  </si>
  <si>
    <r>
      <rPr>
        <sz val="14"/>
        <rFont val="Aptos Light"/>
        <family val="2"/>
      </rPr>
      <t xml:space="preserve">Top:  Rectangular plywood top with laminate  on top and edge banding on </t>
    </r>
    <r>
      <rPr>
        <sz val="14"/>
        <rFont val="宋体"/>
        <charset val="134"/>
      </rPr>
      <t>（顶部</t>
    </r>
    <r>
      <rPr>
        <sz val="14"/>
        <rFont val="Aptos Light"/>
        <family val="2"/>
      </rPr>
      <t>:</t>
    </r>
    <r>
      <rPr>
        <sz val="14"/>
        <rFont val="宋体"/>
        <charset val="134"/>
      </rPr>
      <t>方形胶合板顶部，顶部有层压板，金属包边</t>
    </r>
    <r>
      <rPr>
        <sz val="14"/>
        <rFont val="Aptos Light"/>
        <family val="2"/>
      </rPr>
      <t>)sides</t>
    </r>
  </si>
  <si>
    <t>Top: 25mm thickness teak wood 
Leg: MS base with powder coated black color</t>
  </si>
  <si>
    <t>L -2925
W -750
H - 900</t>
  </si>
  <si>
    <r>
      <rPr>
        <sz val="14"/>
        <rFont val="Aptos Light"/>
        <family val="2"/>
      </rPr>
      <t>Top:  Rectangular plywood top with laminate  on top and edge banding on sides (To be made in two parts)</t>
    </r>
    <r>
      <rPr>
        <sz val="14"/>
        <rFont val="宋体"/>
        <charset val="134"/>
      </rPr>
      <t>（顶部</t>
    </r>
    <r>
      <rPr>
        <sz val="14"/>
        <rFont val="Aptos Light"/>
        <family val="2"/>
      </rPr>
      <t>:</t>
    </r>
    <r>
      <rPr>
        <sz val="14"/>
        <rFont val="宋体"/>
        <charset val="134"/>
      </rPr>
      <t>方形胶合板顶部，顶部有层压板，金属包边</t>
    </r>
    <r>
      <rPr>
        <sz val="14"/>
        <rFont val="Aptos Light"/>
        <family val="2"/>
      </rPr>
      <t>)</t>
    </r>
    <r>
      <rPr>
        <sz val="14"/>
        <rFont val="宋体"/>
        <charset val="134"/>
      </rPr>
      <t>分两部分做</t>
    </r>
  </si>
  <si>
    <r>
      <rPr>
        <sz val="14"/>
        <rFont val="Aptos Light"/>
        <family val="2"/>
      </rPr>
      <t>Top:  Circular plywood top with laminate  on top and edge banding on sides</t>
    </r>
    <r>
      <rPr>
        <sz val="14"/>
        <rFont val="宋体"/>
        <charset val="134"/>
      </rPr>
      <t>（顶部</t>
    </r>
    <r>
      <rPr>
        <sz val="14"/>
        <rFont val="Aptos Light"/>
        <family val="2"/>
      </rPr>
      <t>:</t>
    </r>
    <r>
      <rPr>
        <sz val="14"/>
        <rFont val="宋体"/>
        <charset val="134"/>
      </rPr>
      <t>圆形胶合板顶部，顶部有层压板，金属包边</t>
    </r>
    <r>
      <rPr>
        <sz val="14"/>
        <rFont val="Aptos Light"/>
        <family val="2"/>
      </rPr>
      <t>)</t>
    </r>
    <r>
      <rPr>
        <sz val="14"/>
        <rFont val="宋体"/>
        <charset val="134"/>
      </rPr>
      <t>分两部分做</t>
    </r>
  </si>
  <si>
    <r>
      <rPr>
        <sz val="14"/>
        <rFont val="Aptos Light"/>
        <family val="2"/>
      </rPr>
      <t>Top:  Rectangular plywood top with laminate  on top and edge banding on sides</t>
    </r>
    <r>
      <rPr>
        <sz val="14"/>
        <rFont val="宋体"/>
        <charset val="134"/>
      </rPr>
      <t>（顶部</t>
    </r>
    <r>
      <rPr>
        <sz val="14"/>
        <rFont val="Aptos Light"/>
        <family val="2"/>
      </rPr>
      <t>:</t>
    </r>
    <r>
      <rPr>
        <sz val="14"/>
        <rFont val="宋体"/>
        <charset val="134"/>
      </rPr>
      <t>方形胶合板顶部，顶部有层压板，金属包边</t>
    </r>
    <r>
      <rPr>
        <sz val="14"/>
        <rFont val="Aptos Light"/>
        <family val="2"/>
      </rPr>
      <t>)</t>
    </r>
    <r>
      <rPr>
        <sz val="14"/>
        <rFont val="宋体"/>
        <charset val="134"/>
      </rPr>
      <t>分两部分做</t>
    </r>
  </si>
  <si>
    <r>
      <rPr>
        <sz val="14"/>
        <rFont val="Aptos Light"/>
        <family val="2"/>
      </rPr>
      <t>Top:  Rectangular plywood top with laminate on top and edge banding on sides</t>
    </r>
    <r>
      <rPr>
        <sz val="14"/>
        <rFont val="宋体"/>
        <charset val="134"/>
      </rPr>
      <t>（顶部</t>
    </r>
    <r>
      <rPr>
        <sz val="14"/>
        <rFont val="Aptos Light"/>
        <family val="2"/>
      </rPr>
      <t>:</t>
    </r>
    <r>
      <rPr>
        <sz val="14"/>
        <rFont val="宋体"/>
        <charset val="134"/>
      </rPr>
      <t>方形胶合板顶部，顶部有层压板，金属包边</t>
    </r>
    <r>
      <rPr>
        <sz val="14"/>
        <rFont val="Aptos Light"/>
        <family val="2"/>
      </rPr>
      <t>)</t>
    </r>
    <r>
      <rPr>
        <sz val="14"/>
        <rFont val="宋体"/>
        <charset val="134"/>
      </rPr>
      <t>分两部分做</t>
    </r>
  </si>
  <si>
    <t>Albans</t>
  </si>
  <si>
    <t>Albans Image</t>
  </si>
  <si>
    <t>Albans Description</t>
  </si>
  <si>
    <t>Chair
Made of MS Powder coated with rope weaving
Cushion seat
As per selected shade of fabric</t>
  </si>
  <si>
    <t>Lounge Chair
Wooden frame + HR foam
Solid wood legs
As per selected shade of fabric</t>
  </si>
  <si>
    <t>Lounge Chair
Cushion seat cane back
Solid wood legs
As per selected shade of fabric</t>
  </si>
  <si>
    <t>Barstool
Cushion seat &amp; back
Solid wood legs
As per selected shade of fabric</t>
  </si>
  <si>
    <t>Barstool
Cushion seat with rope weaving back
MS Powder coated legs
As per selected shade of fabric</t>
  </si>
  <si>
    <t>Table
Laminate top 25mm thk
Plywood Sraight edge
MS Powder coated base
Size 750 x 600 x 750mm H</t>
  </si>
  <si>
    <t>Table
Laminate top 25mm thk
Plywood Sraight edge
MS Powder coated base
Size 1500 x 750 x 750mm H</t>
  </si>
  <si>
    <t>Table
Laminate top 25mm thk
Plywood Sraight edge
MS Powder coated base
Size 750 x 750 x 750mm H</t>
  </si>
  <si>
    <t>Table
Laminate top 25mm thk
Plywood Sraight edge
MS Powder coated base
Size 2925 x 750 x 750mm H</t>
  </si>
  <si>
    <t>Table
Laminate top 25mm thk
Plywood Sraight edge
MS Powder coated base
Size 650 x 750 x 750mm H</t>
  </si>
  <si>
    <t>Table
Laminate top 25mm thk
Plywood Sraight edge
MS Powder coated base
Size 650mm Dia x 750mm H</t>
  </si>
  <si>
    <t>Table
Laminate top 25mm thk
Plywood Sraight edge
MS Powder coated base
Size 1500 x 750 x 1050mm H</t>
  </si>
  <si>
    <t>Table
Laminate top 25mm thk
Plywood Sraight edge
MS Powder coated base
Size 2400 x 750 x 750mm H
Rate is given for 2 table</t>
  </si>
  <si>
    <t>TERMS &amp; CONDITION-</t>
  </si>
  <si>
    <t>Price</t>
  </si>
  <si>
    <t>Above prices are Inclusive of delivery at site.</t>
  </si>
  <si>
    <t>Taxes</t>
  </si>
  <si>
    <t>GST 18% as applicable.</t>
  </si>
  <si>
    <t xml:space="preserve">Payment Terms </t>
  </si>
  <si>
    <t>a) 60% Advance, 30% Before dispatch &amp; 10% after installation at site
b) Credit period (If any) : will start from Invoice date only (not after installation of last lot)
c) Invoice once made would not be cancelled for Date change</t>
  </si>
  <si>
    <t>Late payment</t>
  </si>
  <si>
    <t>Interest @ 2% Per Month Will Be Applicable In Case The Payment Is Delayed Beyond The Agreed Dates/Conditions For Payment, For Reasons Beyond The Scope Of Supplier.</t>
  </si>
  <si>
    <t>Lead Time</t>
  </si>
  <si>
    <t>6 Weeks from The Date Of Confirmation Of Order And On Receipt Of Advance / Purchase Order  /Shop Drawings Approval /Finishes Confirmation Whichever Is LATER.</t>
  </si>
  <si>
    <t xml:space="preserve">Unloading &amp; Shifting of Materials </t>
  </si>
  <si>
    <t>a) Any Damage After completion of Installation &amp; Handover will be sole responsibility of customer
b) If the site is not Ready.. any Damage Due  To Improper Storage/ Mishandling/ Delay In Installation Will Be Sole Responsibility Of the CUSTOMER</t>
  </si>
  <si>
    <t>Warranty</t>
  </si>
  <si>
    <t>12 Months From The Date Of Delivery, Against Manufacturing Defect Only.</t>
  </si>
  <si>
    <t>Validity</t>
  </si>
  <si>
    <t>The above quote is valid for 30 days from the date of quotation.Goods once sold will not be taken back.</t>
  </si>
  <si>
    <t>Note</t>
  </si>
  <si>
    <t>Delivery Address, Site Person Name &amp; Contact No., Cst/Tin, Payment Terms Should Be On Purchase Order</t>
  </si>
  <si>
    <t>Liangjiu</t>
  </si>
  <si>
    <t>Guangzhou liangjiu furniture co., Ltd</t>
  </si>
  <si>
    <t>广 州 良 久 家 具 有 限 公 司</t>
  </si>
  <si>
    <t>Address: 4th Floor, Building 2, No. 2 Qingfeng Road, Guangte Youth Innovation Industrial Park, Shawan Town, Panyu District, Guangzhou</t>
    <phoneticPr fontId="0" type="noConversion"/>
  </si>
  <si>
    <t>Email: leo@liangjiu.cc        Website: https://www.liangjiu.cc</t>
    <phoneticPr fontId="0" type="noConversion"/>
  </si>
  <si>
    <t>Furniture quotation list</t>
  </si>
  <si>
    <t>Customer：India</t>
    <phoneticPr fontId="0" type="noConversion"/>
  </si>
  <si>
    <t>Date：</t>
  </si>
  <si>
    <t>No.</t>
  </si>
  <si>
    <t>Picture</t>
  </si>
  <si>
    <t>Size(mm)</t>
  </si>
  <si>
    <t>color</t>
    <phoneticPr fontId="0" type="noConversion"/>
  </si>
  <si>
    <t>QTY</t>
  </si>
  <si>
    <t>Total</t>
  </si>
  <si>
    <t>Specification</t>
  </si>
  <si>
    <t>LJ-K01</t>
    <phoneticPr fontId="0" type="noConversion"/>
  </si>
  <si>
    <t>Chair</t>
  </si>
  <si>
    <t>W520×D540×
H775×SH470</t>
    <phoneticPr fontId="0" type="noConversion"/>
  </si>
  <si>
    <r>
      <t xml:space="preserve">Ash wood frame, polished and polished, eco-friendly paint, table pad in leather
</t>
    </r>
    <r>
      <rPr>
        <sz val="11"/>
        <color rgb="FFFF0000"/>
        <rFont val="微软雅黑 Light"/>
        <family val="2"/>
        <charset val="134"/>
      </rPr>
      <t>Fire retardant sponge and leather</t>
    </r>
  </si>
  <si>
    <t>LJ-K02</t>
  </si>
  <si>
    <t>W550×D580×SH450</t>
    <phoneticPr fontId="0" type="noConversion"/>
  </si>
  <si>
    <t>LJ-K03</t>
  </si>
  <si>
    <t>W640×D640×
H830×SH480</t>
    <phoneticPr fontId="0" type="noConversion"/>
  </si>
  <si>
    <r>
      <t xml:space="preserve">Ash wood frame, polished, environmentally friendly paint, table mat leather + natural rattan
</t>
    </r>
    <r>
      <rPr>
        <sz val="11"/>
        <color rgb="FFFF0000"/>
        <rFont val="微软雅黑 Light"/>
        <family val="2"/>
        <charset val="134"/>
      </rPr>
      <t>Fire retardant sponge and leather</t>
    </r>
  </si>
  <si>
    <t>LJ-K04</t>
  </si>
  <si>
    <t>W550×D580×SH600</t>
    <phoneticPr fontId="0" type="noConversion"/>
  </si>
  <si>
    <t>LJ-K05</t>
  </si>
  <si>
    <t>high chair</t>
  </si>
  <si>
    <t>W510×D600×
H850×SH600</t>
    <phoneticPr fontId="0" type="noConversion"/>
  </si>
  <si>
    <r>
      <t xml:space="preserve">Frame in ash, polished and polished, eco-friendly paint, seat and backrest in leather
</t>
    </r>
    <r>
      <rPr>
        <sz val="11"/>
        <color rgb="FFFF0000"/>
        <rFont val="微软雅黑 Light"/>
        <family val="2"/>
        <charset val="134"/>
      </rPr>
      <t>Fire retardant sponge and leather</t>
    </r>
  </si>
  <si>
    <t>LJ-K05</t>
    <phoneticPr fontId="0" type="noConversion"/>
  </si>
  <si>
    <t>LJ-K07</t>
  </si>
  <si>
    <t>W580×D580×H870</t>
    <phoneticPr fontId="0" type="noConversion"/>
  </si>
  <si>
    <r>
      <t xml:space="preserve">Stainless steel frame, polished and electroplated gold, leather seat cushion,
</t>
    </r>
    <r>
      <rPr>
        <sz val="11"/>
        <color rgb="FFFF0000"/>
        <rFont val="微软雅黑 Light"/>
        <family val="2"/>
        <charset val="134"/>
      </rPr>
      <t>Fire retardant sponge and leather</t>
    </r>
  </si>
  <si>
    <t>LJ-K08</t>
  </si>
  <si>
    <t>Table</t>
    <phoneticPr fontId="0" type="noConversion"/>
  </si>
  <si>
    <t>D750×W600×H750</t>
    <phoneticPr fontId="0" type="noConversion"/>
  </si>
  <si>
    <t xml:space="preserve"> Leping Walnut 4527 N Laminated Table Top                                           ( Century Make)  </t>
    <phoneticPr fontId="0" type="noConversion"/>
  </si>
  <si>
    <t>Fireproof board tabletop, oval shape, with stainless steel metal legs, as shown in the picture，Thickness 25mm</t>
    <phoneticPr fontId="0" type="noConversion"/>
  </si>
  <si>
    <t>LJ-K09</t>
  </si>
  <si>
    <t>D1500×W750×H750</t>
    <phoneticPr fontId="0" type="noConversion"/>
  </si>
  <si>
    <t xml:space="preserve"> Deco Walnut Light                            Brown 3419                                            Laminated Table Top                                   ( Century Make) </t>
    <phoneticPr fontId="0" type="noConversion"/>
  </si>
  <si>
    <t>Fireproof board table top, with hardware and wrought iron table legs, as shown in the picture，Thickness 36mm</t>
    <phoneticPr fontId="0" type="noConversion"/>
  </si>
  <si>
    <t>LJ-K10</t>
  </si>
  <si>
    <t>D750×W750×H750</t>
    <phoneticPr fontId="0" type="noConversion"/>
  </si>
  <si>
    <t xml:space="preserve"> Deco Walnut Light                            Brown 3419                          Laminated Table Top                                   ( Century Make) </t>
    <phoneticPr fontId="0" type="noConversion"/>
  </si>
  <si>
    <t>LJ-K11</t>
  </si>
  <si>
    <t>D1500×W750×H900</t>
    <phoneticPr fontId="0" type="noConversion"/>
  </si>
  <si>
    <t xml:space="preserve"> Urban Teak 449 Mo  Laminated High Table Top                            ( Century Make) </t>
    <phoneticPr fontId="0" type="noConversion"/>
  </si>
  <si>
    <t>LJ-K12</t>
  </si>
  <si>
    <t>D2925×W750×H900</t>
    <phoneticPr fontId="0" type="noConversion"/>
  </si>
  <si>
    <t>LJ-K13</t>
  </si>
  <si>
    <r>
      <t>D650</t>
    </r>
    <r>
      <rPr>
        <sz val="11"/>
        <color theme="1"/>
        <rFont val="微软雅黑 Light"/>
        <family val="2"/>
        <charset val="134"/>
      </rPr>
      <t>×</t>
    </r>
    <r>
      <rPr>
        <sz val="11"/>
        <color theme="1"/>
        <rFont val="等线"/>
        <family val="3"/>
        <charset val="134"/>
      </rPr>
      <t>W750</t>
    </r>
    <r>
      <rPr>
        <sz val="11"/>
        <color theme="1"/>
        <rFont val="微软雅黑 Light"/>
        <family val="2"/>
        <charset val="134"/>
      </rPr>
      <t>×</t>
    </r>
    <r>
      <rPr>
        <sz val="11"/>
        <color theme="1"/>
        <rFont val="等线"/>
        <family val="3"/>
        <charset val="134"/>
      </rPr>
      <t>H900</t>
    </r>
  </si>
  <si>
    <t xml:space="preserve"> Urban Teak 449 Mo 
 Laminated High Table Top           
      ( Century Make) </t>
    <phoneticPr fontId="0" type="noConversion"/>
  </si>
  <si>
    <t>LJ-K14</t>
  </si>
  <si>
    <r>
      <t>ф 650</t>
    </r>
    <r>
      <rPr>
        <sz val="11"/>
        <color theme="1"/>
        <rFont val="微软雅黑 Light"/>
        <family val="2"/>
        <charset val="134"/>
      </rPr>
      <t>×</t>
    </r>
    <r>
      <rPr>
        <sz val="11"/>
        <color theme="1"/>
        <rFont val="等线"/>
        <family val="3"/>
        <charset val="134"/>
      </rPr>
      <t>H750</t>
    </r>
  </si>
  <si>
    <t xml:space="preserve"> Deco Walnut Light                         
  Brown 3419 Laminated Round Table Top                                                         
    ( Century Make) </t>
    <phoneticPr fontId="0" type="noConversion"/>
  </si>
  <si>
    <t>Density multi-layer board with natural wood veneer tabletop, polished, environmentally friendly paint, with iron table legs，Thickness 25mm</t>
    <phoneticPr fontId="0" type="noConversion"/>
  </si>
  <si>
    <t>LJ-K15</t>
  </si>
  <si>
    <r>
      <t>D1525</t>
    </r>
    <r>
      <rPr>
        <sz val="11"/>
        <color theme="1"/>
        <rFont val="微软雅黑 Light"/>
        <family val="2"/>
        <charset val="134"/>
      </rPr>
      <t>×</t>
    </r>
    <r>
      <rPr>
        <sz val="11"/>
        <color theme="1"/>
        <rFont val="等线"/>
        <family val="3"/>
        <charset val="134"/>
      </rPr>
      <t>W750</t>
    </r>
    <r>
      <rPr>
        <sz val="11"/>
        <color theme="1"/>
        <rFont val="微软雅黑 Light"/>
        <family val="2"/>
        <charset val="134"/>
      </rPr>
      <t>×</t>
    </r>
    <r>
      <rPr>
        <sz val="11"/>
        <color theme="1"/>
        <rFont val="等线"/>
        <family val="3"/>
        <charset val="134"/>
      </rPr>
      <t>H1150</t>
    </r>
  </si>
  <si>
    <t xml:space="preserve"> Urban Teak 449 Mo  Laminated High Table Top        
                    ( Century Make) </t>
    <phoneticPr fontId="0" type="noConversion"/>
  </si>
  <si>
    <t>LJ-K16</t>
  </si>
  <si>
    <r>
      <t>D2356</t>
    </r>
    <r>
      <rPr>
        <sz val="11"/>
        <color theme="1"/>
        <rFont val="微软雅黑 Light"/>
        <family val="2"/>
        <charset val="134"/>
      </rPr>
      <t>×W</t>
    </r>
    <r>
      <rPr>
        <sz val="11"/>
        <color theme="1"/>
        <rFont val="微软雅黑 Light"/>
        <family val="3"/>
        <charset val="134"/>
      </rPr>
      <t>750</t>
    </r>
    <r>
      <rPr>
        <sz val="11"/>
        <color theme="1"/>
        <rFont val="微软雅黑 Light"/>
        <family val="2"/>
        <charset val="134"/>
      </rPr>
      <t>×H</t>
    </r>
    <r>
      <rPr>
        <sz val="11"/>
        <color theme="1"/>
        <rFont val="微软雅黑 Light"/>
        <family val="3"/>
        <charset val="134"/>
      </rPr>
      <t>900</t>
    </r>
  </si>
  <si>
    <t>LJ-K17</t>
  </si>
  <si>
    <r>
      <t>D2400</t>
    </r>
    <r>
      <rPr>
        <sz val="12"/>
        <color rgb="FF000000"/>
        <rFont val="微软雅黑 Light"/>
        <family val="2"/>
        <charset val="134"/>
      </rPr>
      <t>×</t>
    </r>
    <r>
      <rPr>
        <sz val="12"/>
        <color rgb="FF000000"/>
        <rFont val="Times New Roman"/>
        <family val="1"/>
      </rPr>
      <t>W750</t>
    </r>
    <r>
      <rPr>
        <sz val="12"/>
        <color rgb="FF000000"/>
        <rFont val="微软雅黑 Light"/>
        <family val="2"/>
        <charset val="134"/>
      </rPr>
      <t>×</t>
    </r>
    <r>
      <rPr>
        <sz val="12"/>
        <color rgb="FF000000"/>
        <rFont val="Times New Roman"/>
        <family val="1"/>
      </rPr>
      <t>H900</t>
    </r>
  </si>
  <si>
    <t>total</t>
  </si>
  <si>
    <t>Table and sofa sizes can be customized.Tables, chairs, and sofa paint leather colors are available.The furniture production cycle is 20-30 days.</t>
    <phoneticPr fontId="0" type="noConversion"/>
  </si>
  <si>
    <t>Remarks: This quote is valid for 30 days. The above product prices are ex-factory prices, excluding other expenses.</t>
  </si>
  <si>
    <t>If you want to customize the above furniture products, please contact us, thank you for your support!</t>
  </si>
  <si>
    <t>Liangiju</t>
  </si>
  <si>
    <t>Ex Factory rates</t>
  </si>
  <si>
    <t>Packing &amp; Installation</t>
  </si>
  <si>
    <t>Transportation</t>
  </si>
  <si>
    <t>Grand Total with Taxes</t>
  </si>
  <si>
    <t>Actual</t>
  </si>
  <si>
    <t>considered</t>
  </si>
  <si>
    <t>Taxes &amp; Overhead
and Ex Factory charges</t>
  </si>
  <si>
    <t>Common currency</t>
  </si>
  <si>
    <t>Summary- Furniture IFH</t>
  </si>
  <si>
    <t>IEVO</t>
  </si>
  <si>
    <t>Shearling-r1</t>
  </si>
  <si>
    <t>Discount</t>
  </si>
  <si>
    <t>Shealing-r2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</si>
</sst>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₹&quot;\ #,##0;&quot;₹&quot;\ \-#,##0"/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[$$-409]#,##0_ ;\-[$$-409]#,##0\ "/>
    <numFmt numFmtId="167" formatCode="[$$-409]#,##0"/>
    <numFmt numFmtId="168" formatCode="_(* #,##0_);_(* \(#,##0\);_(* &quot;-&quot;??_);_(@_)"/>
    <numFmt numFmtId="169" formatCode="mm/dd/yy;@"/>
    <numFmt numFmtId="170" formatCode="&quot;￥&quot;#,##0;&quot;￥&quot;\-#,##0"/>
    <numFmt numFmtId="171" formatCode="[$$-409]#,##0;\-[$$-409]#,##0"/>
    <numFmt numFmtId="172" formatCode="\$#,##0;\-\$#,##0"/>
    <numFmt numFmtId="173" formatCode="\$#,##0.00;\-\$#,##0.00"/>
    <numFmt numFmtId="174" formatCode="_ * #,##0_ ;_ * \-#,##0_ ;_ * &quot;-&quot;?_ ;_ @_ "/>
  </numFmts>
  <fonts count="45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Aptos Light"/>
      <family val="2"/>
    </font>
    <font>
      <sz val="11"/>
      <color theme="1"/>
      <name val="Aptos Light"/>
      <family val="2"/>
    </font>
    <font>
      <b/>
      <sz val="11"/>
      <name val="Aptos Light"/>
      <family val="2"/>
    </font>
    <font>
      <sz val="14"/>
      <name val="Aptos Light"/>
      <family val="2"/>
    </font>
    <font>
      <sz val="18"/>
      <name val="Aptos Light"/>
      <family val="2"/>
    </font>
    <font>
      <sz val="16"/>
      <color theme="1"/>
      <name val="Microsoft PhagsPa"/>
      <family val="2"/>
    </font>
    <font>
      <b/>
      <sz val="14"/>
      <name val="Aptos Light"/>
      <family val="2"/>
    </font>
    <font>
      <b/>
      <sz val="18"/>
      <name val="Aptos Light"/>
      <family val="2"/>
    </font>
    <font>
      <b/>
      <sz val="16"/>
      <color theme="1"/>
      <name val="Microsoft PhagsPa"/>
      <family val="2"/>
    </font>
    <font>
      <sz val="14"/>
      <name val="宋体"/>
      <charset val="134"/>
    </font>
    <font>
      <sz val="14"/>
      <color theme="1"/>
      <name val="Aptos Light"/>
      <family val="2"/>
    </font>
    <font>
      <sz val="18"/>
      <color theme="1"/>
      <name val="Aptos Light"/>
      <family val="2"/>
    </font>
    <font>
      <b/>
      <u/>
      <sz val="10"/>
      <color theme="1"/>
      <name val="Century Schoolbook"/>
      <family val="1"/>
    </font>
    <font>
      <sz val="10"/>
      <color theme="1"/>
      <name val="Century Schoolbook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宋体"/>
      <family val="3"/>
      <charset val="134"/>
    </font>
    <font>
      <b/>
      <sz val="16"/>
      <color indexed="8"/>
      <name val="微软雅黑"/>
      <family val="2"/>
      <charset val="134"/>
    </font>
    <font>
      <sz val="11"/>
      <color indexed="8"/>
      <name val="微软雅黑 Light"/>
      <family val="2"/>
      <charset val="134"/>
    </font>
    <font>
      <b/>
      <sz val="11"/>
      <color indexed="8"/>
      <name val="微软雅黑 Light"/>
      <family val="2"/>
      <charset val="134"/>
    </font>
    <font>
      <sz val="14"/>
      <color indexed="8"/>
      <name val="微软雅黑"/>
      <family val="2"/>
      <charset val="134"/>
    </font>
    <font>
      <b/>
      <sz val="14"/>
      <color indexed="8"/>
      <name val="微软雅黑"/>
      <family val="2"/>
      <charset val="134"/>
    </font>
    <font>
      <b/>
      <sz val="12"/>
      <name val="微软雅黑"/>
      <family val="2"/>
      <charset val="134"/>
    </font>
    <font>
      <b/>
      <sz val="11"/>
      <name val="微软雅黑 Light"/>
      <family val="2"/>
      <charset val="134"/>
    </font>
    <font>
      <b/>
      <sz val="12"/>
      <name val="微软雅黑 Light"/>
      <family val="2"/>
      <charset val="134"/>
    </font>
    <font>
      <sz val="12"/>
      <name val="微软雅黑 Light"/>
      <family val="2"/>
      <charset val="134"/>
    </font>
    <font>
      <sz val="11"/>
      <name val="Microsoft YaHei UI"/>
      <family val="2"/>
      <charset val="134"/>
    </font>
    <font>
      <b/>
      <sz val="11"/>
      <name val="Microsoft YaHei UI"/>
      <family val="2"/>
      <charset val="134"/>
    </font>
    <font>
      <sz val="11"/>
      <name val="微软雅黑 Light"/>
      <family val="2"/>
      <charset val="134"/>
    </font>
    <font>
      <sz val="11"/>
      <color theme="1"/>
      <name val="微软雅黑 Light"/>
      <family val="2"/>
      <charset val="134"/>
    </font>
    <font>
      <b/>
      <sz val="12"/>
      <color rgb="FF000000"/>
      <name val="CIDFont"/>
      <family val="1"/>
    </font>
    <font>
      <sz val="11"/>
      <color rgb="FFFF0000"/>
      <name val="微软雅黑 Light"/>
      <family val="2"/>
      <charset val="134"/>
    </font>
    <font>
      <sz val="11"/>
      <color theme="1"/>
      <name val="等线"/>
      <family val="3"/>
      <charset val="134"/>
    </font>
    <font>
      <sz val="11"/>
      <color theme="1"/>
      <name val="微软雅黑 Light"/>
      <family val="3"/>
      <charset val="134"/>
    </font>
    <font>
      <sz val="12"/>
      <color rgb="FF000000"/>
      <name val="Times New Roman"/>
      <family val="1"/>
    </font>
    <font>
      <sz val="12"/>
      <color rgb="FF000000"/>
      <name val="微软雅黑 Light"/>
      <family val="2"/>
      <charset val="134"/>
    </font>
    <font>
      <b/>
      <sz val="14"/>
      <name val="微软雅黑 Light"/>
      <family val="2"/>
      <charset val="134"/>
    </font>
    <font>
      <sz val="12"/>
      <color rgb="FFFF0000"/>
      <name val="微软雅黑 Light"/>
      <family val="2"/>
      <charset val="134"/>
    </font>
    <font>
      <b/>
      <sz val="12"/>
      <color rgb="FFFF0000"/>
      <name val="微软雅黑 Light"/>
      <family val="2"/>
      <charset val="134"/>
    </font>
    <font>
      <b/>
      <sz val="11"/>
      <color theme="1"/>
      <name val="Calibri"/>
      <family val="3"/>
      <charset val="134"/>
      <scheme val="minor"/>
    </font>
    <font>
      <sz val="10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4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19" fillId="0" borderId="0"/>
  </cellStyleXfs>
  <cellXfs count="184">
    <xf numFmtId="0" fontId="0" fillId="0" borderId="0" xfId="0"/>
    <xf numFmtId="0" fontId="4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3" fillId="0" borderId="0" xfId="0" applyFont="1"/>
    <xf numFmtId="43" fontId="3" fillId="0" borderId="0" xfId="2" applyFont="1" applyFill="1" applyBorder="1" applyAlignment="1">
      <alignment horizontal="center" vertical="center"/>
    </xf>
    <xf numFmtId="1" fontId="3" fillId="0" borderId="2" xfId="1" applyNumberFormat="1" applyFont="1" applyBorder="1" applyAlignment="1">
      <alignment horizontal="center" vertical="top" shrinkToFit="1"/>
    </xf>
    <xf numFmtId="0" fontId="3" fillId="0" borderId="0" xfId="1" applyFont="1" applyAlignment="1">
      <alignment horizontal="left" vertical="top"/>
    </xf>
    <xf numFmtId="0" fontId="3" fillId="0" borderId="0" xfId="0" applyFont="1" applyAlignment="1">
      <alignment horizontal="left" vertical="center" wrapText="1"/>
    </xf>
    <xf numFmtId="0" fontId="3" fillId="0" borderId="0" xfId="1" applyFont="1" applyAlignment="1">
      <alignment vertical="top"/>
    </xf>
    <xf numFmtId="0" fontId="5" fillId="0" borderId="3" xfId="0" applyFont="1" applyBorder="1" applyAlignment="1">
      <alignment horizontal="center" vertical="center" wrapText="1"/>
    </xf>
    <xf numFmtId="43" fontId="5" fillId="0" borderId="3" xfId="2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 wrapText="1"/>
    </xf>
    <xf numFmtId="43" fontId="5" fillId="0" borderId="9" xfId="2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righ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top"/>
    </xf>
    <xf numFmtId="0" fontId="3" fillId="0" borderId="9" xfId="0" applyFont="1" applyBorder="1"/>
    <xf numFmtId="43" fontId="3" fillId="0" borderId="9" xfId="2" applyFont="1" applyFill="1" applyBorder="1" applyAlignment="1">
      <alignment horizontal="center" vertical="center"/>
    </xf>
    <xf numFmtId="0" fontId="4" fillId="0" borderId="9" xfId="0" applyFont="1" applyBorder="1"/>
    <xf numFmtId="165" fontId="5" fillId="0" borderId="9" xfId="2" applyNumberFormat="1" applyFont="1" applyBorder="1" applyAlignment="1">
      <alignment vertical="center"/>
    </xf>
    <xf numFmtId="167" fontId="5" fillId="0" borderId="9" xfId="0" applyNumberFormat="1" applyFont="1" applyBorder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9" fillId="0" borderId="3" xfId="0" applyFont="1" applyBorder="1" applyAlignment="1">
      <alignment horizontal="center" vertical="center" wrapText="1"/>
    </xf>
    <xf numFmtId="43" fontId="9" fillId="0" borderId="3" xfId="2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/>
    <xf numFmtId="43" fontId="6" fillId="0" borderId="0" xfId="2" applyFont="1" applyFill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1" fontId="6" fillId="0" borderId="2" xfId="1" applyNumberFormat="1" applyFont="1" applyBorder="1" applyAlignment="1">
      <alignment horizontal="center" vertical="top" shrinkToFit="1"/>
    </xf>
    <xf numFmtId="0" fontId="6" fillId="0" borderId="0" xfId="1" applyFont="1" applyAlignment="1">
      <alignment horizontal="left" vertical="top"/>
    </xf>
    <xf numFmtId="0" fontId="6" fillId="0" borderId="0" xfId="0" applyFont="1" applyAlignment="1">
      <alignment horizontal="left" vertical="center" wrapText="1"/>
    </xf>
    <xf numFmtId="43" fontId="7" fillId="0" borderId="3" xfId="0" applyNumberFormat="1" applyFont="1" applyBorder="1" applyAlignment="1">
      <alignment horizontal="center"/>
    </xf>
    <xf numFmtId="0" fontId="6" fillId="0" borderId="0" xfId="1" applyFont="1" applyAlignment="1">
      <alignment vertical="top"/>
    </xf>
    <xf numFmtId="0" fontId="13" fillId="0" borderId="0" xfId="0" applyFont="1"/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168" fontId="5" fillId="0" borderId="9" xfId="0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 wrapText="1"/>
    </xf>
    <xf numFmtId="165" fontId="5" fillId="0" borderId="8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/>
    <xf numFmtId="165" fontId="3" fillId="0" borderId="3" xfId="0" applyNumberFormat="1" applyFont="1" applyBorder="1" applyAlignment="1">
      <alignment vertical="center"/>
    </xf>
    <xf numFmtId="165" fontId="3" fillId="0" borderId="3" xfId="0" applyNumberFormat="1" applyFont="1" applyBorder="1"/>
    <xf numFmtId="165" fontId="4" fillId="0" borderId="3" xfId="0" applyNumberFormat="1" applyFont="1" applyBorder="1"/>
    <xf numFmtId="165" fontId="4" fillId="0" borderId="0" xfId="0" applyNumberFormat="1" applyFont="1"/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166" fontId="5" fillId="0" borderId="9" xfId="2" applyNumberFormat="1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5" fillId="0" borderId="0" xfId="0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169" fontId="28" fillId="0" borderId="0" xfId="0" applyNumberFormat="1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170" fontId="29" fillId="4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171" fontId="32" fillId="0" borderId="1" xfId="0" applyNumberFormat="1" applyFont="1" applyBorder="1" applyAlignment="1">
      <alignment horizontal="center" vertical="center"/>
    </xf>
    <xf numFmtId="172" fontId="32" fillId="0" borderId="1" xfId="0" applyNumberFormat="1" applyFont="1" applyBorder="1" applyAlignment="1">
      <alignment horizontal="center" vertical="center"/>
    </xf>
    <xf numFmtId="173" fontId="32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2" fillId="5" borderId="1" xfId="0" applyFont="1" applyFill="1" applyBorder="1" applyAlignment="1">
      <alignment horizontal="left" vertical="center" wrapText="1"/>
    </xf>
    <xf numFmtId="0" fontId="42" fillId="0" borderId="0" xfId="0" applyFont="1"/>
    <xf numFmtId="0" fontId="0" fillId="0" borderId="0" xfId="0" applyAlignment="1">
      <alignment horizontal="center"/>
    </xf>
    <xf numFmtId="165" fontId="43" fillId="0" borderId="9" xfId="2" applyNumberFormat="1" applyFont="1" applyBorder="1"/>
    <xf numFmtId="0" fontId="0" fillId="0" borderId="9" xfId="0" applyBorder="1"/>
    <xf numFmtId="165" fontId="0" fillId="0" borderId="9" xfId="2" applyNumberFormat="1" applyFont="1" applyBorder="1"/>
    <xf numFmtId="43" fontId="43" fillId="0" borderId="0" xfId="2" applyFont="1" applyAlignment="1">
      <alignment horizontal="center" vertical="center"/>
    </xf>
    <xf numFmtId="43" fontId="0" fillId="0" borderId="9" xfId="2" applyFont="1" applyBorder="1"/>
    <xf numFmtId="165" fontId="0" fillId="0" borderId="9" xfId="0" applyNumberFormat="1" applyBorder="1"/>
    <xf numFmtId="0" fontId="0" fillId="0" borderId="9" xfId="0" applyBorder="1" applyAlignment="1">
      <alignment horizontal="center"/>
    </xf>
    <xf numFmtId="165" fontId="18" fillId="0" borderId="9" xfId="0" applyNumberFormat="1" applyFont="1" applyBorder="1"/>
    <xf numFmtId="174" fontId="18" fillId="0" borderId="9" xfId="0" applyNumberFormat="1" applyFont="1" applyBorder="1"/>
    <xf numFmtId="165" fontId="18" fillId="0" borderId="9" xfId="2" applyNumberFormat="1" applyFont="1" applyBorder="1"/>
    <xf numFmtId="167" fontId="17" fillId="0" borderId="0" xfId="0" applyNumberFormat="1" applyFont="1"/>
    <xf numFmtId="166" fontId="17" fillId="0" borderId="0" xfId="2" applyNumberFormat="1" applyFont="1" applyBorder="1"/>
    <xf numFmtId="165" fontId="43" fillId="0" borderId="9" xfId="2" applyNumberFormat="1" applyFont="1" applyBorder="1" applyAlignment="1">
      <alignment wrapText="1"/>
    </xf>
    <xf numFmtId="165" fontId="43" fillId="0" borderId="9" xfId="2" applyNumberFormat="1" applyFont="1" applyBorder="1" applyAlignment="1">
      <alignment horizontal="center"/>
    </xf>
    <xf numFmtId="166" fontId="0" fillId="0" borderId="9" xfId="2" applyNumberFormat="1" applyFont="1" applyBorder="1"/>
    <xf numFmtId="0" fontId="44" fillId="0" borderId="0" xfId="0" applyFont="1"/>
    <xf numFmtId="0" fontId="44" fillId="6" borderId="9" xfId="0" applyFont="1" applyFill="1" applyBorder="1"/>
    <xf numFmtId="165" fontId="44" fillId="6" borderId="9" xfId="2" applyNumberFormat="1" applyFont="1" applyFill="1" applyBorder="1"/>
    <xf numFmtId="5" fontId="44" fillId="6" borderId="9" xfId="2" applyNumberFormat="1" applyFont="1" applyFill="1" applyBorder="1"/>
    <xf numFmtId="2" fontId="3" fillId="0" borderId="9" xfId="1" applyNumberFormat="1" applyFont="1" applyBorder="1" applyAlignment="1">
      <alignment vertical="center" wrapText="1"/>
    </xf>
    <xf numFmtId="165" fontId="5" fillId="0" borderId="9" xfId="2" applyNumberFormat="1" applyFont="1" applyBorder="1" applyAlignment="1">
      <alignment vertical="center" wrapText="1"/>
    </xf>
    <xf numFmtId="165" fontId="0" fillId="0" borderId="0" xfId="2" applyNumberFormat="1" applyFont="1" applyAlignment="1">
      <alignment horizontal="center"/>
    </xf>
    <xf numFmtId="165" fontId="18" fillId="3" borderId="9" xfId="0" applyNumberFormat="1" applyFont="1" applyFill="1" applyBorder="1"/>
    <xf numFmtId="165" fontId="17" fillId="3" borderId="9" xfId="0" applyNumberFormat="1" applyFont="1" applyFill="1" applyBorder="1"/>
    <xf numFmtId="165" fontId="3" fillId="0" borderId="9" xfId="2" applyNumberFormat="1" applyFont="1" applyBorder="1" applyAlignment="1">
      <alignment vertical="center" wrapText="1"/>
    </xf>
    <xf numFmtId="0" fontId="18" fillId="0" borderId="0" xfId="0" applyFont="1" applyAlignment="1">
      <alignment horizontal="center"/>
    </xf>
    <xf numFmtId="165" fontId="3" fillId="0" borderId="9" xfId="2" applyNumberFormat="1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43" fontId="3" fillId="0" borderId="14" xfId="2" applyFont="1" applyFill="1" applyBorder="1" applyAlignment="1">
      <alignment horizontal="center" vertical="center" wrapText="1"/>
    </xf>
    <xf numFmtId="43" fontId="3" fillId="0" borderId="17" xfId="2" applyFont="1" applyFill="1" applyBorder="1" applyAlignment="1">
      <alignment horizontal="center" vertical="center" wrapText="1"/>
    </xf>
    <xf numFmtId="43" fontId="3" fillId="0" borderId="18" xfId="2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/>
    </xf>
    <xf numFmtId="1" fontId="3" fillId="0" borderId="9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43" fontId="3" fillId="0" borderId="9" xfId="2" applyFont="1" applyFill="1" applyBorder="1" applyAlignment="1">
      <alignment horizontal="center" vertical="center" wrapText="1"/>
    </xf>
    <xf numFmtId="0" fontId="3" fillId="0" borderId="9" xfId="2" applyNumberFormat="1" applyFont="1" applyFill="1" applyBorder="1" applyAlignment="1">
      <alignment horizontal="center" vertical="center" wrapText="1"/>
    </xf>
    <xf numFmtId="166" fontId="3" fillId="0" borderId="9" xfId="2" applyNumberFormat="1" applyFont="1" applyFill="1" applyBorder="1" applyAlignment="1">
      <alignment horizontal="center" vertical="center" wrapText="1"/>
    </xf>
    <xf numFmtId="43" fontId="6" fillId="0" borderId="3" xfId="2" applyFont="1" applyFill="1" applyBorder="1" applyAlignment="1">
      <alignment horizontal="center" vertical="center" wrapText="1"/>
    </xf>
    <xf numFmtId="43" fontId="7" fillId="0" borderId="3" xfId="2" applyFont="1" applyFill="1" applyBorder="1" applyAlignment="1">
      <alignment horizontal="center" vertical="center" wrapText="1"/>
    </xf>
    <xf numFmtId="43" fontId="7" fillId="0" borderId="8" xfId="2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2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3" fontId="6" fillId="3" borderId="3" xfId="2" applyFont="1" applyFill="1" applyBorder="1" applyAlignment="1">
      <alignment horizontal="center" vertical="center" wrapText="1"/>
    </xf>
    <xf numFmtId="43" fontId="6" fillId="0" borderId="7" xfId="2" applyFont="1" applyFill="1" applyBorder="1" applyAlignment="1">
      <alignment horizontal="center" vertical="center" wrapText="1"/>
    </xf>
    <xf numFmtId="0" fontId="6" fillId="0" borderId="3" xfId="1" applyFont="1" applyBorder="1" applyAlignment="1">
      <alignment horizontal="right" vertical="center" wrapText="1"/>
    </xf>
    <xf numFmtId="0" fontId="7" fillId="0" borderId="3" xfId="1" applyFont="1" applyBorder="1" applyAlignment="1">
      <alignment horizontal="center" vertical="center" wrapText="1"/>
    </xf>
    <xf numFmtId="43" fontId="7" fillId="0" borderId="7" xfId="2" applyFont="1" applyFill="1" applyBorder="1" applyAlignment="1">
      <alignment horizontal="center" vertical="center" wrapText="1"/>
    </xf>
    <xf numFmtId="43" fontId="7" fillId="0" borderId="13" xfId="2" applyFont="1" applyFill="1" applyBorder="1" applyAlignment="1">
      <alignment horizontal="center" vertical="center" wrapText="1"/>
    </xf>
    <xf numFmtId="2" fontId="6" fillId="0" borderId="3" xfId="1" applyNumberFormat="1" applyFont="1" applyBorder="1" applyAlignment="1">
      <alignment horizontal="right" vertical="center" wrapText="1"/>
    </xf>
    <xf numFmtId="2" fontId="7" fillId="0" borderId="3" xfId="1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 wrapText="1"/>
    </xf>
    <xf numFmtId="43" fontId="3" fillId="0" borderId="3" xfId="2" applyFont="1" applyFill="1" applyBorder="1" applyAlignment="1">
      <alignment horizontal="center" vertical="center" wrapText="1"/>
    </xf>
    <xf numFmtId="0" fontId="3" fillId="0" borderId="3" xfId="2" applyNumberFormat="1" applyFont="1" applyFill="1" applyBorder="1" applyAlignment="1">
      <alignment horizontal="center" vertical="center" wrapText="1"/>
    </xf>
    <xf numFmtId="165" fontId="3" fillId="0" borderId="3" xfId="2" applyNumberFormat="1" applyFont="1" applyFill="1" applyBorder="1" applyAlignment="1">
      <alignment horizontal="center" vertical="center" wrapText="1"/>
    </xf>
    <xf numFmtId="165" fontId="3" fillId="0" borderId="8" xfId="2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165" fontId="3" fillId="0" borderId="7" xfId="2" applyNumberFormat="1" applyFont="1" applyFill="1" applyBorder="1" applyAlignment="1">
      <alignment horizontal="center" vertical="center" wrapText="1"/>
    </xf>
    <xf numFmtId="165" fontId="3" fillId="0" borderId="13" xfId="2" applyNumberFormat="1" applyFont="1" applyFill="1" applyBorder="1" applyAlignment="1">
      <alignment horizontal="center" vertical="center" wrapText="1"/>
    </xf>
    <xf numFmtId="2" fontId="3" fillId="0" borderId="3" xfId="1" applyNumberFormat="1" applyFont="1" applyBorder="1" applyAlignment="1">
      <alignment horizontal="right" vertical="center" wrapText="1"/>
    </xf>
    <xf numFmtId="0" fontId="3" fillId="0" borderId="3" xfId="1" applyFont="1" applyBorder="1" applyAlignment="1">
      <alignment horizontal="right" vertical="center" wrapText="1"/>
    </xf>
    <xf numFmtId="43" fontId="3" fillId="0" borderId="7" xfId="2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39" fillId="5" borderId="1" xfId="0" applyFont="1" applyFill="1" applyBorder="1" applyAlignment="1">
      <alignment horizontal="center" vertical="center"/>
    </xf>
    <xf numFmtId="172" fontId="34" fillId="5" borderId="1" xfId="0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0" fillId="0" borderId="0" xfId="3" applyFont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3" fillId="0" borderId="0" xfId="3" applyFont="1" applyAlignment="1">
      <alignment horizontal="center" vertical="center"/>
    </xf>
    <xf numFmtId="0" fontId="24" fillId="0" borderId="0" xfId="3" applyFont="1" applyAlignment="1">
      <alignment horizontal="center" vertical="center"/>
    </xf>
  </cellXfs>
  <cellStyles count="4">
    <cellStyle name="Comma" xfId="2" builtinId="3"/>
    <cellStyle name="Normal" xfId="0" builtinId="0"/>
    <cellStyle name="Normal 2" xfId="1" xr:uid="{00000000-0005-0000-0000-000003000000}"/>
    <cellStyle name="常规_Sheet2" xfId="3" xr:uid="{AD554370-2C00-41F5-994B-60ADC2B804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13" Type="http://schemas.openxmlformats.org/officeDocument/2006/relationships/image" Target="../media/image12.jpg"/><Relationship Id="rId18" Type="http://schemas.openxmlformats.org/officeDocument/2006/relationships/image" Target="../media/image16.jpeg"/><Relationship Id="rId3" Type="http://schemas.openxmlformats.org/officeDocument/2006/relationships/image" Target="../media/image3.jpg"/><Relationship Id="rId21" Type="http://schemas.openxmlformats.org/officeDocument/2006/relationships/image" Target="../media/image19.jpeg"/><Relationship Id="rId7" Type="http://schemas.microsoft.com/office/2007/relationships/hdphoto" Target="../media/hdphoto1.wdp"/><Relationship Id="rId12" Type="http://schemas.openxmlformats.org/officeDocument/2006/relationships/image" Target="../media/image11.jpeg"/><Relationship Id="rId17" Type="http://schemas.openxmlformats.org/officeDocument/2006/relationships/image" Target="../media/image15.jpg"/><Relationship Id="rId2" Type="http://schemas.openxmlformats.org/officeDocument/2006/relationships/image" Target="../media/image2.jpg"/><Relationship Id="rId16" Type="http://schemas.microsoft.com/office/2007/relationships/hdphoto" Target="../media/hdphoto2.wdp"/><Relationship Id="rId20" Type="http://schemas.openxmlformats.org/officeDocument/2006/relationships/image" Target="../media/image18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9.jpeg"/><Relationship Id="rId19" Type="http://schemas.openxmlformats.org/officeDocument/2006/relationships/image" Target="../media/image17.jpeg"/><Relationship Id="rId4" Type="http://schemas.openxmlformats.org/officeDocument/2006/relationships/image" Target="../media/image4.jpg"/><Relationship Id="rId9" Type="http://schemas.openxmlformats.org/officeDocument/2006/relationships/image" Target="../media/image8.jpg"/><Relationship Id="rId14" Type="http://schemas.openxmlformats.org/officeDocument/2006/relationships/image" Target="../media/image13.jpg"/><Relationship Id="rId22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8.jpeg"/><Relationship Id="rId3" Type="http://schemas.openxmlformats.org/officeDocument/2006/relationships/image" Target="../media/image3.jpg"/><Relationship Id="rId21" Type="http://schemas.openxmlformats.org/officeDocument/2006/relationships/image" Target="../media/image2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7.pn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3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6.pn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3.pn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4.png"/><Relationship Id="rId27" Type="http://schemas.openxmlformats.org/officeDocument/2006/relationships/image" Target="../media/image29.jpeg"/><Relationship Id="rId30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13" Type="http://schemas.openxmlformats.org/officeDocument/2006/relationships/image" Target="../media/image12.jpg"/><Relationship Id="rId18" Type="http://schemas.openxmlformats.org/officeDocument/2006/relationships/image" Target="../media/image16.jpeg"/><Relationship Id="rId26" Type="http://schemas.openxmlformats.org/officeDocument/2006/relationships/image" Target="../media/image37.png"/><Relationship Id="rId3" Type="http://schemas.openxmlformats.org/officeDocument/2006/relationships/image" Target="../media/image3.jpg"/><Relationship Id="rId21" Type="http://schemas.openxmlformats.org/officeDocument/2006/relationships/image" Target="../media/image19.jpeg"/><Relationship Id="rId7" Type="http://schemas.microsoft.com/office/2007/relationships/hdphoto" Target="../media/hdphoto1.wdp"/><Relationship Id="rId12" Type="http://schemas.openxmlformats.org/officeDocument/2006/relationships/image" Target="../media/image11.jpeg"/><Relationship Id="rId17" Type="http://schemas.openxmlformats.org/officeDocument/2006/relationships/image" Target="../media/image15.jpg"/><Relationship Id="rId25" Type="http://schemas.openxmlformats.org/officeDocument/2006/relationships/image" Target="../media/image36.jpeg"/><Relationship Id="rId2" Type="http://schemas.openxmlformats.org/officeDocument/2006/relationships/image" Target="../media/image2.jpg"/><Relationship Id="rId16" Type="http://schemas.microsoft.com/office/2007/relationships/hdphoto" Target="../media/hdphoto2.wdp"/><Relationship Id="rId20" Type="http://schemas.openxmlformats.org/officeDocument/2006/relationships/image" Target="../media/image18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24" Type="http://schemas.openxmlformats.org/officeDocument/2006/relationships/image" Target="../media/image35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23" Type="http://schemas.openxmlformats.org/officeDocument/2006/relationships/image" Target="../media/image34.jpeg"/><Relationship Id="rId10" Type="http://schemas.openxmlformats.org/officeDocument/2006/relationships/image" Target="../media/image9.jpeg"/><Relationship Id="rId19" Type="http://schemas.openxmlformats.org/officeDocument/2006/relationships/image" Target="../media/image17.jpeg"/><Relationship Id="rId4" Type="http://schemas.openxmlformats.org/officeDocument/2006/relationships/image" Target="../media/image4.jpg"/><Relationship Id="rId9" Type="http://schemas.openxmlformats.org/officeDocument/2006/relationships/image" Target="../media/image8.jpg"/><Relationship Id="rId14" Type="http://schemas.openxmlformats.org/officeDocument/2006/relationships/image" Target="../media/image13.jpg"/><Relationship Id="rId22" Type="http://schemas.openxmlformats.org/officeDocument/2006/relationships/image" Target="../media/image20.jpeg"/><Relationship Id="rId27" Type="http://schemas.openxmlformats.org/officeDocument/2006/relationships/image" Target="../media/image3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png"/><Relationship Id="rId18" Type="http://schemas.openxmlformats.org/officeDocument/2006/relationships/image" Target="../media/image56.png"/><Relationship Id="rId3" Type="http://schemas.openxmlformats.org/officeDocument/2006/relationships/image" Target="../media/image41.png"/><Relationship Id="rId21" Type="http://schemas.openxmlformats.org/officeDocument/2006/relationships/image" Target="../media/image59.pn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17" Type="http://schemas.openxmlformats.org/officeDocument/2006/relationships/image" Target="../media/image55.png"/><Relationship Id="rId2" Type="http://schemas.openxmlformats.org/officeDocument/2006/relationships/image" Target="../media/image40.pn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5" Type="http://schemas.openxmlformats.org/officeDocument/2006/relationships/image" Target="../media/image53.png"/><Relationship Id="rId23" Type="http://schemas.openxmlformats.org/officeDocument/2006/relationships/image" Target="../media/image61.png"/><Relationship Id="rId10" Type="http://schemas.openxmlformats.org/officeDocument/2006/relationships/image" Target="../media/image48.png"/><Relationship Id="rId19" Type="http://schemas.openxmlformats.org/officeDocument/2006/relationships/image" Target="../media/image57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Relationship Id="rId14" Type="http://schemas.openxmlformats.org/officeDocument/2006/relationships/image" Target="../media/image52.png"/><Relationship Id="rId22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356416</xdr:colOff>
      <xdr:row>3</xdr:row>
      <xdr:rowOff>134258</xdr:rowOff>
    </xdr:from>
    <xdr:to>
      <xdr:col>6</xdr:col>
      <xdr:colOff>2640938</xdr:colOff>
      <xdr:row>8</xdr:row>
      <xdr:rowOff>304800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1" t="17750" r="241" b="31707"/>
        <a:stretch/>
      </xdr:blipFill>
      <xdr:spPr>
        <a:xfrm>
          <a:off x="6223816" y="2542178"/>
          <a:ext cx="2284522" cy="2037442"/>
        </a:xfrm>
        <a:prstGeom prst="rect">
          <a:avLst/>
        </a:prstGeom>
      </xdr:spPr>
    </xdr:pic>
    <xdr:clientData/>
  </xdr:twoCellAnchor>
  <xdr:twoCellAnchor editAs="oneCell">
    <xdr:from>
      <xdr:col>9</xdr:col>
      <xdr:colOff>368983</xdr:colOff>
      <xdr:row>5</xdr:row>
      <xdr:rowOff>296269</xdr:rowOff>
    </xdr:from>
    <xdr:to>
      <xdr:col>9</xdr:col>
      <xdr:colOff>1470660</xdr:colOff>
      <xdr:row>7</xdr:row>
      <xdr:rowOff>297180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3583" y="3450949"/>
          <a:ext cx="1101677" cy="747671"/>
        </a:xfrm>
        <a:prstGeom prst="rect">
          <a:avLst/>
        </a:prstGeom>
      </xdr:spPr>
    </xdr:pic>
    <xdr:clientData/>
  </xdr:twoCellAnchor>
  <xdr:twoCellAnchor editAs="oneCell">
    <xdr:from>
      <xdr:col>9</xdr:col>
      <xdr:colOff>363951</xdr:colOff>
      <xdr:row>3</xdr:row>
      <xdr:rowOff>252188</xdr:rowOff>
    </xdr:from>
    <xdr:to>
      <xdr:col>9</xdr:col>
      <xdr:colOff>1449934</xdr:colOff>
      <xdr:row>5</xdr:row>
      <xdr:rowOff>223100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551" y="2660108"/>
          <a:ext cx="1085983" cy="717672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10</xdr:row>
      <xdr:rowOff>312420</xdr:rowOff>
    </xdr:from>
    <xdr:to>
      <xdr:col>9</xdr:col>
      <xdr:colOff>1477191</xdr:colOff>
      <xdr:row>12</xdr:row>
      <xdr:rowOff>246199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0" y="5356860"/>
          <a:ext cx="1088571" cy="711019"/>
        </a:xfrm>
        <a:prstGeom prst="rect">
          <a:avLst/>
        </a:prstGeom>
      </xdr:spPr>
    </xdr:pic>
    <xdr:clientData/>
  </xdr:twoCellAnchor>
  <xdr:twoCellAnchor editAs="oneCell">
    <xdr:from>
      <xdr:col>6</xdr:col>
      <xdr:colOff>335280</xdr:colOff>
      <xdr:row>15</xdr:row>
      <xdr:rowOff>243840</xdr:rowOff>
    </xdr:from>
    <xdr:to>
      <xdr:col>6</xdr:col>
      <xdr:colOff>2108811</xdr:colOff>
      <xdr:row>20</xdr:row>
      <xdr:rowOff>89470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680" y="7231380"/>
          <a:ext cx="1773531" cy="1750630"/>
        </a:xfrm>
        <a:prstGeom prst="rect">
          <a:avLst/>
        </a:prstGeom>
      </xdr:spPr>
    </xdr:pic>
    <xdr:clientData/>
  </xdr:twoCellAnchor>
  <xdr:twoCellAnchor editAs="oneCell">
    <xdr:from>
      <xdr:col>9</xdr:col>
      <xdr:colOff>378463</xdr:colOff>
      <xdr:row>16</xdr:row>
      <xdr:rowOff>226877</xdr:rowOff>
    </xdr:from>
    <xdr:to>
      <xdr:col>9</xdr:col>
      <xdr:colOff>1467035</xdr:colOff>
      <xdr:row>18</xdr:row>
      <xdr:rowOff>190410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063" y="7595417"/>
          <a:ext cx="1088572" cy="725533"/>
        </a:xfrm>
        <a:prstGeom prst="rect">
          <a:avLst/>
        </a:prstGeom>
      </xdr:spPr>
    </xdr:pic>
    <xdr:clientData/>
  </xdr:twoCellAnchor>
  <xdr:twoCellAnchor editAs="oneCell">
    <xdr:from>
      <xdr:col>9</xdr:col>
      <xdr:colOff>433408</xdr:colOff>
      <xdr:row>27</xdr:row>
      <xdr:rowOff>313839</xdr:rowOff>
    </xdr:from>
    <xdr:to>
      <xdr:col>9</xdr:col>
      <xdr:colOff>1521980</xdr:colOff>
      <xdr:row>29</xdr:row>
      <xdr:rowOff>259320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8008" y="11873379"/>
          <a:ext cx="1088572" cy="707481"/>
        </a:xfrm>
        <a:prstGeom prst="rect">
          <a:avLst/>
        </a:prstGeom>
      </xdr:spPr>
    </xdr:pic>
    <xdr:clientData/>
  </xdr:twoCellAnchor>
  <xdr:twoCellAnchor editAs="oneCell">
    <xdr:from>
      <xdr:col>9</xdr:col>
      <xdr:colOff>433542</xdr:colOff>
      <xdr:row>29</xdr:row>
      <xdr:rowOff>341145</xdr:rowOff>
    </xdr:from>
    <xdr:to>
      <xdr:col>9</xdr:col>
      <xdr:colOff>1510773</xdr:colOff>
      <xdr:row>31</xdr:row>
      <xdr:rowOff>343775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8142" y="12662685"/>
          <a:ext cx="1077231" cy="764630"/>
        </a:xfrm>
        <a:prstGeom prst="rect">
          <a:avLst/>
        </a:prstGeom>
      </xdr:spPr>
    </xdr:pic>
    <xdr:clientData/>
  </xdr:twoCellAnchor>
  <xdr:twoCellAnchor editAs="oneCell">
    <xdr:from>
      <xdr:col>6</xdr:col>
      <xdr:colOff>810443</xdr:colOff>
      <xdr:row>27</xdr:row>
      <xdr:rowOff>93585</xdr:rowOff>
    </xdr:from>
    <xdr:to>
      <xdr:col>6</xdr:col>
      <xdr:colOff>2155139</xdr:colOff>
      <xdr:row>32</xdr:row>
      <xdr:rowOff>304800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843" y="11653125"/>
          <a:ext cx="1344696" cy="2116215"/>
        </a:xfrm>
        <a:prstGeom prst="rect">
          <a:avLst/>
        </a:prstGeom>
      </xdr:spPr>
    </xdr:pic>
    <xdr:clientData/>
  </xdr:twoCellAnchor>
  <xdr:twoCellAnchor editAs="oneCell">
    <xdr:from>
      <xdr:col>9</xdr:col>
      <xdr:colOff>387553</xdr:colOff>
      <xdr:row>22</xdr:row>
      <xdr:rowOff>329079</xdr:rowOff>
    </xdr:from>
    <xdr:to>
      <xdr:col>9</xdr:col>
      <xdr:colOff>1476124</xdr:colOff>
      <xdr:row>24</xdr:row>
      <xdr:rowOff>284447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153" y="9983619"/>
          <a:ext cx="1088571" cy="717368"/>
        </a:xfrm>
        <a:prstGeom prst="rect">
          <a:avLst/>
        </a:prstGeom>
      </xdr:spPr>
    </xdr:pic>
    <xdr:clientData/>
  </xdr:twoCellAnchor>
  <xdr:twoCellAnchor editAs="oneCell">
    <xdr:from>
      <xdr:col>6</xdr:col>
      <xdr:colOff>1590837</xdr:colOff>
      <xdr:row>21</xdr:row>
      <xdr:rowOff>121927</xdr:rowOff>
    </xdr:from>
    <xdr:to>
      <xdr:col>6</xdr:col>
      <xdr:colOff>2929892</xdr:colOff>
      <xdr:row>26</xdr:row>
      <xdr:rowOff>289562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3" r="20635" b="22247"/>
        <a:stretch/>
      </xdr:blipFill>
      <xdr:spPr>
        <a:xfrm rot="5400000">
          <a:off x="7091447" y="9762257"/>
          <a:ext cx="2072635" cy="1339055"/>
        </a:xfrm>
        <a:prstGeom prst="rect">
          <a:avLst/>
        </a:prstGeom>
      </xdr:spPr>
    </xdr:pic>
    <xdr:clientData/>
  </xdr:twoCellAnchor>
  <xdr:twoCellAnchor editAs="oneCell">
    <xdr:from>
      <xdr:col>6</xdr:col>
      <xdr:colOff>175259</xdr:colOff>
      <xdr:row>21</xdr:row>
      <xdr:rowOff>139127</xdr:rowOff>
    </xdr:from>
    <xdr:to>
      <xdr:col>6</xdr:col>
      <xdr:colOff>1457936</xdr:colOff>
      <xdr:row>26</xdr:row>
      <xdr:rowOff>266703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3" t="9110" r="17341" b="16816"/>
        <a:stretch/>
      </xdr:blipFill>
      <xdr:spPr>
        <a:xfrm rot="5400000">
          <a:off x="5667710" y="9787616"/>
          <a:ext cx="2032576" cy="1282677"/>
        </a:xfrm>
        <a:prstGeom prst="rect">
          <a:avLst/>
        </a:prstGeom>
      </xdr:spPr>
    </xdr:pic>
    <xdr:clientData/>
  </xdr:twoCellAnchor>
  <xdr:twoCellAnchor editAs="oneCell">
    <xdr:from>
      <xdr:col>9</xdr:col>
      <xdr:colOff>421635</xdr:colOff>
      <xdr:row>33</xdr:row>
      <xdr:rowOff>243840</xdr:rowOff>
    </xdr:from>
    <xdr:to>
      <xdr:col>9</xdr:col>
      <xdr:colOff>1498867</xdr:colOff>
      <xdr:row>35</xdr:row>
      <xdr:rowOff>243023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6235" y="14089380"/>
          <a:ext cx="1077232" cy="761183"/>
        </a:xfrm>
        <a:prstGeom prst="rect">
          <a:avLst/>
        </a:prstGeom>
      </xdr:spPr>
    </xdr:pic>
    <xdr:clientData/>
  </xdr:twoCellAnchor>
  <xdr:twoCellAnchor editAs="oneCell">
    <xdr:from>
      <xdr:col>9</xdr:col>
      <xdr:colOff>421635</xdr:colOff>
      <xdr:row>35</xdr:row>
      <xdr:rowOff>282751</xdr:rowOff>
    </xdr:from>
    <xdr:to>
      <xdr:col>9</xdr:col>
      <xdr:colOff>1510206</xdr:colOff>
      <xdr:row>37</xdr:row>
      <xdr:rowOff>285382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6235" y="14890291"/>
          <a:ext cx="1088571" cy="764631"/>
        </a:xfrm>
        <a:prstGeom prst="rect">
          <a:avLst/>
        </a:prstGeom>
      </xdr:spPr>
    </xdr:pic>
    <xdr:clientData/>
  </xdr:twoCellAnchor>
  <xdr:twoCellAnchor editAs="oneCell">
    <xdr:from>
      <xdr:col>9</xdr:col>
      <xdr:colOff>346197</xdr:colOff>
      <xdr:row>40</xdr:row>
      <xdr:rowOff>319764</xdr:rowOff>
    </xdr:from>
    <xdr:to>
      <xdr:col>9</xdr:col>
      <xdr:colOff>1457448</xdr:colOff>
      <xdr:row>42</xdr:row>
      <xdr:rowOff>309786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797" y="16832304"/>
          <a:ext cx="1111251" cy="752022"/>
        </a:xfrm>
        <a:prstGeom prst="rect">
          <a:avLst/>
        </a:prstGeom>
      </xdr:spPr>
    </xdr:pic>
    <xdr:clientData/>
  </xdr:twoCellAnchor>
  <xdr:twoCellAnchor editAs="oneCell">
    <xdr:from>
      <xdr:col>6</xdr:col>
      <xdr:colOff>891539</xdr:colOff>
      <xdr:row>39</xdr:row>
      <xdr:rowOff>95688</xdr:rowOff>
    </xdr:from>
    <xdr:to>
      <xdr:col>6</xdr:col>
      <xdr:colOff>2104560</xdr:colOff>
      <xdr:row>44</xdr:row>
      <xdr:rowOff>274320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8939" y="16227228"/>
          <a:ext cx="1213021" cy="2083632"/>
        </a:xfrm>
        <a:prstGeom prst="rect">
          <a:avLst/>
        </a:prstGeom>
      </xdr:spPr>
    </xdr:pic>
    <xdr:clientData/>
  </xdr:twoCellAnchor>
  <xdr:twoCellAnchor editAs="oneCell">
    <xdr:from>
      <xdr:col>6</xdr:col>
      <xdr:colOff>825683</xdr:colOff>
      <xdr:row>33</xdr:row>
      <xdr:rowOff>78345</xdr:rowOff>
    </xdr:from>
    <xdr:to>
      <xdr:col>6</xdr:col>
      <xdr:colOff>2170379</xdr:colOff>
      <xdr:row>38</xdr:row>
      <xdr:rowOff>289560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3083" y="13923885"/>
          <a:ext cx="1344696" cy="2116215"/>
        </a:xfrm>
        <a:prstGeom prst="rect">
          <a:avLst/>
        </a:prstGeom>
      </xdr:spPr>
    </xdr:pic>
    <xdr:clientData/>
  </xdr:twoCellAnchor>
  <xdr:twoCellAnchor editAs="oneCell">
    <xdr:from>
      <xdr:col>6</xdr:col>
      <xdr:colOff>1583217</xdr:colOff>
      <xdr:row>9</xdr:row>
      <xdr:rowOff>129549</xdr:rowOff>
    </xdr:from>
    <xdr:to>
      <xdr:col>6</xdr:col>
      <xdr:colOff>2922272</xdr:colOff>
      <xdr:row>14</xdr:row>
      <xdr:rowOff>259084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3" r="20635" b="22247"/>
        <a:stretch/>
      </xdr:blipFill>
      <xdr:spPr>
        <a:xfrm rot="5400000">
          <a:off x="7083827" y="5152159"/>
          <a:ext cx="2072635" cy="1339055"/>
        </a:xfrm>
        <a:prstGeom prst="rect">
          <a:avLst/>
        </a:prstGeom>
      </xdr:spPr>
    </xdr:pic>
    <xdr:clientData/>
  </xdr:twoCellAnchor>
  <xdr:twoCellAnchor editAs="oneCell">
    <xdr:from>
      <xdr:col>6</xdr:col>
      <xdr:colOff>167639</xdr:colOff>
      <xdr:row>9</xdr:row>
      <xdr:rowOff>146749</xdr:rowOff>
    </xdr:from>
    <xdr:to>
      <xdr:col>6</xdr:col>
      <xdr:colOff>1450316</xdr:colOff>
      <xdr:row>14</xdr:row>
      <xdr:rowOff>236225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3" t="9110" r="17341" b="16816"/>
        <a:stretch/>
      </xdr:blipFill>
      <xdr:spPr>
        <a:xfrm rot="5400000">
          <a:off x="5660090" y="5177518"/>
          <a:ext cx="2032576" cy="1282677"/>
        </a:xfrm>
        <a:prstGeom prst="rect">
          <a:avLst/>
        </a:prstGeom>
      </xdr:spPr>
    </xdr:pic>
    <xdr:clientData/>
  </xdr:twoCellAnchor>
  <xdr:twoCellAnchor editAs="oneCell">
    <xdr:from>
      <xdr:col>6</xdr:col>
      <xdr:colOff>820182</xdr:colOff>
      <xdr:row>45</xdr:row>
      <xdr:rowOff>7620</xdr:rowOff>
    </xdr:from>
    <xdr:to>
      <xdr:col>6</xdr:col>
      <xdr:colOff>2232772</xdr:colOff>
      <xdr:row>48</xdr:row>
      <xdr:rowOff>243840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3" t="16666" r="46170" b="55872"/>
        <a:stretch/>
      </xdr:blipFill>
      <xdr:spPr bwMode="auto">
        <a:xfrm>
          <a:off x="6687582" y="17442180"/>
          <a:ext cx="1412590" cy="137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451692</xdr:colOff>
      <xdr:row>49</xdr:row>
      <xdr:rowOff>92459</xdr:rowOff>
    </xdr:from>
    <xdr:to>
      <xdr:col>6</xdr:col>
      <xdr:colOff>2567363</xdr:colOff>
      <xdr:row>52</xdr:row>
      <xdr:rowOff>303716</xdr:rowOff>
    </xdr:to>
    <xdr:pic>
      <xdr:nvPicPr>
        <xdr:cNvPr id="67" name="Picture 66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9092" y="19051019"/>
          <a:ext cx="2115671" cy="1354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640080</xdr:colOff>
      <xdr:row>53</xdr:row>
      <xdr:rowOff>60959</xdr:rowOff>
    </xdr:from>
    <xdr:to>
      <xdr:col>6</xdr:col>
      <xdr:colOff>2232660</xdr:colOff>
      <xdr:row>56</xdr:row>
      <xdr:rowOff>320040</xdr:rowOff>
    </xdr:to>
    <xdr:grpSp>
      <xdr:nvGrpSpPr>
        <xdr:cNvPr id="68" name="Group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GrpSpPr/>
      </xdr:nvGrpSpPr>
      <xdr:grpSpPr>
        <a:xfrm>
          <a:off x="6423116" y="20104280"/>
          <a:ext cx="1592580" cy="1402081"/>
          <a:chOff x="6122505" y="19390015"/>
          <a:chExt cx="1811529" cy="1677434"/>
        </a:xfrm>
      </xdr:grpSpPr>
      <xdr:pic>
        <xdr:nvPicPr>
          <xdr:cNvPr id="69" name="Picture 68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00000000-0008-0000-0300-00004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/>
        </xdr:blipFill>
        <xdr:spPr bwMode="auto">
          <a:xfrm>
            <a:off x="6160701" y="19525520"/>
            <a:ext cx="1685794" cy="15419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70" name="Group 69">
            <a:extLst>
              <a:ext uri="{FF2B5EF4-FFF2-40B4-BE49-F238E27FC236}">
                <a16:creationId xmlns:a16="http://schemas.microsoft.com/office/drawing/2014/main" id="{00000000-0008-0000-0300-000046000000}"/>
              </a:ext>
            </a:extLst>
          </xdr:cNvPr>
          <xdr:cNvGrpSpPr/>
        </xdr:nvGrpSpPr>
        <xdr:grpSpPr>
          <a:xfrm>
            <a:off x="6122505" y="19390015"/>
            <a:ext cx="1811529" cy="474994"/>
            <a:chOff x="6609806" y="19607350"/>
            <a:chExt cx="1154221" cy="148044"/>
          </a:xfrm>
        </xdr:grpSpPr>
        <xdr:pic>
          <xdr:nvPicPr>
            <xdr:cNvPr id="71" name="Picture 70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00000000-0008-0000-0300-000047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>
              <a:off x="7232469" y="19607350"/>
              <a:ext cx="531558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2" name="Picture 71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00000000-0008-0000-0300-000048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 flipH="1">
              <a:off x="6609806" y="19607350"/>
              <a:ext cx="635726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6</xdr:col>
      <xdr:colOff>670560</xdr:colOff>
      <xdr:row>57</xdr:row>
      <xdr:rowOff>53341</xdr:rowOff>
    </xdr:from>
    <xdr:to>
      <xdr:col>6</xdr:col>
      <xdr:colOff>2308860</xdr:colOff>
      <xdr:row>60</xdr:row>
      <xdr:rowOff>350521</xdr:rowOff>
    </xdr:to>
    <xdr:grpSp>
      <xdr:nvGrpSpPr>
        <xdr:cNvPr id="73" name="Group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GrpSpPr/>
      </xdr:nvGrpSpPr>
      <xdr:grpSpPr>
        <a:xfrm>
          <a:off x="6453596" y="21620662"/>
          <a:ext cx="1638300" cy="1440180"/>
          <a:chOff x="5627103" y="21598062"/>
          <a:chExt cx="2636285" cy="1682890"/>
        </a:xfrm>
      </xdr:grpSpPr>
      <xdr:pic>
        <xdr:nvPicPr>
          <xdr:cNvPr id="74" name="Picture 73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00000000-0008-0000-0300-00004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/>
        </xdr:blipFill>
        <xdr:spPr bwMode="auto">
          <a:xfrm>
            <a:off x="6086643" y="21734008"/>
            <a:ext cx="1685794" cy="15469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5" name="Picture 74" descr="C:\Users\HP\AppData\Local\Packages\Microsoft.Windows.Photos_8wekyb3d8bbwe\TempState\ShareServiceTempFolder\2 BASE MEETING &amp; CAFE TABLE (2).jpeg">
            <a:extLst>
              <a:ext uri="{FF2B5EF4-FFF2-40B4-BE49-F238E27FC236}">
                <a16:creationId xmlns:a16="http://schemas.microsoft.com/office/drawing/2014/main" id="{00000000-0008-0000-0300-00004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911" t="210" r="-1" b="89143"/>
          <a:stretch/>
        </xdr:blipFill>
        <xdr:spPr bwMode="auto">
          <a:xfrm>
            <a:off x="6275294" y="21703553"/>
            <a:ext cx="1988094" cy="3710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6" name="Picture 75" descr="C:\Users\HP\AppData\Local\Packages\Microsoft.Windows.Photos_8wekyb3d8bbwe\TempState\ShareServiceTempFolder\2 BASE MEETING &amp; CAFE TABLE (2).jpeg">
            <a:extLst>
              <a:ext uri="{FF2B5EF4-FFF2-40B4-BE49-F238E27FC236}">
                <a16:creationId xmlns:a16="http://schemas.microsoft.com/office/drawing/2014/main" id="{00000000-0008-0000-0300-00004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490" t="-2816" b="89143"/>
          <a:stretch/>
        </xdr:blipFill>
        <xdr:spPr bwMode="auto">
          <a:xfrm flipH="1">
            <a:off x="5627103" y="21598062"/>
            <a:ext cx="997760" cy="47653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6</xdr:col>
      <xdr:colOff>342900</xdr:colOff>
      <xdr:row>61</xdr:row>
      <xdr:rowOff>281512</xdr:rowOff>
    </xdr:from>
    <xdr:to>
      <xdr:col>6</xdr:col>
      <xdr:colOff>1457283</xdr:colOff>
      <xdr:row>63</xdr:row>
      <xdr:rowOff>311545</xdr:rowOff>
    </xdr:to>
    <xdr:pic>
      <xdr:nvPicPr>
        <xdr:cNvPr id="77" name="Picture 76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966"/>
        <a:stretch/>
      </xdr:blipFill>
      <xdr:spPr bwMode="auto">
        <a:xfrm>
          <a:off x="6210300" y="23812072"/>
          <a:ext cx="1114383" cy="883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901448</xdr:colOff>
      <xdr:row>69</xdr:row>
      <xdr:rowOff>176235</xdr:rowOff>
    </xdr:from>
    <xdr:ext cx="1351319" cy="1271565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08" t="11239" r="20222" b="55201"/>
        <a:stretch/>
      </xdr:blipFill>
      <xdr:spPr bwMode="auto">
        <a:xfrm>
          <a:off x="6768848" y="26846235"/>
          <a:ext cx="1351319" cy="127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856105</xdr:colOff>
      <xdr:row>73</xdr:row>
      <xdr:rowOff>127248</xdr:rowOff>
    </xdr:from>
    <xdr:to>
      <xdr:col>6</xdr:col>
      <xdr:colOff>2321096</xdr:colOff>
      <xdr:row>76</xdr:row>
      <xdr:rowOff>358139</xdr:rowOff>
    </xdr:to>
    <xdr:pic>
      <xdr:nvPicPr>
        <xdr:cNvPr id="79" name="Picture 78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05" y="28321248"/>
          <a:ext cx="1464991" cy="1373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601316</xdr:colOff>
      <xdr:row>77</xdr:row>
      <xdr:rowOff>235914</xdr:rowOff>
    </xdr:from>
    <xdr:to>
      <xdr:col>6</xdr:col>
      <xdr:colOff>2712720</xdr:colOff>
      <xdr:row>80</xdr:row>
      <xdr:rowOff>266331</xdr:rowOff>
    </xdr:to>
    <xdr:pic>
      <xdr:nvPicPr>
        <xdr:cNvPr id="80" name="Picture 79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8716" y="29953914"/>
          <a:ext cx="2111404" cy="1173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1597421</xdr:colOff>
      <xdr:row>61</xdr:row>
      <xdr:rowOff>259080</xdr:rowOff>
    </xdr:from>
    <xdr:to>
      <xdr:col>6</xdr:col>
      <xdr:colOff>2741407</xdr:colOff>
      <xdr:row>63</xdr:row>
      <xdr:rowOff>289113</xdr:rowOff>
    </xdr:to>
    <xdr:pic>
      <xdr:nvPicPr>
        <xdr:cNvPr id="81" name="Picture 80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08"/>
        <a:stretch/>
      </xdr:blipFill>
      <xdr:spPr bwMode="auto">
        <a:xfrm>
          <a:off x="7464821" y="23789640"/>
          <a:ext cx="1143986" cy="883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696799</xdr:colOff>
      <xdr:row>65</xdr:row>
      <xdr:rowOff>44518</xdr:rowOff>
    </xdr:from>
    <xdr:to>
      <xdr:col>6</xdr:col>
      <xdr:colOff>2316481</xdr:colOff>
      <xdr:row>68</xdr:row>
      <xdr:rowOff>274320</xdr:rowOff>
    </xdr:to>
    <xdr:grpSp>
      <xdr:nvGrpSpPr>
        <xdr:cNvPr id="82" name="Group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GrpSpPr/>
      </xdr:nvGrpSpPr>
      <xdr:grpSpPr>
        <a:xfrm>
          <a:off x="6479835" y="24741482"/>
          <a:ext cx="1619682" cy="1372802"/>
          <a:chOff x="6122505" y="19390015"/>
          <a:chExt cx="1811529" cy="1677434"/>
        </a:xfrm>
      </xdr:grpSpPr>
      <xdr:pic>
        <xdr:nvPicPr>
          <xdr:cNvPr id="83" name="Picture 82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00000000-0008-0000-0300-00005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/>
        </xdr:blipFill>
        <xdr:spPr bwMode="auto">
          <a:xfrm>
            <a:off x="6160701" y="19525520"/>
            <a:ext cx="1685794" cy="15419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84" name="Group 83">
            <a:extLst>
              <a:ext uri="{FF2B5EF4-FFF2-40B4-BE49-F238E27FC236}">
                <a16:creationId xmlns:a16="http://schemas.microsoft.com/office/drawing/2014/main" id="{00000000-0008-0000-0300-000054000000}"/>
              </a:ext>
            </a:extLst>
          </xdr:cNvPr>
          <xdr:cNvGrpSpPr/>
        </xdr:nvGrpSpPr>
        <xdr:grpSpPr>
          <a:xfrm>
            <a:off x="6122505" y="19390015"/>
            <a:ext cx="1811529" cy="474994"/>
            <a:chOff x="6609806" y="19607350"/>
            <a:chExt cx="1154221" cy="148044"/>
          </a:xfrm>
        </xdr:grpSpPr>
        <xdr:pic>
          <xdr:nvPicPr>
            <xdr:cNvPr id="85" name="Picture 84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00000000-0008-0000-0300-000055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>
              <a:off x="7232469" y="19607350"/>
              <a:ext cx="531558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6" name="Picture 85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00000000-0008-0000-0300-000056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 flipH="1">
              <a:off x="6609806" y="19607350"/>
              <a:ext cx="635726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oneCell">
    <xdr:from>
      <xdr:col>6</xdr:col>
      <xdr:colOff>409728</xdr:colOff>
      <xdr:row>81</xdr:row>
      <xdr:rowOff>87868</xdr:rowOff>
    </xdr:from>
    <xdr:to>
      <xdr:col>6</xdr:col>
      <xdr:colOff>2907688</xdr:colOff>
      <xdr:row>84</xdr:row>
      <xdr:rowOff>300205</xdr:rowOff>
    </xdr:to>
    <xdr:pic>
      <xdr:nvPicPr>
        <xdr:cNvPr id="87" name="Picture 86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7128" y="31329868"/>
          <a:ext cx="2497960" cy="1355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240357</xdr:colOff>
      <xdr:row>25</xdr:row>
      <xdr:rowOff>163265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9F04E2-2306-174E-7C9E-2902BA600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321" y="194388"/>
          <a:ext cx="3914286" cy="48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5</xdr:col>
      <xdr:colOff>369762</xdr:colOff>
      <xdr:row>34</xdr:row>
      <xdr:rowOff>44898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50B2DA-4D2C-EAAE-6C9B-634A81C8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321" y="5054082"/>
          <a:ext cx="2819048" cy="16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473710</xdr:colOff>
      <xdr:row>5</xdr:row>
      <xdr:rowOff>54610</xdr:rowOff>
    </xdr:from>
    <xdr:to>
      <xdr:col>6</xdr:col>
      <xdr:colOff>2893060</xdr:colOff>
      <xdr:row>10</xdr:row>
      <xdr:rowOff>343535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DBE57-1FF5-49CD-8E2F-BEDCEEB60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1" t="17750" r="241" b="31707"/>
        <a:stretch>
          <a:fillRect/>
        </a:stretch>
      </xdr:blipFill>
      <xdr:spPr>
        <a:xfrm>
          <a:off x="8465185" y="1835785"/>
          <a:ext cx="2419350" cy="2146300"/>
        </a:xfrm>
        <a:prstGeom prst="rect">
          <a:avLst/>
        </a:prstGeom>
      </xdr:spPr>
    </xdr:pic>
    <xdr:clientData/>
  </xdr:twoCellAnchor>
  <xdr:twoCellAnchor editAs="oneCell">
    <xdr:from>
      <xdr:col>9</xdr:col>
      <xdr:colOff>368983</xdr:colOff>
      <xdr:row>7</xdr:row>
      <xdr:rowOff>296269</xdr:rowOff>
    </xdr:from>
    <xdr:to>
      <xdr:col>9</xdr:col>
      <xdr:colOff>1470660</xdr:colOff>
      <xdr:row>9</xdr:row>
      <xdr:rowOff>297180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797339-DB62-4FC5-A766-07B0C8A0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1933" y="2820394"/>
          <a:ext cx="1101677" cy="743861"/>
        </a:xfrm>
        <a:prstGeom prst="rect">
          <a:avLst/>
        </a:prstGeom>
      </xdr:spPr>
    </xdr:pic>
    <xdr:clientData/>
  </xdr:twoCellAnchor>
  <xdr:twoCellAnchor editAs="oneCell">
    <xdr:from>
      <xdr:col>9</xdr:col>
      <xdr:colOff>363951</xdr:colOff>
      <xdr:row>5</xdr:row>
      <xdr:rowOff>252188</xdr:rowOff>
    </xdr:from>
    <xdr:to>
      <xdr:col>9</xdr:col>
      <xdr:colOff>1449934</xdr:colOff>
      <xdr:row>7</xdr:row>
      <xdr:rowOff>223100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1210B4-3039-45D6-849C-589F019DD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6901" y="2033363"/>
          <a:ext cx="1085983" cy="713862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12</xdr:row>
      <xdr:rowOff>312420</xdr:rowOff>
    </xdr:from>
    <xdr:to>
      <xdr:col>9</xdr:col>
      <xdr:colOff>1477191</xdr:colOff>
      <xdr:row>14</xdr:row>
      <xdr:rowOff>246199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6B9AAF-5C15-4D28-915B-70D3408C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1570" y="4846320"/>
          <a:ext cx="1088571" cy="695779"/>
        </a:xfrm>
        <a:prstGeom prst="rect">
          <a:avLst/>
        </a:prstGeom>
      </xdr:spPr>
    </xdr:pic>
    <xdr:clientData/>
  </xdr:twoCellAnchor>
  <xdr:twoCellAnchor editAs="oneCell">
    <xdr:from>
      <xdr:col>6</xdr:col>
      <xdr:colOff>541020</xdr:colOff>
      <xdr:row>17</xdr:row>
      <xdr:rowOff>53975</xdr:rowOff>
    </xdr:from>
    <xdr:to>
      <xdr:col>6</xdr:col>
      <xdr:colOff>2759075</xdr:colOff>
      <xdr:row>22</xdr:row>
      <xdr:rowOff>225425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2FF832-5207-427B-A132-34922FEC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2495" y="6492875"/>
          <a:ext cx="2218055" cy="2190750"/>
        </a:xfrm>
        <a:prstGeom prst="rect">
          <a:avLst/>
        </a:prstGeom>
      </xdr:spPr>
    </xdr:pic>
    <xdr:clientData/>
  </xdr:twoCellAnchor>
  <xdr:twoCellAnchor editAs="oneCell">
    <xdr:from>
      <xdr:col>9</xdr:col>
      <xdr:colOff>378463</xdr:colOff>
      <xdr:row>18</xdr:row>
      <xdr:rowOff>226877</xdr:rowOff>
    </xdr:from>
    <xdr:to>
      <xdr:col>9</xdr:col>
      <xdr:colOff>1467035</xdr:colOff>
      <xdr:row>20</xdr:row>
      <xdr:rowOff>190410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877DB3F-AFCF-4769-B1B3-9EED8E677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1413" y="7046777"/>
          <a:ext cx="1088572" cy="725533"/>
        </a:xfrm>
        <a:prstGeom prst="rect">
          <a:avLst/>
        </a:prstGeom>
      </xdr:spPr>
    </xdr:pic>
    <xdr:clientData/>
  </xdr:twoCellAnchor>
  <xdr:twoCellAnchor editAs="oneCell">
    <xdr:from>
      <xdr:col>9</xdr:col>
      <xdr:colOff>433408</xdr:colOff>
      <xdr:row>29</xdr:row>
      <xdr:rowOff>313839</xdr:rowOff>
    </xdr:from>
    <xdr:to>
      <xdr:col>9</xdr:col>
      <xdr:colOff>1521980</xdr:colOff>
      <xdr:row>31</xdr:row>
      <xdr:rowOff>56120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B19ACB-0F85-4365-8FD4-C5BD58CEF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58" y="11715264"/>
          <a:ext cx="1088572" cy="704306"/>
        </a:xfrm>
        <a:prstGeom prst="rect">
          <a:avLst/>
        </a:prstGeom>
      </xdr:spPr>
    </xdr:pic>
    <xdr:clientData/>
  </xdr:twoCellAnchor>
  <xdr:twoCellAnchor editAs="oneCell">
    <xdr:from>
      <xdr:col>9</xdr:col>
      <xdr:colOff>433542</xdr:colOff>
      <xdr:row>31</xdr:row>
      <xdr:rowOff>341145</xdr:rowOff>
    </xdr:from>
    <xdr:to>
      <xdr:col>9</xdr:col>
      <xdr:colOff>1510773</xdr:colOff>
      <xdr:row>33</xdr:row>
      <xdr:rowOff>343775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AD210F3-CB07-4704-B8D5-BB71B450B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492" y="12704595"/>
          <a:ext cx="1077231" cy="764630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29</xdr:row>
      <xdr:rowOff>92710</xdr:rowOff>
    </xdr:from>
    <xdr:to>
      <xdr:col>6</xdr:col>
      <xdr:colOff>2252345</xdr:colOff>
      <xdr:row>34</xdr:row>
      <xdr:rowOff>257175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0DC5458-5BD1-47A5-8588-1BA9BC102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11494135"/>
          <a:ext cx="1442720" cy="2269490"/>
        </a:xfrm>
        <a:prstGeom prst="rect">
          <a:avLst/>
        </a:prstGeom>
      </xdr:spPr>
    </xdr:pic>
    <xdr:clientData/>
  </xdr:twoCellAnchor>
  <xdr:twoCellAnchor editAs="oneCell">
    <xdr:from>
      <xdr:col>9</xdr:col>
      <xdr:colOff>387553</xdr:colOff>
      <xdr:row>24</xdr:row>
      <xdr:rowOff>329079</xdr:rowOff>
    </xdr:from>
    <xdr:to>
      <xdr:col>9</xdr:col>
      <xdr:colOff>1476124</xdr:colOff>
      <xdr:row>26</xdr:row>
      <xdr:rowOff>284447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B1C0BAB-8312-4FDC-8C60-3B5D9F84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0503" y="9825504"/>
          <a:ext cx="1088571" cy="717368"/>
        </a:xfrm>
        <a:prstGeom prst="rect">
          <a:avLst/>
        </a:prstGeom>
      </xdr:spPr>
    </xdr:pic>
    <xdr:clientData/>
  </xdr:twoCellAnchor>
  <xdr:twoCellAnchor editAs="oneCell">
    <xdr:from>
      <xdr:col>6</xdr:col>
      <xdr:colOff>1832610</xdr:colOff>
      <xdr:row>23</xdr:row>
      <xdr:rowOff>135890</xdr:rowOff>
    </xdr:from>
    <xdr:to>
      <xdr:col>6</xdr:col>
      <xdr:colOff>2959100</xdr:colOff>
      <xdr:row>27</xdr:row>
      <xdr:rowOff>325755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C79192-8972-4D3B-AD10-06732D998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3" r="20635" b="22247"/>
        <a:stretch>
          <a:fillRect/>
        </a:stretch>
      </xdr:blipFill>
      <xdr:spPr>
        <a:xfrm rot="5400000">
          <a:off x="9392285" y="9406890"/>
          <a:ext cx="1990090" cy="1126490"/>
        </a:xfrm>
        <a:prstGeom prst="rect">
          <a:avLst/>
        </a:prstGeom>
      </xdr:spPr>
    </xdr:pic>
    <xdr:clientData/>
  </xdr:twoCellAnchor>
  <xdr:twoCellAnchor editAs="oneCell">
    <xdr:from>
      <xdr:col>6</xdr:col>
      <xdr:colOff>406400</xdr:colOff>
      <xdr:row>23</xdr:row>
      <xdr:rowOff>121920</xdr:rowOff>
    </xdr:from>
    <xdr:to>
      <xdr:col>6</xdr:col>
      <xdr:colOff>1670685</xdr:colOff>
      <xdr:row>27</xdr:row>
      <xdr:rowOff>321945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217FD70-5825-49E1-B8FB-92439B3E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3" t="9110" r="17341" b="16816"/>
        <a:stretch>
          <a:fillRect/>
        </a:stretch>
      </xdr:blipFill>
      <xdr:spPr>
        <a:xfrm rot="5400000">
          <a:off x="8029893" y="9329102"/>
          <a:ext cx="2000250" cy="1264285"/>
        </a:xfrm>
        <a:prstGeom prst="rect">
          <a:avLst/>
        </a:prstGeom>
      </xdr:spPr>
    </xdr:pic>
    <xdr:clientData/>
  </xdr:twoCellAnchor>
  <xdr:twoCellAnchor editAs="oneCell">
    <xdr:from>
      <xdr:col>9</xdr:col>
      <xdr:colOff>421635</xdr:colOff>
      <xdr:row>35</xdr:row>
      <xdr:rowOff>243840</xdr:rowOff>
    </xdr:from>
    <xdr:to>
      <xdr:col>9</xdr:col>
      <xdr:colOff>1498867</xdr:colOff>
      <xdr:row>37</xdr:row>
      <xdr:rowOff>90623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9C47993-46D4-413A-AE92-5798B1223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4585" y="14131290"/>
          <a:ext cx="1077232" cy="761183"/>
        </a:xfrm>
        <a:prstGeom prst="rect">
          <a:avLst/>
        </a:prstGeom>
      </xdr:spPr>
    </xdr:pic>
    <xdr:clientData/>
  </xdr:twoCellAnchor>
  <xdr:twoCellAnchor editAs="oneCell">
    <xdr:from>
      <xdr:col>9</xdr:col>
      <xdr:colOff>421635</xdr:colOff>
      <xdr:row>37</xdr:row>
      <xdr:rowOff>282751</xdr:rowOff>
    </xdr:from>
    <xdr:to>
      <xdr:col>9</xdr:col>
      <xdr:colOff>1510206</xdr:colOff>
      <xdr:row>39</xdr:row>
      <xdr:rowOff>285382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155ED99-4771-4DE5-AC42-1959B8618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4585" y="15084601"/>
          <a:ext cx="1088571" cy="764631"/>
        </a:xfrm>
        <a:prstGeom prst="rect">
          <a:avLst/>
        </a:prstGeom>
      </xdr:spPr>
    </xdr:pic>
    <xdr:clientData/>
  </xdr:twoCellAnchor>
  <xdr:twoCellAnchor editAs="oneCell">
    <xdr:from>
      <xdr:col>9</xdr:col>
      <xdr:colOff>346197</xdr:colOff>
      <xdr:row>42</xdr:row>
      <xdr:rowOff>319764</xdr:rowOff>
    </xdr:from>
    <xdr:to>
      <xdr:col>9</xdr:col>
      <xdr:colOff>1457448</xdr:colOff>
      <xdr:row>44</xdr:row>
      <xdr:rowOff>309786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67B2C08-6CCF-40C2-8A90-66328FE8B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9147" y="17026614"/>
          <a:ext cx="1111251" cy="752022"/>
        </a:xfrm>
        <a:prstGeom prst="rect">
          <a:avLst/>
        </a:prstGeom>
      </xdr:spPr>
    </xdr:pic>
    <xdr:clientData/>
  </xdr:twoCellAnchor>
  <xdr:twoCellAnchor editAs="oneCell">
    <xdr:from>
      <xdr:col>6</xdr:col>
      <xdr:colOff>891539</xdr:colOff>
      <xdr:row>41</xdr:row>
      <xdr:rowOff>95688</xdr:rowOff>
    </xdr:from>
    <xdr:to>
      <xdr:col>6</xdr:col>
      <xdr:colOff>2104560</xdr:colOff>
      <xdr:row>46</xdr:row>
      <xdr:rowOff>274320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60ED596-FA14-4CA4-A935-C8D95A87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3014" y="16421538"/>
          <a:ext cx="1213021" cy="2083632"/>
        </a:xfrm>
        <a:prstGeom prst="rect">
          <a:avLst/>
        </a:prstGeom>
      </xdr:spPr>
    </xdr:pic>
    <xdr:clientData/>
  </xdr:twoCellAnchor>
  <xdr:twoCellAnchor editAs="oneCell">
    <xdr:from>
      <xdr:col>6</xdr:col>
      <xdr:colOff>802640</xdr:colOff>
      <xdr:row>35</xdr:row>
      <xdr:rowOff>86360</xdr:rowOff>
    </xdr:from>
    <xdr:to>
      <xdr:col>6</xdr:col>
      <xdr:colOff>2244090</xdr:colOff>
      <xdr:row>40</xdr:row>
      <xdr:rowOff>295275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93AB71-43CA-4554-B77A-104CC6698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4115" y="13973810"/>
          <a:ext cx="1441450" cy="2266315"/>
        </a:xfrm>
        <a:prstGeom prst="rect">
          <a:avLst/>
        </a:prstGeom>
      </xdr:spPr>
    </xdr:pic>
    <xdr:clientData/>
  </xdr:twoCellAnchor>
  <xdr:twoCellAnchor editAs="oneCell">
    <xdr:from>
      <xdr:col>6</xdr:col>
      <xdr:colOff>1773237</xdr:colOff>
      <xdr:row>11</xdr:row>
      <xdr:rowOff>173037</xdr:rowOff>
    </xdr:from>
    <xdr:to>
      <xdr:col>6</xdr:col>
      <xdr:colOff>2959417</xdr:colOff>
      <xdr:row>16</xdr:row>
      <xdr:rowOff>95567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AC12D2C-4089-4D70-B54B-F00067EF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3" r="20635" b="22247"/>
        <a:stretch>
          <a:fillRect/>
        </a:stretch>
      </xdr:blipFill>
      <xdr:spPr>
        <a:xfrm rot="5400000">
          <a:off x="9377362" y="4579937"/>
          <a:ext cx="1960880" cy="1186180"/>
        </a:xfrm>
        <a:prstGeom prst="rect">
          <a:avLst/>
        </a:prstGeom>
      </xdr:spPr>
    </xdr:pic>
    <xdr:clientData/>
  </xdr:twoCellAnchor>
  <xdr:twoCellAnchor editAs="oneCell">
    <xdr:from>
      <xdr:col>6</xdr:col>
      <xdr:colOff>358775</xdr:colOff>
      <xdr:row>11</xdr:row>
      <xdr:rowOff>186055</xdr:rowOff>
    </xdr:from>
    <xdr:to>
      <xdr:col>6</xdr:col>
      <xdr:colOff>1595120</xdr:colOff>
      <xdr:row>16</xdr:row>
      <xdr:rowOff>69850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C745DCC-B501-4EBE-A3CA-EA57A2BAE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3" t="9110" r="17341" b="16816"/>
        <a:stretch>
          <a:fillRect/>
        </a:stretch>
      </xdr:blipFill>
      <xdr:spPr>
        <a:xfrm rot="5400000">
          <a:off x="8007350" y="4548505"/>
          <a:ext cx="1922145" cy="1236345"/>
        </a:xfrm>
        <a:prstGeom prst="rect">
          <a:avLst/>
        </a:prstGeom>
      </xdr:spPr>
    </xdr:pic>
    <xdr:clientData/>
  </xdr:twoCellAnchor>
  <xdr:twoCellAnchor editAs="oneCell">
    <xdr:from>
      <xdr:col>6</xdr:col>
      <xdr:colOff>977265</xdr:colOff>
      <xdr:row>47</xdr:row>
      <xdr:rowOff>363220</xdr:rowOff>
    </xdr:from>
    <xdr:to>
      <xdr:col>6</xdr:col>
      <xdr:colOff>2389855</xdr:colOff>
      <xdr:row>50</xdr:row>
      <xdr:rowOff>27940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EB92891-0032-44B8-A27D-F9C2C64D7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3" t="16666" r="46170" b="55872"/>
        <a:stretch>
          <a:fillRect/>
        </a:stretch>
      </xdr:blipFill>
      <xdr:spPr>
        <a:xfrm>
          <a:off x="8968740" y="18975070"/>
          <a:ext cx="1412590" cy="137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608965</xdr:colOff>
      <xdr:row>51</xdr:row>
      <xdr:rowOff>438785</xdr:rowOff>
    </xdr:from>
    <xdr:to>
      <xdr:col>6</xdr:col>
      <xdr:colOff>2724636</xdr:colOff>
      <xdr:row>53</xdr:row>
      <xdr:rowOff>357942</xdr:rowOff>
    </xdr:to>
    <xdr:pic>
      <xdr:nvPicPr>
        <xdr:cNvPr id="22" name="Picture 21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83C0BAF-1E66-48B3-96B6-2AEDB56F4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00440" y="21146135"/>
          <a:ext cx="2115671" cy="1347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915035</xdr:colOff>
      <xdr:row>55</xdr:row>
      <xdr:rowOff>158750</xdr:rowOff>
    </xdr:from>
    <xdr:to>
      <xdr:col>6</xdr:col>
      <xdr:colOff>2468880</xdr:colOff>
      <xdr:row>58</xdr:row>
      <xdr:rowOff>250825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4697CDA9-C453-42AC-956E-5C274365BE4A}"/>
            </a:ext>
          </a:extLst>
        </xdr:cNvPr>
        <xdr:cNvGrpSpPr/>
      </xdr:nvGrpSpPr>
      <xdr:grpSpPr>
        <a:xfrm>
          <a:off x="8898717" y="23070705"/>
          <a:ext cx="1553845" cy="1754620"/>
          <a:chOff x="6122505" y="19390015"/>
          <a:chExt cx="1811529" cy="1677434"/>
        </a:xfrm>
      </xdr:grpSpPr>
      <xdr:pic>
        <xdr:nvPicPr>
          <xdr:cNvPr id="24" name="Picture 23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3DA2288E-39B8-DECD-149B-75E79EB1E1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>
            <a:fillRect/>
          </a:stretch>
        </xdr:blipFill>
        <xdr:spPr>
          <a:xfrm>
            <a:off x="6160701" y="19525520"/>
            <a:ext cx="1685794" cy="15419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F05E3C40-D9E1-AC36-B32F-67A9AC8645CC}"/>
              </a:ext>
            </a:extLst>
          </xdr:cNvPr>
          <xdr:cNvGrpSpPr/>
        </xdr:nvGrpSpPr>
        <xdr:grpSpPr>
          <a:xfrm>
            <a:off x="6122505" y="19390015"/>
            <a:ext cx="1811529" cy="474994"/>
            <a:chOff x="6609806" y="19607350"/>
            <a:chExt cx="1154221" cy="148044"/>
          </a:xfrm>
        </xdr:grpSpPr>
        <xdr:pic>
          <xdr:nvPicPr>
            <xdr:cNvPr id="26" name="Picture 25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77224996-ECDE-6907-36BE-79AC9A42858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>
              <a:fillRect/>
            </a:stretch>
          </xdr:blipFill>
          <xdr:spPr>
            <a:xfrm>
              <a:off x="7232469" y="19607350"/>
              <a:ext cx="531558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7" name="Picture 26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D77BE579-69AA-215D-ED56-7D061592F91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>
              <a:fillRect/>
            </a:stretch>
          </xdr:blipFill>
          <xdr:spPr>
            <a:xfrm flipH="1">
              <a:off x="6609806" y="19607350"/>
              <a:ext cx="635726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6</xdr:col>
      <xdr:colOff>944880</xdr:colOff>
      <xdr:row>59</xdr:row>
      <xdr:rowOff>277495</xdr:rowOff>
    </xdr:from>
    <xdr:to>
      <xdr:col>6</xdr:col>
      <xdr:colOff>2415540</xdr:colOff>
      <xdr:row>62</xdr:row>
      <xdr:rowOff>155575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BABCC2BF-B3B0-4E7B-9D8D-3145BE235855}"/>
            </a:ext>
          </a:extLst>
        </xdr:cNvPr>
        <xdr:cNvGrpSpPr/>
      </xdr:nvGrpSpPr>
      <xdr:grpSpPr>
        <a:xfrm>
          <a:off x="8928562" y="25232995"/>
          <a:ext cx="1470660" cy="1713807"/>
          <a:chOff x="5627103" y="21598062"/>
          <a:chExt cx="2636285" cy="1682890"/>
        </a:xfrm>
      </xdr:grpSpPr>
      <xdr:pic>
        <xdr:nvPicPr>
          <xdr:cNvPr id="29" name="Picture 28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E914239C-4F68-ECE1-3466-7748958D15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>
            <a:fillRect/>
          </a:stretch>
        </xdr:blipFill>
        <xdr:spPr>
          <a:xfrm>
            <a:off x="6086643" y="21734008"/>
            <a:ext cx="1685794" cy="15469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C:\Users\HP\AppData\Local\Packages\Microsoft.Windows.Photos_8wekyb3d8bbwe\TempState\ShareServiceTempFolder\2 BASE MEETING &amp; CAFE TABLE (2).jpeg">
            <a:extLst>
              <a:ext uri="{FF2B5EF4-FFF2-40B4-BE49-F238E27FC236}">
                <a16:creationId xmlns:a16="http://schemas.microsoft.com/office/drawing/2014/main" id="{67DEEAF0-EF08-5C0C-69DB-AAE17CC8B9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911" t="210" r="-1" b="89143"/>
          <a:stretch>
            <a:fillRect/>
          </a:stretch>
        </xdr:blipFill>
        <xdr:spPr>
          <a:xfrm>
            <a:off x="6275294" y="21703553"/>
            <a:ext cx="1988094" cy="3710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C:\Users\HP\AppData\Local\Packages\Microsoft.Windows.Photos_8wekyb3d8bbwe\TempState\ShareServiceTempFolder\2 BASE MEETING &amp; CAFE TABLE (2).jpeg">
            <a:extLst>
              <a:ext uri="{FF2B5EF4-FFF2-40B4-BE49-F238E27FC236}">
                <a16:creationId xmlns:a16="http://schemas.microsoft.com/office/drawing/2014/main" id="{09375F3A-F8EE-424C-ED17-E5F156ABBC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490" t="-2816" b="89143"/>
          <a:stretch>
            <a:fillRect/>
          </a:stretch>
        </xdr:blipFill>
        <xdr:spPr>
          <a:xfrm flipH="1">
            <a:off x="5627103" y="21598062"/>
            <a:ext cx="997760" cy="47653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6</xdr:col>
      <xdr:colOff>172085</xdr:colOff>
      <xdr:row>63</xdr:row>
      <xdr:rowOff>489585</xdr:rowOff>
    </xdr:from>
    <xdr:to>
      <xdr:col>6</xdr:col>
      <xdr:colOff>1574800</xdr:colOff>
      <xdr:row>64</xdr:row>
      <xdr:rowOff>572770</xdr:rowOff>
    </xdr:to>
    <xdr:pic>
      <xdr:nvPicPr>
        <xdr:cNvPr id="32" name="Picture 31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C117F654-7F67-42E2-ACC3-CDC92641D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966"/>
        <a:stretch>
          <a:fillRect/>
        </a:stretch>
      </xdr:blipFill>
      <xdr:spPr>
        <a:xfrm>
          <a:off x="8163560" y="27635835"/>
          <a:ext cx="1402715" cy="111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1009650</xdr:colOff>
      <xdr:row>71</xdr:row>
      <xdr:rowOff>245110</xdr:rowOff>
    </xdr:from>
    <xdr:ext cx="1351319" cy="1271565"/>
    <xdr:pic>
      <xdr:nvPicPr>
        <xdr:cNvPr id="33" name="Picture 32">
          <a:extLst>
            <a:ext uri="{FF2B5EF4-FFF2-40B4-BE49-F238E27FC236}">
              <a16:creationId xmlns:a16="http://schemas.microsoft.com/office/drawing/2014/main" id="{2EF4C41B-E79B-4DE4-885E-F406FA9A2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08" t="11239" r="20222" b="55201"/>
        <a:stretch>
          <a:fillRect/>
        </a:stretch>
      </xdr:blipFill>
      <xdr:spPr>
        <a:xfrm>
          <a:off x="9001125" y="31791910"/>
          <a:ext cx="1351319" cy="127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833120</xdr:colOff>
      <xdr:row>75</xdr:row>
      <xdr:rowOff>127000</xdr:rowOff>
    </xdr:from>
    <xdr:to>
      <xdr:col>6</xdr:col>
      <xdr:colOff>2593975</xdr:colOff>
      <xdr:row>78</xdr:row>
      <xdr:rowOff>257175</xdr:rowOff>
    </xdr:to>
    <xdr:pic>
      <xdr:nvPicPr>
        <xdr:cNvPr id="34" name="Picture 33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545AE84E-E163-497F-93A9-FE7A5AB04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24595" y="33702625"/>
          <a:ext cx="1760855" cy="127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770890</xdr:colOff>
      <xdr:row>79</xdr:row>
      <xdr:rowOff>473075</xdr:rowOff>
    </xdr:from>
    <xdr:to>
      <xdr:col>6</xdr:col>
      <xdr:colOff>2741295</xdr:colOff>
      <xdr:row>82</xdr:row>
      <xdr:rowOff>81280</xdr:rowOff>
    </xdr:to>
    <xdr:pic>
      <xdr:nvPicPr>
        <xdr:cNvPr id="35" name="Picture 34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F11F49E4-2201-4BD7-8F7F-A7D2A78A4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62365" y="35572700"/>
          <a:ext cx="1970405" cy="1094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1762760</xdr:colOff>
      <xdr:row>63</xdr:row>
      <xdr:rowOff>476885</xdr:rowOff>
    </xdr:from>
    <xdr:to>
      <xdr:col>7</xdr:col>
      <xdr:colOff>3810</xdr:colOff>
      <xdr:row>64</xdr:row>
      <xdr:rowOff>560070</xdr:rowOff>
    </xdr:to>
    <xdr:pic>
      <xdr:nvPicPr>
        <xdr:cNvPr id="36" name="Picture 35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5A575FDD-4A85-4590-A279-B71E5AB04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08"/>
        <a:stretch>
          <a:fillRect/>
        </a:stretch>
      </xdr:blipFill>
      <xdr:spPr>
        <a:xfrm>
          <a:off x="9754235" y="27623135"/>
          <a:ext cx="1203325" cy="111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814705</xdr:colOff>
      <xdr:row>67</xdr:row>
      <xdr:rowOff>53975</xdr:rowOff>
    </xdr:from>
    <xdr:to>
      <xdr:col>6</xdr:col>
      <xdr:colOff>2434387</xdr:colOff>
      <xdr:row>70</xdr:row>
      <xdr:rowOff>283777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02515B71-2A02-4EC5-8563-130B33427031}"/>
            </a:ext>
          </a:extLst>
        </xdr:cNvPr>
        <xdr:cNvGrpSpPr/>
      </xdr:nvGrpSpPr>
      <xdr:grpSpPr>
        <a:xfrm>
          <a:off x="8798387" y="29616111"/>
          <a:ext cx="1619682" cy="1857711"/>
          <a:chOff x="6122505" y="19390015"/>
          <a:chExt cx="1811529" cy="1677434"/>
        </a:xfrm>
      </xdr:grpSpPr>
      <xdr:pic>
        <xdr:nvPicPr>
          <xdr:cNvPr id="38" name="Picture 37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D668D6CB-F76E-4E0E-B5C4-E400B0E9F4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>
            <a:fillRect/>
          </a:stretch>
        </xdr:blipFill>
        <xdr:spPr>
          <a:xfrm>
            <a:off x="6160701" y="19525520"/>
            <a:ext cx="1685794" cy="15419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39" name="Group 38">
            <a:extLst>
              <a:ext uri="{FF2B5EF4-FFF2-40B4-BE49-F238E27FC236}">
                <a16:creationId xmlns:a16="http://schemas.microsoft.com/office/drawing/2014/main" id="{5436B4E7-6EC4-8B32-C094-9072EB57558A}"/>
              </a:ext>
            </a:extLst>
          </xdr:cNvPr>
          <xdr:cNvGrpSpPr/>
        </xdr:nvGrpSpPr>
        <xdr:grpSpPr>
          <a:xfrm>
            <a:off x="6122505" y="19390015"/>
            <a:ext cx="1811529" cy="474994"/>
            <a:chOff x="6609806" y="19607350"/>
            <a:chExt cx="1154221" cy="148044"/>
          </a:xfrm>
        </xdr:grpSpPr>
        <xdr:pic>
          <xdr:nvPicPr>
            <xdr:cNvPr id="40" name="Picture 39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0C15BE23-6E42-9A75-C946-897CA107A07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>
              <a:fillRect/>
            </a:stretch>
          </xdr:blipFill>
          <xdr:spPr>
            <a:xfrm>
              <a:off x="7232469" y="19607350"/>
              <a:ext cx="531558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1" name="Picture 40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E2BAE33F-3D37-756A-4897-08CAFBEFC79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>
              <a:fillRect/>
            </a:stretch>
          </xdr:blipFill>
          <xdr:spPr>
            <a:xfrm flipH="1">
              <a:off x="6609806" y="19607350"/>
              <a:ext cx="635726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oneCell">
    <xdr:from>
      <xdr:col>6</xdr:col>
      <xdr:colOff>773430</xdr:colOff>
      <xdr:row>83</xdr:row>
      <xdr:rowOff>468630</xdr:rowOff>
    </xdr:from>
    <xdr:to>
      <xdr:col>6</xdr:col>
      <xdr:colOff>2806700</xdr:colOff>
      <xdr:row>86</xdr:row>
      <xdr:rowOff>22225</xdr:rowOff>
    </xdr:to>
    <xdr:pic>
      <xdr:nvPicPr>
        <xdr:cNvPr id="42" name="Picture 41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17FE95E-FF7A-4787-B0C5-1543E44A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64905" y="37435155"/>
          <a:ext cx="2033270" cy="1096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379730</xdr:colOff>
      <xdr:row>17</xdr:row>
      <xdr:rowOff>95885</xdr:rowOff>
    </xdr:from>
    <xdr:to>
      <xdr:col>13</xdr:col>
      <xdr:colOff>2192020</xdr:colOff>
      <xdr:row>22</xdr:row>
      <xdr:rowOff>162560</xdr:rowOff>
    </xdr:to>
    <xdr:pic>
      <xdr:nvPicPr>
        <xdr:cNvPr id="43" name="图片 3">
          <a:extLst>
            <a:ext uri="{FF2B5EF4-FFF2-40B4-BE49-F238E27FC236}">
              <a16:creationId xmlns:a16="http://schemas.microsoft.com/office/drawing/2014/main" id="{31E5E1FA-F066-4D21-BFA3-0389C6E81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210530" y="6534785"/>
          <a:ext cx="1812290" cy="208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195580</xdr:colOff>
      <xdr:row>67</xdr:row>
      <xdr:rowOff>179070</xdr:rowOff>
    </xdr:from>
    <xdr:to>
      <xdr:col>13</xdr:col>
      <xdr:colOff>1415415</xdr:colOff>
      <xdr:row>70</xdr:row>
      <xdr:rowOff>193675</xdr:rowOff>
    </xdr:to>
    <xdr:pic>
      <xdr:nvPicPr>
        <xdr:cNvPr id="44" name="图片 12">
          <a:extLst>
            <a:ext uri="{FF2B5EF4-FFF2-40B4-BE49-F238E27FC236}">
              <a16:creationId xmlns:a16="http://schemas.microsoft.com/office/drawing/2014/main" id="{A63EFE27-CF54-412D-868F-C77DB487F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026380" y="29725620"/>
          <a:ext cx="1219835" cy="163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119380</xdr:colOff>
      <xdr:row>47</xdr:row>
      <xdr:rowOff>208915</xdr:rowOff>
    </xdr:from>
    <xdr:to>
      <xdr:col>13</xdr:col>
      <xdr:colOff>1339850</xdr:colOff>
      <xdr:row>50</xdr:row>
      <xdr:rowOff>231775</xdr:rowOff>
    </xdr:to>
    <xdr:pic>
      <xdr:nvPicPr>
        <xdr:cNvPr id="45" name="图片 2">
          <a:extLst>
            <a:ext uri="{FF2B5EF4-FFF2-40B4-BE49-F238E27FC236}">
              <a16:creationId xmlns:a16="http://schemas.microsoft.com/office/drawing/2014/main" id="{65CBA367-73B5-4676-B371-BD3066732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950180" y="18820765"/>
          <a:ext cx="1220470" cy="173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330200</xdr:colOff>
      <xdr:row>55</xdr:row>
      <xdr:rowOff>33020</xdr:rowOff>
    </xdr:from>
    <xdr:to>
      <xdr:col>13</xdr:col>
      <xdr:colOff>1372870</xdr:colOff>
      <xdr:row>58</xdr:row>
      <xdr:rowOff>86995</xdr:rowOff>
    </xdr:to>
    <xdr:pic>
      <xdr:nvPicPr>
        <xdr:cNvPr id="46" name="图片 4">
          <a:extLst>
            <a:ext uri="{FF2B5EF4-FFF2-40B4-BE49-F238E27FC236}">
              <a16:creationId xmlns:a16="http://schemas.microsoft.com/office/drawing/2014/main" id="{8C54B036-B488-487B-AE25-D540A629B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161000" y="22931120"/>
          <a:ext cx="1042670" cy="171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156845</xdr:colOff>
      <xdr:row>71</xdr:row>
      <xdr:rowOff>162560</xdr:rowOff>
    </xdr:from>
    <xdr:to>
      <xdr:col>13</xdr:col>
      <xdr:colOff>1350645</xdr:colOff>
      <xdr:row>74</xdr:row>
      <xdr:rowOff>221615</xdr:rowOff>
    </xdr:to>
    <xdr:pic>
      <xdr:nvPicPr>
        <xdr:cNvPr id="47" name="图片 7">
          <a:extLst>
            <a:ext uri="{FF2B5EF4-FFF2-40B4-BE49-F238E27FC236}">
              <a16:creationId xmlns:a16="http://schemas.microsoft.com/office/drawing/2014/main" id="{B73D915D-6DCD-4538-9078-49DCEF2BA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987645" y="31709360"/>
          <a:ext cx="1193800" cy="170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121285</xdr:colOff>
      <xdr:row>51</xdr:row>
      <xdr:rowOff>420370</xdr:rowOff>
    </xdr:from>
    <xdr:to>
      <xdr:col>13</xdr:col>
      <xdr:colOff>1587500</xdr:colOff>
      <xdr:row>54</xdr:row>
      <xdr:rowOff>180340</xdr:rowOff>
    </xdr:to>
    <xdr:pic>
      <xdr:nvPicPr>
        <xdr:cNvPr id="48" name="图片 18">
          <a:extLst>
            <a:ext uri="{FF2B5EF4-FFF2-40B4-BE49-F238E27FC236}">
              <a16:creationId xmlns:a16="http://schemas.microsoft.com/office/drawing/2014/main" id="{24FFC504-004A-492D-A04E-6CC5C4005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952085" y="21127720"/>
          <a:ext cx="1466215" cy="1569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92710</xdr:colOff>
      <xdr:row>59</xdr:row>
      <xdr:rowOff>84455</xdr:rowOff>
    </xdr:from>
    <xdr:to>
      <xdr:col>13</xdr:col>
      <xdr:colOff>1191260</xdr:colOff>
      <xdr:row>61</xdr:row>
      <xdr:rowOff>21590</xdr:rowOff>
    </xdr:to>
    <xdr:pic>
      <xdr:nvPicPr>
        <xdr:cNvPr id="49" name="图片 19">
          <a:extLst>
            <a:ext uri="{FF2B5EF4-FFF2-40B4-BE49-F238E27FC236}">
              <a16:creationId xmlns:a16="http://schemas.microsoft.com/office/drawing/2014/main" id="{7C80B92C-EF6D-4501-8487-BA16DAE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923510" y="25020905"/>
          <a:ext cx="1098550" cy="1384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120015</xdr:colOff>
      <xdr:row>63</xdr:row>
      <xdr:rowOff>773430</xdr:rowOff>
    </xdr:from>
    <xdr:to>
      <xdr:col>13</xdr:col>
      <xdr:colOff>1287780</xdr:colOff>
      <xdr:row>66</xdr:row>
      <xdr:rowOff>236220</xdr:rowOff>
    </xdr:to>
    <xdr:pic>
      <xdr:nvPicPr>
        <xdr:cNvPr id="50" name="图片 20">
          <a:extLst>
            <a:ext uri="{FF2B5EF4-FFF2-40B4-BE49-F238E27FC236}">
              <a16:creationId xmlns:a16="http://schemas.microsoft.com/office/drawing/2014/main" id="{A54E3006-6C27-4BAE-AAD8-E1053E836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950815" y="27919680"/>
          <a:ext cx="1167765" cy="148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1370965</xdr:colOff>
      <xdr:row>63</xdr:row>
      <xdr:rowOff>728980</xdr:rowOff>
    </xdr:from>
    <xdr:to>
      <xdr:col>14</xdr:col>
      <xdr:colOff>2886</xdr:colOff>
      <xdr:row>66</xdr:row>
      <xdr:rowOff>203200</xdr:rowOff>
    </xdr:to>
    <xdr:pic>
      <xdr:nvPicPr>
        <xdr:cNvPr id="51" name="图片 21">
          <a:extLst>
            <a:ext uri="{FF2B5EF4-FFF2-40B4-BE49-F238E27FC236}">
              <a16:creationId xmlns:a16="http://schemas.microsoft.com/office/drawing/2014/main" id="{437B32D1-25FE-4C6C-B535-82D0648D3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201765" y="27875230"/>
          <a:ext cx="883285" cy="1493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147955</xdr:colOff>
      <xdr:row>75</xdr:row>
      <xdr:rowOff>103505</xdr:rowOff>
    </xdr:from>
    <xdr:to>
      <xdr:col>13</xdr:col>
      <xdr:colOff>1401445</xdr:colOff>
      <xdr:row>78</xdr:row>
      <xdr:rowOff>339725</xdr:rowOff>
    </xdr:to>
    <xdr:pic>
      <xdr:nvPicPr>
        <xdr:cNvPr id="52" name="图片 25">
          <a:extLst>
            <a:ext uri="{FF2B5EF4-FFF2-40B4-BE49-F238E27FC236}">
              <a16:creationId xmlns:a16="http://schemas.microsoft.com/office/drawing/2014/main" id="{BC4CF08C-C0E5-4A24-B2B6-AD5BA50F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978755" y="33679130"/>
          <a:ext cx="1253490" cy="1379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1570990</xdr:colOff>
      <xdr:row>59</xdr:row>
      <xdr:rowOff>74930</xdr:rowOff>
    </xdr:from>
    <xdr:to>
      <xdr:col>14</xdr:col>
      <xdr:colOff>2251</xdr:colOff>
      <xdr:row>59</xdr:row>
      <xdr:rowOff>995680</xdr:rowOff>
    </xdr:to>
    <xdr:pic>
      <xdr:nvPicPr>
        <xdr:cNvPr id="53" name="ID_26422CF134A4473296F69505538EBF07">
          <a:extLst>
            <a:ext uri="{FF2B5EF4-FFF2-40B4-BE49-F238E27FC236}">
              <a16:creationId xmlns:a16="http://schemas.microsoft.com/office/drawing/2014/main" id="{776BC97A-6BE0-4A09-B618-4BC400A6B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401790" y="25011380"/>
          <a:ext cx="682625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87630</xdr:colOff>
      <xdr:row>63</xdr:row>
      <xdr:rowOff>24765</xdr:rowOff>
    </xdr:from>
    <xdr:to>
      <xdr:col>13</xdr:col>
      <xdr:colOff>873125</xdr:colOff>
      <xdr:row>63</xdr:row>
      <xdr:rowOff>782955</xdr:rowOff>
    </xdr:to>
    <xdr:pic>
      <xdr:nvPicPr>
        <xdr:cNvPr id="54" name="ID_26422CF134A4473296F69505538EBF07">
          <a:extLst>
            <a:ext uri="{FF2B5EF4-FFF2-40B4-BE49-F238E27FC236}">
              <a16:creationId xmlns:a16="http://schemas.microsoft.com/office/drawing/2014/main" id="{A0A1D72A-FCE7-4993-B4BD-8318608F6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918430" y="27171015"/>
          <a:ext cx="785495" cy="758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1188085</xdr:colOff>
      <xdr:row>63</xdr:row>
      <xdr:rowOff>44450</xdr:rowOff>
    </xdr:from>
    <xdr:to>
      <xdr:col>13</xdr:col>
      <xdr:colOff>1877060</xdr:colOff>
      <xdr:row>63</xdr:row>
      <xdr:rowOff>767080</xdr:rowOff>
    </xdr:to>
    <xdr:pic>
      <xdr:nvPicPr>
        <xdr:cNvPr id="55" name="ID_26422CF134A4473296F69505538EBF07">
          <a:extLst>
            <a:ext uri="{FF2B5EF4-FFF2-40B4-BE49-F238E27FC236}">
              <a16:creationId xmlns:a16="http://schemas.microsoft.com/office/drawing/2014/main" id="{1DE74E81-5E41-4E6F-9212-570F281DB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018885" y="27190700"/>
          <a:ext cx="688975" cy="722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1546225</xdr:colOff>
      <xdr:row>67</xdr:row>
      <xdr:rowOff>62865</xdr:rowOff>
    </xdr:from>
    <xdr:to>
      <xdr:col>14</xdr:col>
      <xdr:colOff>3521</xdr:colOff>
      <xdr:row>68</xdr:row>
      <xdr:rowOff>111760</xdr:rowOff>
    </xdr:to>
    <xdr:pic>
      <xdr:nvPicPr>
        <xdr:cNvPr id="56" name="ID_26422CF134A4473296F69505538EBF07">
          <a:extLst>
            <a:ext uri="{FF2B5EF4-FFF2-40B4-BE49-F238E27FC236}">
              <a16:creationId xmlns:a16="http://schemas.microsoft.com/office/drawing/2014/main" id="{5961E264-3863-4AA7-81DB-4A70EC3F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377025" y="29609415"/>
          <a:ext cx="708660" cy="906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1585595</xdr:colOff>
      <xdr:row>71</xdr:row>
      <xdr:rowOff>74295</xdr:rowOff>
    </xdr:from>
    <xdr:to>
      <xdr:col>14</xdr:col>
      <xdr:colOff>4791</xdr:colOff>
      <xdr:row>72</xdr:row>
      <xdr:rowOff>96520</xdr:rowOff>
    </xdr:to>
    <xdr:pic>
      <xdr:nvPicPr>
        <xdr:cNvPr id="57" name="ID_26422CF134A4473296F69505538EBF07">
          <a:extLst>
            <a:ext uri="{FF2B5EF4-FFF2-40B4-BE49-F238E27FC236}">
              <a16:creationId xmlns:a16="http://schemas.microsoft.com/office/drawing/2014/main" id="{E98D5558-EDB1-4917-8251-73553030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416395" y="31621095"/>
          <a:ext cx="670560" cy="90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1694815</xdr:colOff>
      <xdr:row>75</xdr:row>
      <xdr:rowOff>44450</xdr:rowOff>
    </xdr:from>
    <xdr:to>
      <xdr:col>14</xdr:col>
      <xdr:colOff>2251</xdr:colOff>
      <xdr:row>77</xdr:row>
      <xdr:rowOff>83185</xdr:rowOff>
    </xdr:to>
    <xdr:pic>
      <xdr:nvPicPr>
        <xdr:cNvPr id="58" name="ID_26422CF134A4473296F69505538EBF07">
          <a:extLst>
            <a:ext uri="{FF2B5EF4-FFF2-40B4-BE49-F238E27FC236}">
              <a16:creationId xmlns:a16="http://schemas.microsoft.com/office/drawing/2014/main" id="{566FE5B6-AA16-4E8E-8E25-FD7A72BAC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525615" y="33620075"/>
          <a:ext cx="558800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1276985</xdr:colOff>
      <xdr:row>47</xdr:row>
      <xdr:rowOff>14605</xdr:rowOff>
    </xdr:from>
    <xdr:to>
      <xdr:col>14</xdr:col>
      <xdr:colOff>2540</xdr:colOff>
      <xdr:row>48</xdr:row>
      <xdr:rowOff>196215</xdr:rowOff>
    </xdr:to>
    <xdr:pic>
      <xdr:nvPicPr>
        <xdr:cNvPr id="59" name="ID_FE4A2D3DBFE149ABB8093D475EF7D05F">
          <a:extLst>
            <a:ext uri="{FF2B5EF4-FFF2-40B4-BE49-F238E27FC236}">
              <a16:creationId xmlns:a16="http://schemas.microsoft.com/office/drawing/2014/main" id="{F0F9DC46-40D5-4B60-9769-2DA478451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107785" y="18626455"/>
          <a:ext cx="982980" cy="1134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1345565</xdr:colOff>
      <xdr:row>51</xdr:row>
      <xdr:rowOff>73660</xdr:rowOff>
    </xdr:from>
    <xdr:to>
      <xdr:col>14</xdr:col>
      <xdr:colOff>4445</xdr:colOff>
      <xdr:row>52</xdr:row>
      <xdr:rowOff>153670</xdr:rowOff>
    </xdr:to>
    <xdr:pic>
      <xdr:nvPicPr>
        <xdr:cNvPr id="60" name="ID_FE4A2D3DBFE149ABB8093D475EF7D05F">
          <a:extLst>
            <a:ext uri="{FF2B5EF4-FFF2-40B4-BE49-F238E27FC236}">
              <a16:creationId xmlns:a16="http://schemas.microsoft.com/office/drawing/2014/main" id="{238066DA-248C-43C8-994B-C17B50A8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176365" y="20781010"/>
          <a:ext cx="916305" cy="1127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1355725</xdr:colOff>
      <xdr:row>55</xdr:row>
      <xdr:rowOff>14605</xdr:rowOff>
    </xdr:from>
    <xdr:to>
      <xdr:col>14</xdr:col>
      <xdr:colOff>1616</xdr:colOff>
      <xdr:row>56</xdr:row>
      <xdr:rowOff>247015</xdr:rowOff>
    </xdr:to>
    <xdr:pic>
      <xdr:nvPicPr>
        <xdr:cNvPr id="61" name="ID_FE4A2D3DBFE149ABB8093D475EF7D05F">
          <a:extLst>
            <a:ext uri="{FF2B5EF4-FFF2-40B4-BE49-F238E27FC236}">
              <a16:creationId xmlns:a16="http://schemas.microsoft.com/office/drawing/2014/main" id="{9F1C4920-7A5C-4C00-951F-E0FF5663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186525" y="22912705"/>
          <a:ext cx="897255" cy="1127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346710</xdr:colOff>
      <xdr:row>11</xdr:row>
      <xdr:rowOff>143510</xdr:rowOff>
    </xdr:from>
    <xdr:to>
      <xdr:col>13</xdr:col>
      <xdr:colOff>2080260</xdr:colOff>
      <xdr:row>15</xdr:row>
      <xdr:rowOff>254635</xdr:rowOff>
    </xdr:to>
    <xdr:pic>
      <xdr:nvPicPr>
        <xdr:cNvPr id="62" name="图片 46">
          <a:extLst>
            <a:ext uri="{FF2B5EF4-FFF2-40B4-BE49-F238E27FC236}">
              <a16:creationId xmlns:a16="http://schemas.microsoft.com/office/drawing/2014/main" id="{DDFDE551-F760-4C0E-9BD4-6CD41F293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177510" y="4163060"/>
          <a:ext cx="1733550" cy="176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435610</xdr:colOff>
      <xdr:row>23</xdr:row>
      <xdr:rowOff>330835</xdr:rowOff>
    </xdr:from>
    <xdr:to>
      <xdr:col>13</xdr:col>
      <xdr:colOff>2169160</xdr:colOff>
      <xdr:row>27</xdr:row>
      <xdr:rowOff>325120</xdr:rowOff>
    </xdr:to>
    <xdr:pic>
      <xdr:nvPicPr>
        <xdr:cNvPr id="63" name="图片 47">
          <a:extLst>
            <a:ext uri="{FF2B5EF4-FFF2-40B4-BE49-F238E27FC236}">
              <a16:creationId xmlns:a16="http://schemas.microsoft.com/office/drawing/2014/main" id="{08A24731-BF14-4956-B1B8-E8A2F131E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266410" y="9170035"/>
          <a:ext cx="1733550" cy="179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504190</xdr:colOff>
      <xdr:row>29</xdr:row>
      <xdr:rowOff>82550</xdr:rowOff>
    </xdr:from>
    <xdr:to>
      <xdr:col>13</xdr:col>
      <xdr:colOff>2028190</xdr:colOff>
      <xdr:row>34</xdr:row>
      <xdr:rowOff>199390</xdr:rowOff>
    </xdr:to>
    <xdr:pic>
      <xdr:nvPicPr>
        <xdr:cNvPr id="64" name="图片 48">
          <a:extLst>
            <a:ext uri="{FF2B5EF4-FFF2-40B4-BE49-F238E27FC236}">
              <a16:creationId xmlns:a16="http://schemas.microsoft.com/office/drawing/2014/main" id="{B9BC18C1-A550-4A48-A3FE-14DC7812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334990" y="11483975"/>
          <a:ext cx="1524000" cy="222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662940</xdr:colOff>
      <xdr:row>35</xdr:row>
      <xdr:rowOff>153035</xdr:rowOff>
    </xdr:from>
    <xdr:to>
      <xdr:col>13</xdr:col>
      <xdr:colOff>1988820</xdr:colOff>
      <xdr:row>40</xdr:row>
      <xdr:rowOff>220980</xdr:rowOff>
    </xdr:to>
    <xdr:pic>
      <xdr:nvPicPr>
        <xdr:cNvPr id="65" name="图片 87">
          <a:extLst>
            <a:ext uri="{FF2B5EF4-FFF2-40B4-BE49-F238E27FC236}">
              <a16:creationId xmlns:a16="http://schemas.microsoft.com/office/drawing/2014/main" id="{E6CD01F0-D32F-484B-9AEA-E19E0903E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493740" y="14040485"/>
          <a:ext cx="1325880" cy="2125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386080</xdr:colOff>
      <xdr:row>41</xdr:row>
      <xdr:rowOff>104140</xdr:rowOff>
    </xdr:from>
    <xdr:to>
      <xdr:col>13</xdr:col>
      <xdr:colOff>1824990</xdr:colOff>
      <xdr:row>46</xdr:row>
      <xdr:rowOff>163830</xdr:rowOff>
    </xdr:to>
    <xdr:pic>
      <xdr:nvPicPr>
        <xdr:cNvPr id="66" name="图片 88">
          <a:extLst>
            <a:ext uri="{FF2B5EF4-FFF2-40B4-BE49-F238E27FC236}">
              <a16:creationId xmlns:a16="http://schemas.microsoft.com/office/drawing/2014/main" id="{6F0429C2-10BC-4676-B499-D5438463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216880" y="16429990"/>
          <a:ext cx="1438910" cy="196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306705</xdr:colOff>
      <xdr:row>5</xdr:row>
      <xdr:rowOff>65405</xdr:rowOff>
    </xdr:from>
    <xdr:to>
      <xdr:col>13</xdr:col>
      <xdr:colOff>2011680</xdr:colOff>
      <xdr:row>10</xdr:row>
      <xdr:rowOff>296545</xdr:rowOff>
    </xdr:to>
    <xdr:pic>
      <xdr:nvPicPr>
        <xdr:cNvPr id="67" name="ID_413BA163F3994D8692AFB3596B997298" descr="C420">
          <a:extLst>
            <a:ext uri="{FF2B5EF4-FFF2-40B4-BE49-F238E27FC236}">
              <a16:creationId xmlns:a16="http://schemas.microsoft.com/office/drawing/2014/main" id="{02331BC4-564F-4DEB-8802-D0393C62C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137505" y="1846580"/>
          <a:ext cx="1704975" cy="2088515"/>
        </a:xfrm>
        <a:prstGeom prst="rect">
          <a:avLst/>
        </a:prstGeom>
      </xdr:spPr>
    </xdr:pic>
    <xdr:clientData/>
  </xdr:twoCellAnchor>
  <xdr:twoCellAnchor editAs="oneCell">
    <xdr:from>
      <xdr:col>13</xdr:col>
      <xdr:colOff>279400</xdr:colOff>
      <xdr:row>79</xdr:row>
      <xdr:rowOff>678815</xdr:rowOff>
    </xdr:from>
    <xdr:to>
      <xdr:col>13</xdr:col>
      <xdr:colOff>1161415</xdr:colOff>
      <xdr:row>82</xdr:row>
      <xdr:rowOff>309245</xdr:rowOff>
    </xdr:to>
    <xdr:pic>
      <xdr:nvPicPr>
        <xdr:cNvPr id="68" name="图片 90">
          <a:extLst>
            <a:ext uri="{FF2B5EF4-FFF2-40B4-BE49-F238E27FC236}">
              <a16:creationId xmlns:a16="http://schemas.microsoft.com/office/drawing/2014/main" id="{0FDCE98A-E855-49C2-9EA1-C6C8CD4D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110200" y="35778440"/>
          <a:ext cx="882015" cy="1116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1372235</xdr:colOff>
      <xdr:row>79</xdr:row>
      <xdr:rowOff>674370</xdr:rowOff>
    </xdr:from>
    <xdr:to>
      <xdr:col>14</xdr:col>
      <xdr:colOff>4445</xdr:colOff>
      <xdr:row>82</xdr:row>
      <xdr:rowOff>316865</xdr:rowOff>
    </xdr:to>
    <xdr:pic>
      <xdr:nvPicPr>
        <xdr:cNvPr id="69" name="图片 91">
          <a:extLst>
            <a:ext uri="{FF2B5EF4-FFF2-40B4-BE49-F238E27FC236}">
              <a16:creationId xmlns:a16="http://schemas.microsoft.com/office/drawing/2014/main" id="{B08EEE51-92DC-4263-97BA-9A7513867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203035" y="35773995"/>
          <a:ext cx="889635" cy="1128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168275</xdr:colOff>
      <xdr:row>79</xdr:row>
      <xdr:rowOff>24765</xdr:rowOff>
    </xdr:from>
    <xdr:to>
      <xdr:col>13</xdr:col>
      <xdr:colOff>761365</xdr:colOff>
      <xdr:row>79</xdr:row>
      <xdr:rowOff>596265</xdr:rowOff>
    </xdr:to>
    <xdr:pic>
      <xdr:nvPicPr>
        <xdr:cNvPr id="70" name="ID_26422CF134A4473296F69505538EBF07">
          <a:extLst>
            <a:ext uri="{FF2B5EF4-FFF2-40B4-BE49-F238E27FC236}">
              <a16:creationId xmlns:a16="http://schemas.microsoft.com/office/drawing/2014/main" id="{6BAF123E-8124-4352-958D-0412BB93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999075" y="35124390"/>
          <a:ext cx="5930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1278255</xdr:colOff>
      <xdr:row>79</xdr:row>
      <xdr:rowOff>19685</xdr:rowOff>
    </xdr:from>
    <xdr:to>
      <xdr:col>13</xdr:col>
      <xdr:colOff>1798320</xdr:colOff>
      <xdr:row>79</xdr:row>
      <xdr:rowOff>564515</xdr:rowOff>
    </xdr:to>
    <xdr:pic>
      <xdr:nvPicPr>
        <xdr:cNvPr id="71" name="ID_26422CF134A4473296F69505538EBF07">
          <a:extLst>
            <a:ext uri="{FF2B5EF4-FFF2-40B4-BE49-F238E27FC236}">
              <a16:creationId xmlns:a16="http://schemas.microsoft.com/office/drawing/2014/main" id="{8A363717-92EF-49E5-8C2D-E163672F4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109055" y="35119310"/>
          <a:ext cx="520065" cy="54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210185</xdr:colOff>
      <xdr:row>83</xdr:row>
      <xdr:rowOff>708660</xdr:rowOff>
    </xdr:from>
    <xdr:to>
      <xdr:col>13</xdr:col>
      <xdr:colOff>1092200</xdr:colOff>
      <xdr:row>86</xdr:row>
      <xdr:rowOff>275590</xdr:rowOff>
    </xdr:to>
    <xdr:pic>
      <xdr:nvPicPr>
        <xdr:cNvPr id="72" name="图片 94">
          <a:extLst>
            <a:ext uri="{FF2B5EF4-FFF2-40B4-BE49-F238E27FC236}">
              <a16:creationId xmlns:a16="http://schemas.microsoft.com/office/drawing/2014/main" id="{33BD21BF-6EBA-47CD-9D70-B6F34CCDB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040985" y="37675185"/>
          <a:ext cx="882015" cy="1109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1303020</xdr:colOff>
      <xdr:row>83</xdr:row>
      <xdr:rowOff>704215</xdr:rowOff>
    </xdr:from>
    <xdr:to>
      <xdr:col>13</xdr:col>
      <xdr:colOff>2192655</xdr:colOff>
      <xdr:row>86</xdr:row>
      <xdr:rowOff>283210</xdr:rowOff>
    </xdr:to>
    <xdr:pic>
      <xdr:nvPicPr>
        <xdr:cNvPr id="73" name="图片 95">
          <a:extLst>
            <a:ext uri="{FF2B5EF4-FFF2-40B4-BE49-F238E27FC236}">
              <a16:creationId xmlns:a16="http://schemas.microsoft.com/office/drawing/2014/main" id="{94F99638-A1F9-4C8D-8DB9-607DFEFFE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133820" y="37670740"/>
          <a:ext cx="889635" cy="1122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99060</xdr:colOff>
      <xdr:row>83</xdr:row>
      <xdr:rowOff>49530</xdr:rowOff>
    </xdr:from>
    <xdr:to>
      <xdr:col>13</xdr:col>
      <xdr:colOff>692150</xdr:colOff>
      <xdr:row>83</xdr:row>
      <xdr:rowOff>621030</xdr:rowOff>
    </xdr:to>
    <xdr:pic>
      <xdr:nvPicPr>
        <xdr:cNvPr id="74" name="ID_26422CF134A4473296F69505538EBF07">
          <a:extLst>
            <a:ext uri="{FF2B5EF4-FFF2-40B4-BE49-F238E27FC236}">
              <a16:creationId xmlns:a16="http://schemas.microsoft.com/office/drawing/2014/main" id="{C09672E3-B618-4AEF-A5F1-7893A5B8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929860" y="37016055"/>
          <a:ext cx="5930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1209040</xdr:colOff>
      <xdr:row>83</xdr:row>
      <xdr:rowOff>44450</xdr:rowOff>
    </xdr:from>
    <xdr:to>
      <xdr:col>13</xdr:col>
      <xdr:colOff>1729105</xdr:colOff>
      <xdr:row>83</xdr:row>
      <xdr:rowOff>589280</xdr:rowOff>
    </xdr:to>
    <xdr:pic>
      <xdr:nvPicPr>
        <xdr:cNvPr id="75" name="ID_26422CF134A4473296F69505538EBF07">
          <a:extLst>
            <a:ext uri="{FF2B5EF4-FFF2-40B4-BE49-F238E27FC236}">
              <a16:creationId xmlns:a16="http://schemas.microsoft.com/office/drawing/2014/main" id="{59F62781-9C41-42A9-A41C-4B746622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039840" y="37010975"/>
          <a:ext cx="520065" cy="5448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356416</xdr:colOff>
      <xdr:row>5</xdr:row>
      <xdr:rowOff>134258</xdr:rowOff>
    </xdr:from>
    <xdr:to>
      <xdr:col>6</xdr:col>
      <xdr:colOff>2640938</xdr:colOff>
      <xdr:row>10</xdr:row>
      <xdr:rowOff>304800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E66BA-024E-46E5-AEA4-04B53D95E6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1" t="17750" r="241" b="31707"/>
        <a:stretch/>
      </xdr:blipFill>
      <xdr:spPr>
        <a:xfrm>
          <a:off x="6128566" y="1572533"/>
          <a:ext cx="2284522" cy="2027917"/>
        </a:xfrm>
        <a:prstGeom prst="rect">
          <a:avLst/>
        </a:prstGeom>
      </xdr:spPr>
    </xdr:pic>
    <xdr:clientData/>
  </xdr:twoCellAnchor>
  <xdr:twoCellAnchor editAs="oneCell">
    <xdr:from>
      <xdr:col>9</xdr:col>
      <xdr:colOff>368983</xdr:colOff>
      <xdr:row>7</xdr:row>
      <xdr:rowOff>296269</xdr:rowOff>
    </xdr:from>
    <xdr:to>
      <xdr:col>9</xdr:col>
      <xdr:colOff>1470660</xdr:colOff>
      <xdr:row>9</xdr:row>
      <xdr:rowOff>297180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3F53A0-0858-4CFD-8735-EB65BAAD1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2608" y="2477494"/>
          <a:ext cx="1101677" cy="743861"/>
        </a:xfrm>
        <a:prstGeom prst="rect">
          <a:avLst/>
        </a:prstGeom>
      </xdr:spPr>
    </xdr:pic>
    <xdr:clientData/>
  </xdr:twoCellAnchor>
  <xdr:twoCellAnchor editAs="oneCell">
    <xdr:from>
      <xdr:col>9</xdr:col>
      <xdr:colOff>363951</xdr:colOff>
      <xdr:row>5</xdr:row>
      <xdr:rowOff>252188</xdr:rowOff>
    </xdr:from>
    <xdr:to>
      <xdr:col>9</xdr:col>
      <xdr:colOff>1449934</xdr:colOff>
      <xdr:row>7</xdr:row>
      <xdr:rowOff>223100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554AAC-2B8B-4686-B164-5F0DFAF6E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7576" y="1690463"/>
          <a:ext cx="1085983" cy="713862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12</xdr:row>
      <xdr:rowOff>312420</xdr:rowOff>
    </xdr:from>
    <xdr:to>
      <xdr:col>9</xdr:col>
      <xdr:colOff>1477191</xdr:colOff>
      <xdr:row>14</xdr:row>
      <xdr:rowOff>246199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2E8212-9C27-47BA-8BD8-FF030AFF0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245" y="4370070"/>
          <a:ext cx="1088571" cy="695779"/>
        </a:xfrm>
        <a:prstGeom prst="rect">
          <a:avLst/>
        </a:prstGeom>
      </xdr:spPr>
    </xdr:pic>
    <xdr:clientData/>
  </xdr:twoCellAnchor>
  <xdr:twoCellAnchor editAs="oneCell">
    <xdr:from>
      <xdr:col>6</xdr:col>
      <xdr:colOff>335280</xdr:colOff>
      <xdr:row>17</xdr:row>
      <xdr:rowOff>243840</xdr:rowOff>
    </xdr:from>
    <xdr:to>
      <xdr:col>6</xdr:col>
      <xdr:colOff>2108811</xdr:colOff>
      <xdr:row>22</xdr:row>
      <xdr:rowOff>89470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65D1D6-D8B0-4CA0-A504-3CD80A89A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430" y="6206490"/>
          <a:ext cx="1773531" cy="1750630"/>
        </a:xfrm>
        <a:prstGeom prst="rect">
          <a:avLst/>
        </a:prstGeom>
      </xdr:spPr>
    </xdr:pic>
    <xdr:clientData/>
  </xdr:twoCellAnchor>
  <xdr:twoCellAnchor editAs="oneCell">
    <xdr:from>
      <xdr:col>9</xdr:col>
      <xdr:colOff>378463</xdr:colOff>
      <xdr:row>18</xdr:row>
      <xdr:rowOff>226877</xdr:rowOff>
    </xdr:from>
    <xdr:to>
      <xdr:col>9</xdr:col>
      <xdr:colOff>1467035</xdr:colOff>
      <xdr:row>20</xdr:row>
      <xdr:rowOff>190410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EF9EB1-A239-4DEA-B838-BDE992A01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2088" y="6570527"/>
          <a:ext cx="1088572" cy="725533"/>
        </a:xfrm>
        <a:prstGeom prst="rect">
          <a:avLst/>
        </a:prstGeom>
      </xdr:spPr>
    </xdr:pic>
    <xdr:clientData/>
  </xdr:twoCellAnchor>
  <xdr:twoCellAnchor editAs="oneCell">
    <xdr:from>
      <xdr:col>9</xdr:col>
      <xdr:colOff>433408</xdr:colOff>
      <xdr:row>29</xdr:row>
      <xdr:rowOff>313839</xdr:rowOff>
    </xdr:from>
    <xdr:to>
      <xdr:col>9</xdr:col>
      <xdr:colOff>1521980</xdr:colOff>
      <xdr:row>31</xdr:row>
      <xdr:rowOff>259320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3CAA62-6CB2-44C5-9428-4776C3F6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7033" y="10848489"/>
          <a:ext cx="1088572" cy="707481"/>
        </a:xfrm>
        <a:prstGeom prst="rect">
          <a:avLst/>
        </a:prstGeom>
      </xdr:spPr>
    </xdr:pic>
    <xdr:clientData/>
  </xdr:twoCellAnchor>
  <xdr:twoCellAnchor editAs="oneCell">
    <xdr:from>
      <xdr:col>9</xdr:col>
      <xdr:colOff>433542</xdr:colOff>
      <xdr:row>31</xdr:row>
      <xdr:rowOff>341145</xdr:rowOff>
    </xdr:from>
    <xdr:to>
      <xdr:col>9</xdr:col>
      <xdr:colOff>1510773</xdr:colOff>
      <xdr:row>33</xdr:row>
      <xdr:rowOff>343775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4BC9AC-6A06-48DC-BF94-3D130D84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7167" y="11637795"/>
          <a:ext cx="1077231" cy="764630"/>
        </a:xfrm>
        <a:prstGeom prst="rect">
          <a:avLst/>
        </a:prstGeom>
      </xdr:spPr>
    </xdr:pic>
    <xdr:clientData/>
  </xdr:twoCellAnchor>
  <xdr:twoCellAnchor editAs="oneCell">
    <xdr:from>
      <xdr:col>6</xdr:col>
      <xdr:colOff>810443</xdr:colOff>
      <xdr:row>29</xdr:row>
      <xdr:rowOff>93585</xdr:rowOff>
    </xdr:from>
    <xdr:to>
      <xdr:col>6</xdr:col>
      <xdr:colOff>2155139</xdr:colOff>
      <xdr:row>34</xdr:row>
      <xdr:rowOff>304800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3EE280B-5D2A-4DEC-B5DF-F6E5BF4B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2593" y="10628235"/>
          <a:ext cx="1344696" cy="2116215"/>
        </a:xfrm>
        <a:prstGeom prst="rect">
          <a:avLst/>
        </a:prstGeom>
      </xdr:spPr>
    </xdr:pic>
    <xdr:clientData/>
  </xdr:twoCellAnchor>
  <xdr:twoCellAnchor editAs="oneCell">
    <xdr:from>
      <xdr:col>9</xdr:col>
      <xdr:colOff>387553</xdr:colOff>
      <xdr:row>24</xdr:row>
      <xdr:rowOff>329079</xdr:rowOff>
    </xdr:from>
    <xdr:to>
      <xdr:col>9</xdr:col>
      <xdr:colOff>1476124</xdr:colOff>
      <xdr:row>26</xdr:row>
      <xdr:rowOff>284447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2CAD83C-89B3-48EB-BE5C-EA4FE7A2D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178" y="8958729"/>
          <a:ext cx="1088571" cy="717368"/>
        </a:xfrm>
        <a:prstGeom prst="rect">
          <a:avLst/>
        </a:prstGeom>
      </xdr:spPr>
    </xdr:pic>
    <xdr:clientData/>
  </xdr:twoCellAnchor>
  <xdr:twoCellAnchor editAs="oneCell">
    <xdr:from>
      <xdr:col>6</xdr:col>
      <xdr:colOff>1590837</xdr:colOff>
      <xdr:row>23</xdr:row>
      <xdr:rowOff>121927</xdr:rowOff>
    </xdr:from>
    <xdr:to>
      <xdr:col>6</xdr:col>
      <xdr:colOff>2929892</xdr:colOff>
      <xdr:row>28</xdr:row>
      <xdr:rowOff>289562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02CD6B-6059-4AF5-AD94-FEB8ED0A9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3" r="20635" b="22247"/>
        <a:stretch/>
      </xdr:blipFill>
      <xdr:spPr>
        <a:xfrm rot="5400000">
          <a:off x="6996197" y="8737367"/>
          <a:ext cx="2072635" cy="1339055"/>
        </a:xfrm>
        <a:prstGeom prst="rect">
          <a:avLst/>
        </a:prstGeom>
      </xdr:spPr>
    </xdr:pic>
    <xdr:clientData/>
  </xdr:twoCellAnchor>
  <xdr:twoCellAnchor editAs="oneCell">
    <xdr:from>
      <xdr:col>6</xdr:col>
      <xdr:colOff>175259</xdr:colOff>
      <xdr:row>23</xdr:row>
      <xdr:rowOff>139127</xdr:rowOff>
    </xdr:from>
    <xdr:to>
      <xdr:col>6</xdr:col>
      <xdr:colOff>1457936</xdr:colOff>
      <xdr:row>28</xdr:row>
      <xdr:rowOff>266703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2DEA9D8-2F96-4AF5-828A-53A06AA173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3" t="9110" r="17341" b="16816"/>
        <a:stretch/>
      </xdr:blipFill>
      <xdr:spPr>
        <a:xfrm rot="5400000">
          <a:off x="5572460" y="8762726"/>
          <a:ext cx="2032576" cy="1282677"/>
        </a:xfrm>
        <a:prstGeom prst="rect">
          <a:avLst/>
        </a:prstGeom>
      </xdr:spPr>
    </xdr:pic>
    <xdr:clientData/>
  </xdr:twoCellAnchor>
  <xdr:twoCellAnchor editAs="oneCell">
    <xdr:from>
      <xdr:col>9</xdr:col>
      <xdr:colOff>421635</xdr:colOff>
      <xdr:row>35</xdr:row>
      <xdr:rowOff>243840</xdr:rowOff>
    </xdr:from>
    <xdr:to>
      <xdr:col>9</xdr:col>
      <xdr:colOff>1498867</xdr:colOff>
      <xdr:row>37</xdr:row>
      <xdr:rowOff>243023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E6E7D8E-56BF-43EC-AE01-0BAF823D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260" y="13064490"/>
          <a:ext cx="1077232" cy="761183"/>
        </a:xfrm>
        <a:prstGeom prst="rect">
          <a:avLst/>
        </a:prstGeom>
      </xdr:spPr>
    </xdr:pic>
    <xdr:clientData/>
  </xdr:twoCellAnchor>
  <xdr:twoCellAnchor editAs="oneCell">
    <xdr:from>
      <xdr:col>9</xdr:col>
      <xdr:colOff>421635</xdr:colOff>
      <xdr:row>37</xdr:row>
      <xdr:rowOff>282751</xdr:rowOff>
    </xdr:from>
    <xdr:to>
      <xdr:col>9</xdr:col>
      <xdr:colOff>1510206</xdr:colOff>
      <xdr:row>39</xdr:row>
      <xdr:rowOff>285382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3F460FC-1E24-41E3-95F2-C467E019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260" y="13865401"/>
          <a:ext cx="1088571" cy="764631"/>
        </a:xfrm>
        <a:prstGeom prst="rect">
          <a:avLst/>
        </a:prstGeom>
      </xdr:spPr>
    </xdr:pic>
    <xdr:clientData/>
  </xdr:twoCellAnchor>
  <xdr:twoCellAnchor editAs="oneCell">
    <xdr:from>
      <xdr:col>9</xdr:col>
      <xdr:colOff>346197</xdr:colOff>
      <xdr:row>42</xdr:row>
      <xdr:rowOff>319764</xdr:rowOff>
    </xdr:from>
    <xdr:to>
      <xdr:col>9</xdr:col>
      <xdr:colOff>1457448</xdr:colOff>
      <xdr:row>44</xdr:row>
      <xdr:rowOff>309786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CC33EA1-67B0-4AAA-B868-91688EB9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822" y="15807414"/>
          <a:ext cx="1111251" cy="752022"/>
        </a:xfrm>
        <a:prstGeom prst="rect">
          <a:avLst/>
        </a:prstGeom>
      </xdr:spPr>
    </xdr:pic>
    <xdr:clientData/>
  </xdr:twoCellAnchor>
  <xdr:twoCellAnchor editAs="oneCell">
    <xdr:from>
      <xdr:col>6</xdr:col>
      <xdr:colOff>891539</xdr:colOff>
      <xdr:row>41</xdr:row>
      <xdr:rowOff>95688</xdr:rowOff>
    </xdr:from>
    <xdr:to>
      <xdr:col>6</xdr:col>
      <xdr:colOff>2104560</xdr:colOff>
      <xdr:row>46</xdr:row>
      <xdr:rowOff>274320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F2C90F4-C656-47D1-8AA3-4C69D3994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3689" y="15202338"/>
          <a:ext cx="1213021" cy="2083632"/>
        </a:xfrm>
        <a:prstGeom prst="rect">
          <a:avLst/>
        </a:prstGeom>
      </xdr:spPr>
    </xdr:pic>
    <xdr:clientData/>
  </xdr:twoCellAnchor>
  <xdr:twoCellAnchor editAs="oneCell">
    <xdr:from>
      <xdr:col>6</xdr:col>
      <xdr:colOff>825683</xdr:colOff>
      <xdr:row>35</xdr:row>
      <xdr:rowOff>78345</xdr:rowOff>
    </xdr:from>
    <xdr:to>
      <xdr:col>6</xdr:col>
      <xdr:colOff>2170379</xdr:colOff>
      <xdr:row>40</xdr:row>
      <xdr:rowOff>289560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65B26F3-F2E3-4D09-9823-33EB8427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833" y="12898995"/>
          <a:ext cx="1344696" cy="2116215"/>
        </a:xfrm>
        <a:prstGeom prst="rect">
          <a:avLst/>
        </a:prstGeom>
      </xdr:spPr>
    </xdr:pic>
    <xdr:clientData/>
  </xdr:twoCellAnchor>
  <xdr:twoCellAnchor editAs="oneCell">
    <xdr:from>
      <xdr:col>6</xdr:col>
      <xdr:colOff>1583217</xdr:colOff>
      <xdr:row>11</xdr:row>
      <xdr:rowOff>129549</xdr:rowOff>
    </xdr:from>
    <xdr:to>
      <xdr:col>6</xdr:col>
      <xdr:colOff>2922272</xdr:colOff>
      <xdr:row>16</xdr:row>
      <xdr:rowOff>259084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307B7E9-FC51-4B97-B865-32690B2BD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3" r="20635" b="22247"/>
        <a:stretch/>
      </xdr:blipFill>
      <xdr:spPr>
        <a:xfrm rot="5400000">
          <a:off x="7007627" y="4153939"/>
          <a:ext cx="2034535" cy="1339055"/>
        </a:xfrm>
        <a:prstGeom prst="rect">
          <a:avLst/>
        </a:prstGeom>
      </xdr:spPr>
    </xdr:pic>
    <xdr:clientData/>
  </xdr:twoCellAnchor>
  <xdr:twoCellAnchor editAs="oneCell">
    <xdr:from>
      <xdr:col>6</xdr:col>
      <xdr:colOff>167639</xdr:colOff>
      <xdr:row>11</xdr:row>
      <xdr:rowOff>146749</xdr:rowOff>
    </xdr:from>
    <xdr:to>
      <xdr:col>6</xdr:col>
      <xdr:colOff>1450316</xdr:colOff>
      <xdr:row>16</xdr:row>
      <xdr:rowOff>236225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03901B7-AE9F-4914-9760-15F60DC9F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3" t="9110" r="17341" b="16816"/>
        <a:stretch/>
      </xdr:blipFill>
      <xdr:spPr>
        <a:xfrm rot="5400000">
          <a:off x="5583890" y="4179298"/>
          <a:ext cx="1994476" cy="1282677"/>
        </a:xfrm>
        <a:prstGeom prst="rect">
          <a:avLst/>
        </a:prstGeom>
      </xdr:spPr>
    </xdr:pic>
    <xdr:clientData/>
  </xdr:twoCellAnchor>
  <xdr:twoCellAnchor editAs="oneCell">
    <xdr:from>
      <xdr:col>6</xdr:col>
      <xdr:colOff>820182</xdr:colOff>
      <xdr:row>47</xdr:row>
      <xdr:rowOff>7620</xdr:rowOff>
    </xdr:from>
    <xdr:to>
      <xdr:col>6</xdr:col>
      <xdr:colOff>2232772</xdr:colOff>
      <xdr:row>50</xdr:row>
      <xdr:rowOff>243840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936D3E7-D7D0-4068-BEE1-F86EC21FC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3" t="16666" r="46170" b="55872"/>
        <a:stretch/>
      </xdr:blipFill>
      <xdr:spPr bwMode="auto">
        <a:xfrm>
          <a:off x="6592332" y="17400270"/>
          <a:ext cx="1412590" cy="137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451692</xdr:colOff>
      <xdr:row>51</xdr:row>
      <xdr:rowOff>92459</xdr:rowOff>
    </xdr:from>
    <xdr:to>
      <xdr:col>6</xdr:col>
      <xdr:colOff>2567363</xdr:colOff>
      <xdr:row>54</xdr:row>
      <xdr:rowOff>303716</xdr:rowOff>
    </xdr:to>
    <xdr:pic>
      <xdr:nvPicPr>
        <xdr:cNvPr id="22" name="Picture 21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BC2AC360-D219-4B70-93B2-7678431D9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842" y="19009109"/>
          <a:ext cx="2115671" cy="1354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640080</xdr:colOff>
      <xdr:row>55</xdr:row>
      <xdr:rowOff>60959</xdr:rowOff>
    </xdr:from>
    <xdr:to>
      <xdr:col>6</xdr:col>
      <xdr:colOff>2232660</xdr:colOff>
      <xdr:row>58</xdr:row>
      <xdr:rowOff>320040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D1A0C9E5-D3C2-44A1-8ED6-9AE8AB8EC98A}"/>
            </a:ext>
          </a:extLst>
        </xdr:cNvPr>
        <xdr:cNvGrpSpPr/>
      </xdr:nvGrpSpPr>
      <xdr:grpSpPr>
        <a:xfrm>
          <a:off x="6402705" y="20492084"/>
          <a:ext cx="1592580" cy="1402081"/>
          <a:chOff x="6122505" y="19390015"/>
          <a:chExt cx="1811529" cy="1677434"/>
        </a:xfrm>
      </xdr:grpSpPr>
      <xdr:pic>
        <xdr:nvPicPr>
          <xdr:cNvPr id="24" name="Picture 23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0A205B29-F968-EB33-015F-C641A42CAD25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/>
        </xdr:blipFill>
        <xdr:spPr bwMode="auto">
          <a:xfrm>
            <a:off x="6160701" y="19525520"/>
            <a:ext cx="1685794" cy="15419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E0A394B2-E09D-CC82-568E-B1685F7DDD45}"/>
              </a:ext>
            </a:extLst>
          </xdr:cNvPr>
          <xdr:cNvGrpSpPr/>
        </xdr:nvGrpSpPr>
        <xdr:grpSpPr>
          <a:xfrm>
            <a:off x="6122505" y="19390015"/>
            <a:ext cx="1811529" cy="474994"/>
            <a:chOff x="6609806" y="19607350"/>
            <a:chExt cx="1154221" cy="148044"/>
          </a:xfrm>
        </xdr:grpSpPr>
        <xdr:pic>
          <xdr:nvPicPr>
            <xdr:cNvPr id="26" name="Picture 25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4CB2271A-4E33-0943-1EEF-03894AC70E82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>
              <a:off x="7232469" y="19607350"/>
              <a:ext cx="531558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7" name="Picture 26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865E41FC-1D5E-A12F-0D5C-833ACAF476E9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 flipH="1">
              <a:off x="6609806" y="19607350"/>
              <a:ext cx="635726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6</xdr:col>
      <xdr:colOff>670560</xdr:colOff>
      <xdr:row>59</xdr:row>
      <xdr:rowOff>53341</xdr:rowOff>
    </xdr:from>
    <xdr:to>
      <xdr:col>6</xdr:col>
      <xdr:colOff>2308860</xdr:colOff>
      <xdr:row>62</xdr:row>
      <xdr:rowOff>350521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57226326-934B-4CD5-85A9-8FF957C9FDA1}"/>
            </a:ext>
          </a:extLst>
        </xdr:cNvPr>
        <xdr:cNvGrpSpPr/>
      </xdr:nvGrpSpPr>
      <xdr:grpSpPr>
        <a:xfrm>
          <a:off x="6433185" y="22008466"/>
          <a:ext cx="1638300" cy="1440180"/>
          <a:chOff x="5627103" y="21598062"/>
          <a:chExt cx="2636285" cy="1682890"/>
        </a:xfrm>
      </xdr:grpSpPr>
      <xdr:pic>
        <xdr:nvPicPr>
          <xdr:cNvPr id="29" name="Picture 28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D8B02671-0B1F-AEC5-BA41-21A5A808F0C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/>
        </xdr:blipFill>
        <xdr:spPr bwMode="auto">
          <a:xfrm>
            <a:off x="6086643" y="21734008"/>
            <a:ext cx="1685794" cy="15469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C:\Users\HP\AppData\Local\Packages\Microsoft.Windows.Photos_8wekyb3d8bbwe\TempState\ShareServiceTempFolder\2 BASE MEETING &amp; CAFE TABLE (2).jpeg">
            <a:extLst>
              <a:ext uri="{FF2B5EF4-FFF2-40B4-BE49-F238E27FC236}">
                <a16:creationId xmlns:a16="http://schemas.microsoft.com/office/drawing/2014/main" id="{DFB702F5-29B2-6971-727F-F91EE3D49C2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911" t="210" r="-1" b="89143"/>
          <a:stretch/>
        </xdr:blipFill>
        <xdr:spPr bwMode="auto">
          <a:xfrm>
            <a:off x="6275294" y="21703553"/>
            <a:ext cx="1988094" cy="3710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C:\Users\HP\AppData\Local\Packages\Microsoft.Windows.Photos_8wekyb3d8bbwe\TempState\ShareServiceTempFolder\2 BASE MEETING &amp; CAFE TABLE (2).jpeg">
            <a:extLst>
              <a:ext uri="{FF2B5EF4-FFF2-40B4-BE49-F238E27FC236}">
                <a16:creationId xmlns:a16="http://schemas.microsoft.com/office/drawing/2014/main" id="{DEF67B74-45C9-E6F1-DE08-BCDAAE6CEF8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490" t="-2816" b="89143"/>
          <a:stretch/>
        </xdr:blipFill>
        <xdr:spPr bwMode="auto">
          <a:xfrm flipH="1">
            <a:off x="5627103" y="21598062"/>
            <a:ext cx="997760" cy="47653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6</xdr:col>
      <xdr:colOff>342900</xdr:colOff>
      <xdr:row>63</xdr:row>
      <xdr:rowOff>281512</xdr:rowOff>
    </xdr:from>
    <xdr:to>
      <xdr:col>6</xdr:col>
      <xdr:colOff>1457283</xdr:colOff>
      <xdr:row>65</xdr:row>
      <xdr:rowOff>311545</xdr:rowOff>
    </xdr:to>
    <xdr:pic>
      <xdr:nvPicPr>
        <xdr:cNvPr id="32" name="Picture 31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5D8B8936-5954-4787-A192-E97E920EB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966"/>
        <a:stretch/>
      </xdr:blipFill>
      <xdr:spPr bwMode="auto">
        <a:xfrm>
          <a:off x="6115050" y="23770162"/>
          <a:ext cx="1114383" cy="877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901448</xdr:colOff>
      <xdr:row>71</xdr:row>
      <xdr:rowOff>176235</xdr:rowOff>
    </xdr:from>
    <xdr:ext cx="1351319" cy="1271565"/>
    <xdr:pic>
      <xdr:nvPicPr>
        <xdr:cNvPr id="33" name="Picture 32">
          <a:extLst>
            <a:ext uri="{FF2B5EF4-FFF2-40B4-BE49-F238E27FC236}">
              <a16:creationId xmlns:a16="http://schemas.microsoft.com/office/drawing/2014/main" id="{BF79E415-6012-40D7-B6F5-0B46EA513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08" t="11239" r="20222" b="55201"/>
        <a:stretch/>
      </xdr:blipFill>
      <xdr:spPr bwMode="auto">
        <a:xfrm>
          <a:off x="6673598" y="26798610"/>
          <a:ext cx="1351319" cy="127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856105</xdr:colOff>
      <xdr:row>75</xdr:row>
      <xdr:rowOff>127248</xdr:rowOff>
    </xdr:from>
    <xdr:to>
      <xdr:col>6</xdr:col>
      <xdr:colOff>2321096</xdr:colOff>
      <xdr:row>78</xdr:row>
      <xdr:rowOff>358139</xdr:rowOff>
    </xdr:to>
    <xdr:pic>
      <xdr:nvPicPr>
        <xdr:cNvPr id="34" name="Picture 33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43C65C17-82CA-472E-AA43-160DC6521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8255" y="28273623"/>
          <a:ext cx="1464991" cy="1373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601316</xdr:colOff>
      <xdr:row>79</xdr:row>
      <xdr:rowOff>235914</xdr:rowOff>
    </xdr:from>
    <xdr:to>
      <xdr:col>6</xdr:col>
      <xdr:colOff>2712720</xdr:colOff>
      <xdr:row>82</xdr:row>
      <xdr:rowOff>266331</xdr:rowOff>
    </xdr:to>
    <xdr:pic>
      <xdr:nvPicPr>
        <xdr:cNvPr id="35" name="Picture 34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E277B239-177F-4819-ADD9-938D10886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3466" y="29906289"/>
          <a:ext cx="2111404" cy="1173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1597421</xdr:colOff>
      <xdr:row>63</xdr:row>
      <xdr:rowOff>259080</xdr:rowOff>
    </xdr:from>
    <xdr:to>
      <xdr:col>6</xdr:col>
      <xdr:colOff>2741407</xdr:colOff>
      <xdr:row>65</xdr:row>
      <xdr:rowOff>289113</xdr:rowOff>
    </xdr:to>
    <xdr:pic>
      <xdr:nvPicPr>
        <xdr:cNvPr id="36" name="Picture 35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C138AA8-165E-41F5-A630-3D9192941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08"/>
        <a:stretch/>
      </xdr:blipFill>
      <xdr:spPr bwMode="auto">
        <a:xfrm>
          <a:off x="7369571" y="23747730"/>
          <a:ext cx="1143986" cy="877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696799</xdr:colOff>
      <xdr:row>67</xdr:row>
      <xdr:rowOff>44518</xdr:rowOff>
    </xdr:from>
    <xdr:to>
      <xdr:col>6</xdr:col>
      <xdr:colOff>2316481</xdr:colOff>
      <xdr:row>70</xdr:row>
      <xdr:rowOff>274320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A8E533FF-CF2C-483A-9AAB-F78C65CCB6FB}"/>
            </a:ext>
          </a:extLst>
        </xdr:cNvPr>
        <xdr:cNvGrpSpPr/>
      </xdr:nvGrpSpPr>
      <xdr:grpSpPr>
        <a:xfrm>
          <a:off x="6459424" y="25130987"/>
          <a:ext cx="1619682" cy="1372802"/>
          <a:chOff x="6122505" y="19390015"/>
          <a:chExt cx="1811529" cy="1677434"/>
        </a:xfrm>
      </xdr:grpSpPr>
      <xdr:pic>
        <xdr:nvPicPr>
          <xdr:cNvPr id="38" name="Picture 37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A697FA8B-8692-F4DD-E4EB-5873D390B66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/>
        </xdr:blipFill>
        <xdr:spPr bwMode="auto">
          <a:xfrm>
            <a:off x="6160701" y="19525520"/>
            <a:ext cx="1685794" cy="15419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39" name="Group 38">
            <a:extLst>
              <a:ext uri="{FF2B5EF4-FFF2-40B4-BE49-F238E27FC236}">
                <a16:creationId xmlns:a16="http://schemas.microsoft.com/office/drawing/2014/main" id="{DCC5F158-7049-32E2-6FB6-1C75BA07D5B3}"/>
              </a:ext>
            </a:extLst>
          </xdr:cNvPr>
          <xdr:cNvGrpSpPr/>
        </xdr:nvGrpSpPr>
        <xdr:grpSpPr>
          <a:xfrm>
            <a:off x="6122505" y="19390015"/>
            <a:ext cx="1811529" cy="474994"/>
            <a:chOff x="6609806" y="19607350"/>
            <a:chExt cx="1154221" cy="148044"/>
          </a:xfrm>
        </xdr:grpSpPr>
        <xdr:pic>
          <xdr:nvPicPr>
            <xdr:cNvPr id="40" name="Picture 39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65B3A883-0D24-7663-A172-9786E60B8809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>
              <a:off x="7232469" y="19607350"/>
              <a:ext cx="531558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1" name="Picture 40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7FEE9427-B6ED-8E64-DD74-E89D37114254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 flipH="1">
              <a:off x="6609806" y="19607350"/>
              <a:ext cx="635726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oneCell">
    <xdr:from>
      <xdr:col>6</xdr:col>
      <xdr:colOff>409728</xdr:colOff>
      <xdr:row>83</xdr:row>
      <xdr:rowOff>87868</xdr:rowOff>
    </xdr:from>
    <xdr:to>
      <xdr:col>6</xdr:col>
      <xdr:colOff>2907688</xdr:colOff>
      <xdr:row>86</xdr:row>
      <xdr:rowOff>300205</xdr:rowOff>
    </xdr:to>
    <xdr:pic>
      <xdr:nvPicPr>
        <xdr:cNvPr id="42" name="Picture 41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3DC02B96-983C-4949-8EA5-1FF477713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878" y="31282243"/>
          <a:ext cx="2497960" cy="1355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201634</xdr:colOff>
      <xdr:row>5</xdr:row>
      <xdr:rowOff>312853</xdr:rowOff>
    </xdr:from>
    <xdr:to>
      <xdr:col>13</xdr:col>
      <xdr:colOff>1574093</xdr:colOff>
      <xdr:row>9</xdr:row>
      <xdr:rowOff>47625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1628332-948F-4083-84CE-48D998870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1" t="17750" r="241" b="31707"/>
        <a:stretch/>
      </xdr:blipFill>
      <xdr:spPr>
        <a:xfrm>
          <a:off x="14451034" y="1751128"/>
          <a:ext cx="1372459" cy="1220672"/>
        </a:xfrm>
        <a:prstGeom prst="rect">
          <a:avLst/>
        </a:prstGeom>
      </xdr:spPr>
    </xdr:pic>
    <xdr:clientData/>
  </xdr:twoCellAnchor>
  <xdr:twoCellAnchor editAs="oneCell">
    <xdr:from>
      <xdr:col>13</xdr:col>
      <xdr:colOff>168592</xdr:colOff>
      <xdr:row>18</xdr:row>
      <xdr:rowOff>297655</xdr:rowOff>
    </xdr:from>
    <xdr:to>
      <xdr:col>13</xdr:col>
      <xdr:colOff>1441309</xdr:colOff>
      <xdr:row>22</xdr:row>
      <xdr:rowOff>29938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EBC3F6-83C2-4ED0-8F73-287FB0A18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7992" y="6641305"/>
          <a:ext cx="1272717" cy="1256283"/>
        </a:xfrm>
        <a:prstGeom prst="rect">
          <a:avLst/>
        </a:prstGeom>
      </xdr:spPr>
    </xdr:pic>
    <xdr:clientData/>
  </xdr:twoCellAnchor>
  <xdr:twoCellAnchor editAs="oneCell">
    <xdr:from>
      <xdr:col>13</xdr:col>
      <xdr:colOff>474820</xdr:colOff>
      <xdr:row>41</xdr:row>
      <xdr:rowOff>297655</xdr:rowOff>
    </xdr:from>
    <xdr:to>
      <xdr:col>13</xdr:col>
      <xdr:colOff>1556399</xdr:colOff>
      <xdr:row>46</xdr:row>
      <xdr:rowOff>250506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991AF22-B134-4492-BB87-7A73598EB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4220" y="15404305"/>
          <a:ext cx="1081579" cy="1857851"/>
        </a:xfrm>
        <a:prstGeom prst="rect">
          <a:avLst/>
        </a:prstGeom>
      </xdr:spPr>
    </xdr:pic>
    <xdr:clientData/>
  </xdr:twoCellAnchor>
  <xdr:twoCellAnchor editAs="oneCell">
    <xdr:from>
      <xdr:col>13</xdr:col>
      <xdr:colOff>212963</xdr:colOff>
      <xdr:row>47</xdr:row>
      <xdr:rowOff>138589</xdr:rowOff>
    </xdr:from>
    <xdr:to>
      <xdr:col>13</xdr:col>
      <xdr:colOff>1625553</xdr:colOff>
      <xdr:row>50</xdr:row>
      <xdr:rowOff>374809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0346D0F-CB90-488C-BECC-3643BA310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3" t="16666" r="46170" b="55872"/>
        <a:stretch/>
      </xdr:blipFill>
      <xdr:spPr bwMode="auto">
        <a:xfrm>
          <a:off x="14462363" y="17531239"/>
          <a:ext cx="1412590" cy="137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189754</xdr:colOff>
      <xdr:row>52</xdr:row>
      <xdr:rowOff>83344</xdr:rowOff>
    </xdr:from>
    <xdr:to>
      <xdr:col>13</xdr:col>
      <xdr:colOff>1612851</xdr:colOff>
      <xdr:row>54</xdr:row>
      <xdr:rowOff>232279</xdr:rowOff>
    </xdr:to>
    <xdr:pic>
      <xdr:nvPicPr>
        <xdr:cNvPr id="47" name="Picture 46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3A393D4D-407F-4A5C-909B-E36AF0349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154" y="19380994"/>
          <a:ext cx="1423097" cy="910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333374</xdr:colOff>
      <xdr:row>55</xdr:row>
      <xdr:rowOff>214312</xdr:rowOff>
    </xdr:from>
    <xdr:to>
      <xdr:col>13</xdr:col>
      <xdr:colOff>1530191</xdr:colOff>
      <xdr:row>58</xdr:row>
      <xdr:rowOff>296227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23CA61F6-A8F6-41B3-BD62-4A06D4649C5A}"/>
            </a:ext>
          </a:extLst>
        </xdr:cNvPr>
        <xdr:cNvGrpSpPr/>
      </xdr:nvGrpSpPr>
      <xdr:grpSpPr>
        <a:xfrm>
          <a:off x="14561343" y="20645437"/>
          <a:ext cx="1196817" cy="1224915"/>
          <a:chOff x="6122505" y="19390015"/>
          <a:chExt cx="1811529" cy="1677434"/>
        </a:xfrm>
      </xdr:grpSpPr>
      <xdr:pic>
        <xdr:nvPicPr>
          <xdr:cNvPr id="49" name="Picture 48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AE233186-F354-D46E-7C09-18DDD82FFC6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/>
        </xdr:blipFill>
        <xdr:spPr bwMode="auto">
          <a:xfrm>
            <a:off x="6160701" y="19525520"/>
            <a:ext cx="1685794" cy="15419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50" name="Group 49">
            <a:extLst>
              <a:ext uri="{FF2B5EF4-FFF2-40B4-BE49-F238E27FC236}">
                <a16:creationId xmlns:a16="http://schemas.microsoft.com/office/drawing/2014/main" id="{BEFD73FD-6E6B-3576-D4FF-88B79AC265E3}"/>
              </a:ext>
            </a:extLst>
          </xdr:cNvPr>
          <xdr:cNvGrpSpPr/>
        </xdr:nvGrpSpPr>
        <xdr:grpSpPr>
          <a:xfrm>
            <a:off x="6122505" y="19390015"/>
            <a:ext cx="1811529" cy="474994"/>
            <a:chOff x="6609806" y="19607350"/>
            <a:chExt cx="1154221" cy="148044"/>
          </a:xfrm>
        </xdr:grpSpPr>
        <xdr:pic>
          <xdr:nvPicPr>
            <xdr:cNvPr id="51" name="Picture 50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6D2F2FC6-7C24-12C3-1955-6639053E6BF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>
              <a:off x="7232469" y="19607350"/>
              <a:ext cx="531558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2" name="Picture 51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FA86B67E-4D87-E3E2-D26D-7B4FEFE99344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 flipH="1">
              <a:off x="6609806" y="19607350"/>
              <a:ext cx="635726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oneCellAnchor>
    <xdr:from>
      <xdr:col>13</xdr:col>
      <xdr:colOff>189754</xdr:colOff>
      <xdr:row>60</xdr:row>
      <xdr:rowOff>83344</xdr:rowOff>
    </xdr:from>
    <xdr:ext cx="1423097" cy="910935"/>
    <xdr:pic>
      <xdr:nvPicPr>
        <xdr:cNvPr id="53" name="Picture 52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8E3D69BB-782A-44A8-A7F8-20A93E48D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154" y="22428994"/>
          <a:ext cx="1423097" cy="910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232563</xdr:colOff>
      <xdr:row>63</xdr:row>
      <xdr:rowOff>226219</xdr:rowOff>
    </xdr:from>
    <xdr:to>
      <xdr:col>13</xdr:col>
      <xdr:colOff>992939</xdr:colOff>
      <xdr:row>64</xdr:row>
      <xdr:rowOff>359170</xdr:rowOff>
    </xdr:to>
    <xdr:pic>
      <xdr:nvPicPr>
        <xdr:cNvPr id="54" name="Picture 53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C4F80D9C-F507-4504-9549-46CC72EB3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966"/>
        <a:stretch/>
      </xdr:blipFill>
      <xdr:spPr bwMode="auto">
        <a:xfrm>
          <a:off x="14481963" y="23714869"/>
          <a:ext cx="760376" cy="5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1032143</xdr:colOff>
      <xdr:row>64</xdr:row>
      <xdr:rowOff>156161</xdr:rowOff>
    </xdr:from>
    <xdr:to>
      <xdr:col>13</xdr:col>
      <xdr:colOff>1812718</xdr:colOff>
      <xdr:row>65</xdr:row>
      <xdr:rowOff>372456</xdr:rowOff>
    </xdr:to>
    <xdr:pic>
      <xdr:nvPicPr>
        <xdr:cNvPr id="55" name="Picture 54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B366BE0D-039F-4C4E-AEBD-9DDBA1672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08"/>
        <a:stretch/>
      </xdr:blipFill>
      <xdr:spPr bwMode="auto">
        <a:xfrm>
          <a:off x="15281543" y="24111536"/>
          <a:ext cx="780575" cy="597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333374</xdr:colOff>
      <xdr:row>67</xdr:row>
      <xdr:rowOff>214312</xdr:rowOff>
    </xdr:from>
    <xdr:to>
      <xdr:col>13</xdr:col>
      <xdr:colOff>1530191</xdr:colOff>
      <xdr:row>70</xdr:row>
      <xdr:rowOff>296227</xdr:rowOff>
    </xdr:to>
    <xdr:grpSp>
      <xdr:nvGrpSpPr>
        <xdr:cNvPr id="56" name="Group 55">
          <a:extLst>
            <a:ext uri="{FF2B5EF4-FFF2-40B4-BE49-F238E27FC236}">
              <a16:creationId xmlns:a16="http://schemas.microsoft.com/office/drawing/2014/main" id="{B611796C-11CD-49B8-9E9F-C05F1C3EC979}"/>
            </a:ext>
          </a:extLst>
        </xdr:cNvPr>
        <xdr:cNvGrpSpPr/>
      </xdr:nvGrpSpPr>
      <xdr:grpSpPr>
        <a:xfrm>
          <a:off x="14561343" y="25300781"/>
          <a:ext cx="1196817" cy="1224915"/>
          <a:chOff x="6122505" y="19390015"/>
          <a:chExt cx="1811529" cy="1677434"/>
        </a:xfrm>
      </xdr:grpSpPr>
      <xdr:pic>
        <xdr:nvPicPr>
          <xdr:cNvPr id="57" name="Picture 56" descr="C:\Users\HP\AppData\Local\Packages\Microsoft.Windows.Photos_8wekyb3d8bbwe\TempState\ShareServiceTempFolder\MEETING &amp; DINNING TABLE.jpeg">
            <a:extLst>
              <a:ext uri="{FF2B5EF4-FFF2-40B4-BE49-F238E27FC236}">
                <a16:creationId xmlns:a16="http://schemas.microsoft.com/office/drawing/2014/main" id="{5750609F-3533-C0BC-F608-3652667C06F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474"/>
          <a:stretch/>
        </xdr:blipFill>
        <xdr:spPr bwMode="auto">
          <a:xfrm>
            <a:off x="6160701" y="19525520"/>
            <a:ext cx="1685794" cy="15419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58" name="Group 57">
            <a:extLst>
              <a:ext uri="{FF2B5EF4-FFF2-40B4-BE49-F238E27FC236}">
                <a16:creationId xmlns:a16="http://schemas.microsoft.com/office/drawing/2014/main" id="{4033AB66-BE3C-60A7-7691-2CEE6902704F}"/>
              </a:ext>
            </a:extLst>
          </xdr:cNvPr>
          <xdr:cNvGrpSpPr/>
        </xdr:nvGrpSpPr>
        <xdr:grpSpPr>
          <a:xfrm>
            <a:off x="6122505" y="19390015"/>
            <a:ext cx="1811529" cy="474994"/>
            <a:chOff x="6609806" y="19607350"/>
            <a:chExt cx="1154221" cy="148044"/>
          </a:xfrm>
        </xdr:grpSpPr>
        <xdr:pic>
          <xdr:nvPicPr>
            <xdr:cNvPr id="59" name="Picture 58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C283C499-EFC8-F30E-4FE6-2E3C66848E4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>
              <a:off x="7232469" y="19607350"/>
              <a:ext cx="531558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0" name="Picture 59" descr="C:\Users\HP\AppData\Local\Packages\Microsoft.Windows.Photos_8wekyb3d8bbwe\TempState\ShareServiceTempFolder\2 BASE MEETING &amp; CAFE TABLE (2).jpeg">
              <a:extLst>
                <a:ext uri="{FF2B5EF4-FFF2-40B4-BE49-F238E27FC236}">
                  <a16:creationId xmlns:a16="http://schemas.microsoft.com/office/drawing/2014/main" id="{63E56E48-0188-5AB5-C1F3-4BEA9B4AEB38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8490" t="-2816" b="89143"/>
            <a:stretch/>
          </xdr:blipFill>
          <xdr:spPr bwMode="auto">
            <a:xfrm flipH="1">
              <a:off x="6609806" y="19607350"/>
              <a:ext cx="635726" cy="148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oneCellAnchor>
    <xdr:from>
      <xdr:col>13</xdr:col>
      <xdr:colOff>318041</xdr:colOff>
      <xdr:row>71</xdr:row>
      <xdr:rowOff>176235</xdr:rowOff>
    </xdr:from>
    <xdr:ext cx="1351319" cy="1271565"/>
    <xdr:pic>
      <xdr:nvPicPr>
        <xdr:cNvPr id="61" name="Picture 60">
          <a:extLst>
            <a:ext uri="{FF2B5EF4-FFF2-40B4-BE49-F238E27FC236}">
              <a16:creationId xmlns:a16="http://schemas.microsoft.com/office/drawing/2014/main" id="{B03E98C0-06A4-4CC8-8339-2BE9D4079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08" t="11239" r="20222" b="55201"/>
        <a:stretch/>
      </xdr:blipFill>
      <xdr:spPr bwMode="auto">
        <a:xfrm>
          <a:off x="14567441" y="26798610"/>
          <a:ext cx="1351319" cy="127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189754</xdr:colOff>
      <xdr:row>76</xdr:row>
      <xdr:rowOff>83344</xdr:rowOff>
    </xdr:from>
    <xdr:ext cx="1423097" cy="910935"/>
    <xdr:pic>
      <xdr:nvPicPr>
        <xdr:cNvPr id="62" name="Picture 61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44EF6FA0-3C30-4D2D-A901-086CBC220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154" y="28610719"/>
          <a:ext cx="1423097" cy="910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189754</xdr:colOff>
      <xdr:row>80</xdr:row>
      <xdr:rowOff>83344</xdr:rowOff>
    </xdr:from>
    <xdr:ext cx="738933" cy="472997"/>
    <xdr:pic>
      <xdr:nvPicPr>
        <xdr:cNvPr id="63" name="Picture 62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5A3AF342-73EF-4E4B-8059-7FCB9EED1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154" y="30134719"/>
          <a:ext cx="738933" cy="472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297657</xdr:colOff>
      <xdr:row>12</xdr:row>
      <xdr:rowOff>273844</xdr:rowOff>
    </xdr:from>
    <xdr:to>
      <xdr:col>13</xdr:col>
      <xdr:colOff>1357313</xdr:colOff>
      <xdr:row>16</xdr:row>
      <xdr:rowOff>173357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541BED1-289E-4B57-A901-C0015D8B4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547057" y="4331494"/>
          <a:ext cx="1059656" cy="1423513"/>
        </a:xfrm>
        <a:prstGeom prst="rect">
          <a:avLst/>
        </a:prstGeom>
      </xdr:spPr>
    </xdr:pic>
    <xdr:clientData/>
  </xdr:twoCellAnchor>
  <xdr:oneCellAnchor>
    <xdr:from>
      <xdr:col>13</xdr:col>
      <xdr:colOff>297657</xdr:colOff>
      <xdr:row>24</xdr:row>
      <xdr:rowOff>273844</xdr:rowOff>
    </xdr:from>
    <xdr:ext cx="1059656" cy="1423513"/>
    <xdr:pic>
      <xdr:nvPicPr>
        <xdr:cNvPr id="65" name="Picture 64">
          <a:extLst>
            <a:ext uri="{FF2B5EF4-FFF2-40B4-BE49-F238E27FC236}">
              <a16:creationId xmlns:a16="http://schemas.microsoft.com/office/drawing/2014/main" id="{A3E92B43-E548-4BBB-9FA4-A0B044E8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547057" y="8903494"/>
          <a:ext cx="1059656" cy="1423513"/>
        </a:xfrm>
        <a:prstGeom prst="rect">
          <a:avLst/>
        </a:prstGeom>
      </xdr:spPr>
    </xdr:pic>
    <xdr:clientData/>
  </xdr:oneCellAnchor>
  <xdr:oneCellAnchor>
    <xdr:from>
      <xdr:col>13</xdr:col>
      <xdr:colOff>904129</xdr:colOff>
      <xdr:row>81</xdr:row>
      <xdr:rowOff>178594</xdr:rowOff>
    </xdr:from>
    <xdr:ext cx="738933" cy="472997"/>
    <xdr:pic>
      <xdr:nvPicPr>
        <xdr:cNvPr id="66" name="Picture 65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F0488FDF-70EC-4187-8A76-5AA5C25BA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3529" y="30610969"/>
          <a:ext cx="738933" cy="472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189754</xdr:colOff>
      <xdr:row>84</xdr:row>
      <xdr:rowOff>83344</xdr:rowOff>
    </xdr:from>
    <xdr:ext cx="738933" cy="472997"/>
    <xdr:pic>
      <xdr:nvPicPr>
        <xdr:cNvPr id="67" name="Picture 66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98104249-1067-4058-8C03-47D126811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9154" y="31658719"/>
          <a:ext cx="738933" cy="472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904129</xdr:colOff>
      <xdr:row>85</xdr:row>
      <xdr:rowOff>178594</xdr:rowOff>
    </xdr:from>
    <xdr:ext cx="738933" cy="472997"/>
    <xdr:pic>
      <xdr:nvPicPr>
        <xdr:cNvPr id="68" name="Picture 67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552CD3DA-C7E9-417E-8B6C-B6180C5F7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3529" y="32134969"/>
          <a:ext cx="738933" cy="472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285750</xdr:colOff>
      <xdr:row>30</xdr:row>
      <xdr:rowOff>71437</xdr:rowOff>
    </xdr:from>
    <xdr:to>
      <xdr:col>13</xdr:col>
      <xdr:colOff>1357312</xdr:colOff>
      <xdr:row>34</xdr:row>
      <xdr:rowOff>171735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54F6B87-51A5-4F87-821A-5FC0DFAB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535150" y="10987087"/>
          <a:ext cx="1071562" cy="1624298"/>
        </a:xfrm>
        <a:prstGeom prst="rect">
          <a:avLst/>
        </a:prstGeom>
      </xdr:spPr>
    </xdr:pic>
    <xdr:clientData/>
  </xdr:twoCellAnchor>
  <xdr:oneCellAnchor>
    <xdr:from>
      <xdr:col>13</xdr:col>
      <xdr:colOff>285750</xdr:colOff>
      <xdr:row>36</xdr:row>
      <xdr:rowOff>71437</xdr:rowOff>
    </xdr:from>
    <xdr:ext cx="1071562" cy="1624298"/>
    <xdr:pic>
      <xdr:nvPicPr>
        <xdr:cNvPr id="70" name="Picture 69">
          <a:extLst>
            <a:ext uri="{FF2B5EF4-FFF2-40B4-BE49-F238E27FC236}">
              <a16:creationId xmlns:a16="http://schemas.microsoft.com/office/drawing/2014/main" id="{1E5AA1B2-A446-426E-B102-94167BD2D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535150" y="13273087"/>
          <a:ext cx="1071562" cy="162429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361950</xdr:colOff>
      <xdr:row>1</xdr:row>
      <xdr:rowOff>219075</xdr:rowOff>
    </xdr:to>
    <xdr:pic>
      <xdr:nvPicPr>
        <xdr:cNvPr id="2" name="图片 1" descr="Liangjiu Furniture">
          <a:extLst>
            <a:ext uri="{FF2B5EF4-FFF2-40B4-BE49-F238E27FC236}">
              <a16:creationId xmlns:a16="http://schemas.microsoft.com/office/drawing/2014/main" id="{74B6823C-67CF-4C0A-9A90-53C9FEDA2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87642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7</xdr:row>
      <xdr:rowOff>180976</xdr:rowOff>
    </xdr:from>
    <xdr:to>
      <xdr:col>1</xdr:col>
      <xdr:colOff>1057276</xdr:colOff>
      <xdr:row>7</xdr:row>
      <xdr:rowOff>1076130</xdr:rowOff>
    </xdr:to>
    <xdr:pic>
      <xdr:nvPicPr>
        <xdr:cNvPr id="3" name="图片 17">
          <a:extLst>
            <a:ext uri="{FF2B5EF4-FFF2-40B4-BE49-F238E27FC236}">
              <a16:creationId xmlns:a16="http://schemas.microsoft.com/office/drawing/2014/main" id="{30A0B570-37B2-47CA-BF76-257E1309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776" y="1876426"/>
          <a:ext cx="1009650" cy="89515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</xdr:row>
      <xdr:rowOff>171451</xdr:rowOff>
    </xdr:from>
    <xdr:to>
      <xdr:col>2</xdr:col>
      <xdr:colOff>0</xdr:colOff>
      <xdr:row>8</xdr:row>
      <xdr:rowOff>1028457</xdr:rowOff>
    </xdr:to>
    <xdr:pic>
      <xdr:nvPicPr>
        <xdr:cNvPr id="4" name="图片 18">
          <a:extLst>
            <a:ext uri="{FF2B5EF4-FFF2-40B4-BE49-F238E27FC236}">
              <a16:creationId xmlns:a16="http://schemas.microsoft.com/office/drawing/2014/main" id="{92BE7B65-2F8F-4709-84CD-C2B4E0F0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5775" y="3133726"/>
          <a:ext cx="1028700" cy="85700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9</xdr:row>
      <xdr:rowOff>114300</xdr:rowOff>
    </xdr:from>
    <xdr:to>
      <xdr:col>2</xdr:col>
      <xdr:colOff>4667</xdr:colOff>
      <xdr:row>9</xdr:row>
      <xdr:rowOff>1171575</xdr:rowOff>
    </xdr:to>
    <xdr:pic>
      <xdr:nvPicPr>
        <xdr:cNvPr id="5" name="图片 19">
          <a:extLst>
            <a:ext uri="{FF2B5EF4-FFF2-40B4-BE49-F238E27FC236}">
              <a16:creationId xmlns:a16="http://schemas.microsoft.com/office/drawing/2014/main" id="{4B262A08-E544-4784-B79B-85C2C535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3876" y="4343400"/>
          <a:ext cx="995266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180975</xdr:rowOff>
    </xdr:from>
    <xdr:to>
      <xdr:col>2</xdr:col>
      <xdr:colOff>0</xdr:colOff>
      <xdr:row>10</xdr:row>
      <xdr:rowOff>1037981</xdr:rowOff>
    </xdr:to>
    <xdr:pic>
      <xdr:nvPicPr>
        <xdr:cNvPr id="6" name="图片 20">
          <a:extLst>
            <a:ext uri="{FF2B5EF4-FFF2-40B4-BE49-F238E27FC236}">
              <a16:creationId xmlns:a16="http://schemas.microsoft.com/office/drawing/2014/main" id="{1E31EAD4-35A9-43CB-9F06-6973F125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5775" y="5676900"/>
          <a:ext cx="1028700" cy="85700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</xdr:row>
      <xdr:rowOff>66675</xdr:rowOff>
    </xdr:from>
    <xdr:to>
      <xdr:col>2</xdr:col>
      <xdr:colOff>0</xdr:colOff>
      <xdr:row>11</xdr:row>
      <xdr:rowOff>1118556</xdr:rowOff>
    </xdr:to>
    <xdr:pic>
      <xdr:nvPicPr>
        <xdr:cNvPr id="7" name="图片 21">
          <a:extLst>
            <a:ext uri="{FF2B5EF4-FFF2-40B4-BE49-F238E27FC236}">
              <a16:creationId xmlns:a16="http://schemas.microsoft.com/office/drawing/2014/main" id="{9FA0E864-45C6-4898-8190-86F8D743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4350" y="6829425"/>
          <a:ext cx="1000125" cy="105188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142875</xdr:rowOff>
    </xdr:from>
    <xdr:to>
      <xdr:col>2</xdr:col>
      <xdr:colOff>0</xdr:colOff>
      <xdr:row>12</xdr:row>
      <xdr:rowOff>1194756</xdr:rowOff>
    </xdr:to>
    <xdr:pic>
      <xdr:nvPicPr>
        <xdr:cNvPr id="8" name="图片 22">
          <a:extLst>
            <a:ext uri="{FF2B5EF4-FFF2-40B4-BE49-F238E27FC236}">
              <a16:creationId xmlns:a16="http://schemas.microsoft.com/office/drawing/2014/main" id="{64D20160-F043-4705-A8E3-759F9CA39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5775" y="8172450"/>
          <a:ext cx="1028700" cy="105188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</xdr:row>
      <xdr:rowOff>89996</xdr:rowOff>
    </xdr:from>
    <xdr:to>
      <xdr:col>1</xdr:col>
      <xdr:colOff>1057275</xdr:colOff>
      <xdr:row>13</xdr:row>
      <xdr:rowOff>1118696</xdr:rowOff>
    </xdr:to>
    <xdr:pic>
      <xdr:nvPicPr>
        <xdr:cNvPr id="9" name="图片 23">
          <a:extLst>
            <a:ext uri="{FF2B5EF4-FFF2-40B4-BE49-F238E27FC236}">
              <a16:creationId xmlns:a16="http://schemas.microsoft.com/office/drawing/2014/main" id="{3CC40B97-706E-4955-A77A-D6E5C620C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0" y="9386396"/>
          <a:ext cx="828675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14</xdr:row>
      <xdr:rowOff>228601</xdr:rowOff>
    </xdr:from>
    <xdr:to>
      <xdr:col>2</xdr:col>
      <xdr:colOff>0</xdr:colOff>
      <xdr:row>14</xdr:row>
      <xdr:rowOff>1082253</xdr:rowOff>
    </xdr:to>
    <xdr:pic>
      <xdr:nvPicPr>
        <xdr:cNvPr id="10" name="图片 24">
          <a:extLst>
            <a:ext uri="{FF2B5EF4-FFF2-40B4-BE49-F238E27FC236}">
              <a16:creationId xmlns:a16="http://schemas.microsoft.com/office/drawing/2014/main" id="{3A2C2230-8B5D-4739-8456-8016038E9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3875" y="10791826"/>
          <a:ext cx="990600" cy="85365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</xdr:row>
      <xdr:rowOff>285750</xdr:rowOff>
    </xdr:from>
    <xdr:to>
      <xdr:col>2</xdr:col>
      <xdr:colOff>0</xdr:colOff>
      <xdr:row>15</xdr:row>
      <xdr:rowOff>1002756</xdr:rowOff>
    </xdr:to>
    <xdr:pic>
      <xdr:nvPicPr>
        <xdr:cNvPr id="11" name="图片 25">
          <a:extLst>
            <a:ext uri="{FF2B5EF4-FFF2-40B4-BE49-F238E27FC236}">
              <a16:creationId xmlns:a16="http://schemas.microsoft.com/office/drawing/2014/main" id="{D18AD423-891C-47F1-A595-88478553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4350" y="12115800"/>
          <a:ext cx="1000125" cy="71700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16</xdr:row>
      <xdr:rowOff>323851</xdr:rowOff>
    </xdr:from>
    <xdr:to>
      <xdr:col>2</xdr:col>
      <xdr:colOff>0</xdr:colOff>
      <xdr:row>16</xdr:row>
      <xdr:rowOff>1068971</xdr:rowOff>
    </xdr:to>
    <xdr:pic>
      <xdr:nvPicPr>
        <xdr:cNvPr id="12" name="图片 26">
          <a:extLst>
            <a:ext uri="{FF2B5EF4-FFF2-40B4-BE49-F238E27FC236}">
              <a16:creationId xmlns:a16="http://schemas.microsoft.com/office/drawing/2014/main" id="{86DF168A-50F4-44F1-B5CA-99A0D8EA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0075" y="13420726"/>
          <a:ext cx="914400" cy="74512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17</xdr:row>
      <xdr:rowOff>352425</xdr:rowOff>
    </xdr:from>
    <xdr:to>
      <xdr:col>2</xdr:col>
      <xdr:colOff>0</xdr:colOff>
      <xdr:row>17</xdr:row>
      <xdr:rowOff>1126559</xdr:rowOff>
    </xdr:to>
    <xdr:pic>
      <xdr:nvPicPr>
        <xdr:cNvPr id="13" name="图片 27">
          <a:extLst>
            <a:ext uri="{FF2B5EF4-FFF2-40B4-BE49-F238E27FC236}">
              <a16:creationId xmlns:a16="http://schemas.microsoft.com/office/drawing/2014/main" id="{282D5DCC-6B32-467A-9F5C-FF2871480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2450" y="14716125"/>
          <a:ext cx="962025" cy="77413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18</xdr:row>
      <xdr:rowOff>419100</xdr:rowOff>
    </xdr:from>
    <xdr:to>
      <xdr:col>2</xdr:col>
      <xdr:colOff>0</xdr:colOff>
      <xdr:row>18</xdr:row>
      <xdr:rowOff>1086678</xdr:rowOff>
    </xdr:to>
    <xdr:pic>
      <xdr:nvPicPr>
        <xdr:cNvPr id="14" name="图片 28">
          <a:extLst>
            <a:ext uri="{FF2B5EF4-FFF2-40B4-BE49-F238E27FC236}">
              <a16:creationId xmlns:a16="http://schemas.microsoft.com/office/drawing/2014/main" id="{D8B644EA-1105-450D-BFCE-ED94119A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4350" y="16306800"/>
          <a:ext cx="1000125" cy="667578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19</xdr:row>
      <xdr:rowOff>238125</xdr:rowOff>
    </xdr:from>
    <xdr:to>
      <xdr:col>2</xdr:col>
      <xdr:colOff>0</xdr:colOff>
      <xdr:row>19</xdr:row>
      <xdr:rowOff>990362</xdr:rowOff>
    </xdr:to>
    <xdr:pic>
      <xdr:nvPicPr>
        <xdr:cNvPr id="15" name="图片 29">
          <a:extLst>
            <a:ext uri="{FF2B5EF4-FFF2-40B4-BE49-F238E27FC236}">
              <a16:creationId xmlns:a16="http://schemas.microsoft.com/office/drawing/2014/main" id="{013FD7F3-C38E-4C97-9AA6-C1C6539B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0075" y="17706975"/>
          <a:ext cx="914400" cy="752237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20</xdr:row>
      <xdr:rowOff>314325</xdr:rowOff>
    </xdr:from>
    <xdr:to>
      <xdr:col>2</xdr:col>
      <xdr:colOff>1</xdr:colOff>
      <xdr:row>20</xdr:row>
      <xdr:rowOff>1038225</xdr:rowOff>
    </xdr:to>
    <xdr:pic>
      <xdr:nvPicPr>
        <xdr:cNvPr id="16" name="图片 30">
          <a:extLst>
            <a:ext uri="{FF2B5EF4-FFF2-40B4-BE49-F238E27FC236}">
              <a16:creationId xmlns:a16="http://schemas.microsoft.com/office/drawing/2014/main" id="{5759D9ED-2F04-46FC-9C45-9125A10E1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1976" y="19050000"/>
          <a:ext cx="9525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21</xdr:row>
      <xdr:rowOff>123825</xdr:rowOff>
    </xdr:from>
    <xdr:to>
      <xdr:col>2</xdr:col>
      <xdr:colOff>2897</xdr:colOff>
      <xdr:row>21</xdr:row>
      <xdr:rowOff>904875</xdr:rowOff>
    </xdr:to>
    <xdr:pic>
      <xdr:nvPicPr>
        <xdr:cNvPr id="17" name="图片 31">
          <a:extLst>
            <a:ext uri="{FF2B5EF4-FFF2-40B4-BE49-F238E27FC236}">
              <a16:creationId xmlns:a16="http://schemas.microsoft.com/office/drawing/2014/main" id="{0652F2FD-34C4-48F3-93DE-1B3F4E44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1975" y="20126325"/>
          <a:ext cx="955397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22</xdr:row>
      <xdr:rowOff>219075</xdr:rowOff>
    </xdr:from>
    <xdr:to>
      <xdr:col>2</xdr:col>
      <xdr:colOff>1</xdr:colOff>
      <xdr:row>22</xdr:row>
      <xdr:rowOff>818858</xdr:rowOff>
    </xdr:to>
    <xdr:pic>
      <xdr:nvPicPr>
        <xdr:cNvPr id="18" name="图片 32">
          <a:extLst>
            <a:ext uri="{FF2B5EF4-FFF2-40B4-BE49-F238E27FC236}">
              <a16:creationId xmlns:a16="http://schemas.microsoft.com/office/drawing/2014/main" id="{1E1F3192-899B-4F00-AF2C-296C63F88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9126" y="21488400"/>
          <a:ext cx="895350" cy="59978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23</xdr:row>
      <xdr:rowOff>257175</xdr:rowOff>
    </xdr:from>
    <xdr:to>
      <xdr:col>2</xdr:col>
      <xdr:colOff>0</xdr:colOff>
      <xdr:row>23</xdr:row>
      <xdr:rowOff>891530</xdr:rowOff>
    </xdr:to>
    <xdr:pic>
      <xdr:nvPicPr>
        <xdr:cNvPr id="19" name="图片 33">
          <a:extLst>
            <a:ext uri="{FF2B5EF4-FFF2-40B4-BE49-F238E27FC236}">
              <a16:creationId xmlns:a16="http://schemas.microsoft.com/office/drawing/2014/main" id="{64B3D1CD-BC2D-4746-BBE6-D5B5D760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1500" y="22793325"/>
          <a:ext cx="942975" cy="634355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7</xdr:row>
      <xdr:rowOff>228600</xdr:rowOff>
    </xdr:from>
    <xdr:to>
      <xdr:col>4</xdr:col>
      <xdr:colOff>923925</xdr:colOff>
      <xdr:row>7</xdr:row>
      <xdr:rowOff>1010850</xdr:rowOff>
    </xdr:to>
    <xdr:pic>
      <xdr:nvPicPr>
        <xdr:cNvPr id="20" name="图片 34">
          <a:extLst>
            <a:ext uri="{FF2B5EF4-FFF2-40B4-BE49-F238E27FC236}">
              <a16:creationId xmlns:a16="http://schemas.microsoft.com/office/drawing/2014/main" id="{CF62EA2F-D38A-444A-9A9B-A53C6CAA2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81475" y="1924050"/>
          <a:ext cx="666750" cy="7822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8</xdr:row>
      <xdr:rowOff>161925</xdr:rowOff>
    </xdr:from>
    <xdr:to>
      <xdr:col>4</xdr:col>
      <xdr:colOff>1171445</xdr:colOff>
      <xdr:row>8</xdr:row>
      <xdr:rowOff>1076211</xdr:rowOff>
    </xdr:to>
    <xdr:pic>
      <xdr:nvPicPr>
        <xdr:cNvPr id="21" name="图片 35">
          <a:extLst>
            <a:ext uri="{FF2B5EF4-FFF2-40B4-BE49-F238E27FC236}">
              <a16:creationId xmlns:a16="http://schemas.microsoft.com/office/drawing/2014/main" id="{F339BE83-785C-4979-B317-35FC8BE11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67175" y="3124200"/>
          <a:ext cx="1028570" cy="9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9</xdr:row>
      <xdr:rowOff>209550</xdr:rowOff>
    </xdr:from>
    <xdr:to>
      <xdr:col>4</xdr:col>
      <xdr:colOff>1171442</xdr:colOff>
      <xdr:row>9</xdr:row>
      <xdr:rowOff>952407</xdr:rowOff>
    </xdr:to>
    <xdr:pic>
      <xdr:nvPicPr>
        <xdr:cNvPr id="22" name="图片 36">
          <a:extLst>
            <a:ext uri="{FF2B5EF4-FFF2-40B4-BE49-F238E27FC236}">
              <a16:creationId xmlns:a16="http://schemas.microsoft.com/office/drawing/2014/main" id="{0B254BEF-958A-45D1-AE44-B0ACC97D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05275" y="4438650"/>
          <a:ext cx="990467" cy="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10</xdr:row>
      <xdr:rowOff>209550</xdr:rowOff>
    </xdr:from>
    <xdr:to>
      <xdr:col>4</xdr:col>
      <xdr:colOff>1123833</xdr:colOff>
      <xdr:row>10</xdr:row>
      <xdr:rowOff>914312</xdr:rowOff>
    </xdr:to>
    <xdr:pic>
      <xdr:nvPicPr>
        <xdr:cNvPr id="23" name="图片 37">
          <a:extLst>
            <a:ext uri="{FF2B5EF4-FFF2-40B4-BE49-F238E27FC236}">
              <a16:creationId xmlns:a16="http://schemas.microsoft.com/office/drawing/2014/main" id="{8B920365-1449-40D8-8B01-275935ED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14800" y="5705475"/>
          <a:ext cx="933333" cy="7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11</xdr:row>
      <xdr:rowOff>38100</xdr:rowOff>
    </xdr:from>
    <xdr:to>
      <xdr:col>4</xdr:col>
      <xdr:colOff>961769</xdr:colOff>
      <xdr:row>11</xdr:row>
      <xdr:rowOff>1057275</xdr:rowOff>
    </xdr:to>
    <xdr:pic>
      <xdr:nvPicPr>
        <xdr:cNvPr id="24" name="图片 38">
          <a:extLst>
            <a:ext uri="{FF2B5EF4-FFF2-40B4-BE49-F238E27FC236}">
              <a16:creationId xmlns:a16="http://schemas.microsoft.com/office/drawing/2014/main" id="{A76753D3-B217-44B4-B555-F72D4B9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114801" y="6800850"/>
          <a:ext cx="771268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12</xdr:row>
      <xdr:rowOff>85725</xdr:rowOff>
    </xdr:from>
    <xdr:to>
      <xdr:col>4</xdr:col>
      <xdr:colOff>923926</xdr:colOff>
      <xdr:row>12</xdr:row>
      <xdr:rowOff>1110962</xdr:rowOff>
    </xdr:to>
    <xdr:pic>
      <xdr:nvPicPr>
        <xdr:cNvPr id="25" name="图片 39">
          <a:extLst>
            <a:ext uri="{FF2B5EF4-FFF2-40B4-BE49-F238E27FC236}">
              <a16:creationId xmlns:a16="http://schemas.microsoft.com/office/drawing/2014/main" id="{A8516656-1C3B-487A-BF78-77D3AB570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086226" y="8115300"/>
          <a:ext cx="762000" cy="1025237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13</xdr:row>
      <xdr:rowOff>276225</xdr:rowOff>
    </xdr:from>
    <xdr:to>
      <xdr:col>4</xdr:col>
      <xdr:colOff>1171433</xdr:colOff>
      <xdr:row>13</xdr:row>
      <xdr:rowOff>1000035</xdr:rowOff>
    </xdr:to>
    <xdr:pic>
      <xdr:nvPicPr>
        <xdr:cNvPr id="26" name="图片 40">
          <a:extLst>
            <a:ext uri="{FF2B5EF4-FFF2-40B4-BE49-F238E27FC236}">
              <a16:creationId xmlns:a16="http://schemas.microsoft.com/office/drawing/2014/main" id="{4302D8FC-487C-434E-AF6D-B8207F2C0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000500" y="9572625"/>
          <a:ext cx="1095233" cy="7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E5E42-AECA-4AB4-BEC8-4D410268D1DE}">
  <dimension ref="A1:J12"/>
  <sheetViews>
    <sheetView showGridLines="0" tabSelected="1" workbookViewId="0">
      <selection activeCell="E6" sqref="E6"/>
    </sheetView>
  </sheetViews>
  <sheetFormatPr defaultRowHeight="15"/>
  <cols>
    <col min="1" max="1" width="20.140625" bestFit="1" customWidth="1"/>
    <col min="2" max="2" width="11.140625" customWidth="1"/>
    <col min="3" max="4" width="12.5703125" customWidth="1"/>
    <col min="5" max="5" width="18" bestFit="1" customWidth="1"/>
    <col min="6" max="8" width="12.5703125" customWidth="1"/>
    <col min="9" max="10" width="9.140625" customWidth="1"/>
  </cols>
  <sheetData>
    <row r="1" spans="1:10">
      <c r="A1" s="105" t="s">
        <v>239</v>
      </c>
      <c r="B1" s="105"/>
      <c r="C1" s="105"/>
      <c r="D1" s="105"/>
      <c r="E1" s="105"/>
      <c r="F1" s="105"/>
      <c r="G1" s="105"/>
      <c r="H1" s="105"/>
    </row>
    <row r="3" spans="1:10" s="79" customFormat="1">
      <c r="A3" s="86"/>
      <c r="B3" s="86" t="s">
        <v>240</v>
      </c>
      <c r="C3" s="86" t="s">
        <v>97</v>
      </c>
      <c r="D3" s="86" t="s">
        <v>241</v>
      </c>
      <c r="E3" s="86" t="s">
        <v>243</v>
      </c>
      <c r="F3" s="86" t="s">
        <v>98</v>
      </c>
      <c r="G3" s="86" t="s">
        <v>126</v>
      </c>
      <c r="H3" s="86" t="s">
        <v>230</v>
      </c>
      <c r="J3" s="83">
        <v>83.53</v>
      </c>
    </row>
    <row r="4" spans="1:10">
      <c r="A4" s="81" t="s">
        <v>231</v>
      </c>
      <c r="B4" s="82">
        <f>Comparative!M86</f>
        <v>5145050</v>
      </c>
      <c r="C4" s="82">
        <f>Comparative!O86</f>
        <v>2536400</v>
      </c>
      <c r="D4" s="82">
        <f>Comparative!Q86</f>
        <v>2536400</v>
      </c>
      <c r="E4" s="82">
        <f>D4</f>
        <v>2536400</v>
      </c>
      <c r="F4" s="94">
        <f>Comparative!S86</f>
        <v>21640</v>
      </c>
      <c r="G4" s="82">
        <f>Comparative!U86</f>
        <v>2121485</v>
      </c>
      <c r="H4" s="94">
        <f>Comparative!W86</f>
        <v>19828</v>
      </c>
    </row>
    <row r="5" spans="1:10">
      <c r="A5" s="81" t="s">
        <v>242</v>
      </c>
      <c r="B5" s="82"/>
      <c r="C5" s="82"/>
      <c r="D5" s="82">
        <v>-177548</v>
      </c>
      <c r="E5" s="82">
        <f>-E4*10%</f>
        <v>-253640</v>
      </c>
      <c r="F5" s="94"/>
      <c r="G5" s="82"/>
      <c r="H5" s="94"/>
    </row>
    <row r="6" spans="1:10" s="95" customFormat="1">
      <c r="A6" s="96" t="s">
        <v>238</v>
      </c>
      <c r="B6" s="97">
        <f>B4</f>
        <v>5145050</v>
      </c>
      <c r="C6" s="97">
        <f>C4</f>
        <v>2536400</v>
      </c>
      <c r="D6" s="97"/>
      <c r="E6" s="97"/>
      <c r="F6" s="98">
        <f>F4*J3</f>
        <v>1807589.2</v>
      </c>
      <c r="G6" s="97">
        <f>G4</f>
        <v>2121485</v>
      </c>
      <c r="H6" s="98">
        <f>H4*J3</f>
        <v>1656232.84</v>
      </c>
    </row>
    <row r="7" spans="1:10">
      <c r="A7" s="80" t="s">
        <v>232</v>
      </c>
      <c r="B7" s="85"/>
      <c r="C7" s="103">
        <f>C4*8%</f>
        <v>202912</v>
      </c>
      <c r="D7" s="103">
        <v>130000</v>
      </c>
      <c r="E7" s="103">
        <v>0</v>
      </c>
      <c r="F7" s="81"/>
      <c r="G7" s="84">
        <v>0</v>
      </c>
      <c r="H7" s="81"/>
    </row>
    <row r="8" spans="1:10" s="79" customFormat="1">
      <c r="A8" s="93" t="s">
        <v>233</v>
      </c>
      <c r="B8" s="86"/>
      <c r="C8" s="86" t="s">
        <v>235</v>
      </c>
      <c r="D8" s="86">
        <v>30000</v>
      </c>
      <c r="E8" s="86">
        <v>0</v>
      </c>
      <c r="F8" s="86" t="s">
        <v>236</v>
      </c>
      <c r="G8" s="86" t="s">
        <v>235</v>
      </c>
      <c r="H8" s="86" t="s">
        <v>236</v>
      </c>
    </row>
    <row r="9" spans="1:10" ht="26.25">
      <c r="A9" s="92" t="s">
        <v>237</v>
      </c>
      <c r="B9" s="82">
        <f>B4*18%</f>
        <v>926109</v>
      </c>
      <c r="C9" s="82">
        <f>SUM(C4+C7)*18%</f>
        <v>493076.16</v>
      </c>
      <c r="D9" s="82">
        <f>(D4+D5+D7+D8)*18%</f>
        <v>453393.36</v>
      </c>
      <c r="E9" s="82">
        <f>(E4+E5+E7+E8)*18%</f>
        <v>410896.8</v>
      </c>
      <c r="F9" s="81"/>
      <c r="G9" s="82">
        <f>G4*18%</f>
        <v>381867.3</v>
      </c>
      <c r="H9" s="81"/>
    </row>
    <row r="10" spans="1:10">
      <c r="A10" s="80" t="s">
        <v>234</v>
      </c>
      <c r="B10" s="87">
        <f>B4+B9</f>
        <v>6071159</v>
      </c>
      <c r="C10" s="102">
        <f>C4+C9+C7</f>
        <v>3232388.16</v>
      </c>
      <c r="D10" s="102">
        <f>D4+D5+D7+D8+D9</f>
        <v>2972245.36</v>
      </c>
      <c r="E10" s="102">
        <f>E4+E5+E7+E8+E9</f>
        <v>2693656.8</v>
      </c>
      <c r="F10" s="88">
        <f>F4*1.7*J3</f>
        <v>3072901.64</v>
      </c>
      <c r="G10" s="87">
        <f>G4+G9+G7</f>
        <v>2503352.2999999998</v>
      </c>
      <c r="H10" s="89">
        <f>H4*1.7*J3</f>
        <v>2815595.8279999997</v>
      </c>
    </row>
    <row r="11" spans="1:10">
      <c r="B11" s="91"/>
      <c r="C11" s="91"/>
      <c r="D11" s="91"/>
      <c r="E11" s="91"/>
      <c r="F11" s="91"/>
      <c r="G11" s="91"/>
      <c r="H11" s="90"/>
    </row>
    <row r="12" spans="1:10" s="79" customFormat="1">
      <c r="F12" s="101"/>
      <c r="H12" s="101"/>
    </row>
  </sheetData>
  <mergeCells count="1">
    <mergeCell ref="A1:H1"/>
  </mergeCells>
  <pageMargins left="0.7" right="0.7" top="0.75" bottom="0.75" header="0.3" footer="0.3"/>
  <ignoredErrors>
    <ignoredError sqref="F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W86"/>
  <sheetViews>
    <sheetView showGridLines="0" topLeftCell="F69" zoomScale="70" zoomScaleNormal="70" workbookViewId="0">
      <selection activeCell="Q86" sqref="Q86"/>
    </sheetView>
  </sheetViews>
  <sheetFormatPr defaultRowHeight="15"/>
  <cols>
    <col min="1" max="2" width="9.140625" style="1"/>
    <col min="3" max="3" width="11.140625" style="1" customWidth="1"/>
    <col min="4" max="5" width="9.140625" style="1"/>
    <col min="6" max="6" width="38.85546875" style="1" customWidth="1"/>
    <col min="7" max="7" width="44.42578125" style="1" customWidth="1"/>
    <col min="8" max="9" width="9.140625" style="1"/>
    <col min="10" max="10" width="27" style="1" customWidth="1"/>
    <col min="11" max="13" width="13.5703125" style="1" customWidth="1"/>
    <col min="14" max="14" width="8.140625" style="1" bestFit="1" customWidth="1"/>
    <col min="15" max="15" width="15.42578125" style="1" customWidth="1"/>
    <col min="16" max="16" width="11.42578125" style="1" customWidth="1"/>
    <col min="17" max="17" width="15" style="1" bestFit="1" customWidth="1"/>
    <col min="18" max="18" width="10.42578125" style="1" customWidth="1"/>
    <col min="19" max="19" width="12.5703125" style="1" customWidth="1"/>
    <col min="20" max="20" width="8.85546875" style="1" bestFit="1" customWidth="1"/>
    <col min="21" max="21" width="14.28515625" style="1" bestFit="1" customWidth="1"/>
    <col min="22" max="22" width="13.140625" style="1" customWidth="1"/>
    <col min="23" max="23" width="18.28515625" style="1" customWidth="1"/>
    <col min="24" max="16384" width="9.140625" style="1"/>
  </cols>
  <sheetData>
    <row r="2" spans="2:23" ht="26.45" customHeight="1">
      <c r="B2" s="113" t="s">
        <v>3</v>
      </c>
      <c r="C2" s="113"/>
      <c r="D2" s="113"/>
      <c r="E2" s="113"/>
      <c r="F2" s="113"/>
      <c r="G2" s="113"/>
      <c r="H2" s="113"/>
      <c r="I2" s="113"/>
      <c r="J2" s="113"/>
      <c r="K2" s="113"/>
      <c r="L2" s="108" t="s">
        <v>240</v>
      </c>
      <c r="M2" s="109"/>
      <c r="N2" s="107" t="s">
        <v>97</v>
      </c>
      <c r="O2" s="107"/>
      <c r="P2" s="107" t="s">
        <v>241</v>
      </c>
      <c r="Q2" s="107"/>
      <c r="R2" s="107" t="s">
        <v>98</v>
      </c>
      <c r="S2" s="107"/>
      <c r="T2" s="107" t="s">
        <v>126</v>
      </c>
      <c r="U2" s="107"/>
      <c r="V2" s="107" t="s">
        <v>161</v>
      </c>
      <c r="W2" s="107"/>
    </row>
    <row r="3" spans="2:23" ht="42.6" customHeight="1">
      <c r="B3" s="13" t="s">
        <v>4</v>
      </c>
      <c r="C3" s="13" t="s">
        <v>5</v>
      </c>
      <c r="D3" s="13" t="s">
        <v>0</v>
      </c>
      <c r="E3" s="13" t="s">
        <v>6</v>
      </c>
      <c r="F3" s="13" t="s">
        <v>7</v>
      </c>
      <c r="G3" s="13" t="s">
        <v>8</v>
      </c>
      <c r="H3" s="14" t="s">
        <v>9</v>
      </c>
      <c r="I3" s="14" t="s">
        <v>10</v>
      </c>
      <c r="J3" s="14" t="s">
        <v>11</v>
      </c>
      <c r="K3" s="14" t="s">
        <v>12</v>
      </c>
      <c r="L3" s="13" t="s">
        <v>13</v>
      </c>
      <c r="M3" s="15" t="s">
        <v>99</v>
      </c>
      <c r="N3" s="13" t="s">
        <v>13</v>
      </c>
      <c r="O3" s="15" t="s">
        <v>99</v>
      </c>
      <c r="P3" s="13" t="s">
        <v>13</v>
      </c>
      <c r="Q3" s="15" t="s">
        <v>99</v>
      </c>
      <c r="R3" s="13" t="s">
        <v>13</v>
      </c>
      <c r="S3" s="15" t="s">
        <v>99</v>
      </c>
      <c r="T3" s="13" t="s">
        <v>13</v>
      </c>
      <c r="U3" s="15" t="s">
        <v>99</v>
      </c>
      <c r="V3" s="13" t="s">
        <v>13</v>
      </c>
      <c r="W3" s="15" t="s">
        <v>99</v>
      </c>
    </row>
    <row r="4" spans="2:23" ht="29.45" customHeight="1">
      <c r="B4" s="114">
        <v>1</v>
      </c>
      <c r="C4" s="115" t="s">
        <v>15</v>
      </c>
      <c r="D4" s="115" t="s">
        <v>16</v>
      </c>
      <c r="E4" s="115" t="s">
        <v>17</v>
      </c>
      <c r="F4" s="16" t="s">
        <v>18</v>
      </c>
      <c r="G4" s="116"/>
      <c r="H4" s="117" t="s">
        <v>1</v>
      </c>
      <c r="I4" s="118">
        <v>44</v>
      </c>
      <c r="J4" s="117"/>
      <c r="K4" s="117" t="s">
        <v>19</v>
      </c>
      <c r="L4" s="106">
        <v>34150</v>
      </c>
      <c r="M4" s="106">
        <f>L4*I4</f>
        <v>1502600</v>
      </c>
      <c r="N4" s="106">
        <v>18000</v>
      </c>
      <c r="O4" s="106">
        <f>N4*I4</f>
        <v>792000</v>
      </c>
      <c r="P4" s="106">
        <v>18000</v>
      </c>
      <c r="Q4" s="106">
        <f t="shared" ref="Q4:Q34" si="0">P4*I4</f>
        <v>792000</v>
      </c>
      <c r="R4" s="119">
        <v>88</v>
      </c>
      <c r="S4" s="119">
        <f t="shared" ref="S4:S34" si="1">R4*I4</f>
        <v>3872</v>
      </c>
      <c r="T4" s="106">
        <v>10695</v>
      </c>
      <c r="U4" s="106">
        <f t="shared" ref="U4:U34" si="2">T4*I4</f>
        <v>470580</v>
      </c>
      <c r="V4" s="119">
        <v>105</v>
      </c>
      <c r="W4" s="119">
        <f t="shared" ref="W4:W34" si="3">V4*I4</f>
        <v>4620</v>
      </c>
    </row>
    <row r="5" spans="2:23" ht="29.45" customHeight="1">
      <c r="B5" s="114"/>
      <c r="C5" s="115"/>
      <c r="D5" s="115"/>
      <c r="E5" s="115"/>
      <c r="F5" s="16" t="s">
        <v>20</v>
      </c>
      <c r="G5" s="116"/>
      <c r="H5" s="117"/>
      <c r="I5" s="118"/>
      <c r="J5" s="117"/>
      <c r="K5" s="117"/>
      <c r="L5" s="106"/>
      <c r="M5" s="106"/>
      <c r="N5" s="106"/>
      <c r="O5" s="106"/>
      <c r="P5" s="106"/>
      <c r="Q5" s="106"/>
      <c r="R5" s="119"/>
      <c r="S5" s="119"/>
      <c r="T5" s="106"/>
      <c r="U5" s="106"/>
      <c r="V5" s="119"/>
      <c r="W5" s="119"/>
    </row>
    <row r="6" spans="2:23" ht="29.45" customHeight="1">
      <c r="B6" s="114"/>
      <c r="C6" s="115"/>
      <c r="D6" s="115"/>
      <c r="E6" s="115"/>
      <c r="F6" s="16" t="s">
        <v>21</v>
      </c>
      <c r="G6" s="116"/>
      <c r="H6" s="117"/>
      <c r="I6" s="118"/>
      <c r="J6" s="117"/>
      <c r="K6" s="117"/>
      <c r="L6" s="106"/>
      <c r="M6" s="106"/>
      <c r="N6" s="106"/>
      <c r="O6" s="106"/>
      <c r="P6" s="106"/>
      <c r="Q6" s="106"/>
      <c r="R6" s="119"/>
      <c r="S6" s="119"/>
      <c r="T6" s="106"/>
      <c r="U6" s="106"/>
      <c r="V6" s="119"/>
      <c r="W6" s="119"/>
    </row>
    <row r="7" spans="2:23" ht="29.45" customHeight="1">
      <c r="B7" s="114"/>
      <c r="C7" s="115"/>
      <c r="D7" s="115"/>
      <c r="E7" s="115"/>
      <c r="F7" s="16" t="s">
        <v>22</v>
      </c>
      <c r="G7" s="116"/>
      <c r="H7" s="117"/>
      <c r="I7" s="118"/>
      <c r="J7" s="117"/>
      <c r="K7" s="117"/>
      <c r="L7" s="106"/>
      <c r="M7" s="106"/>
      <c r="N7" s="106"/>
      <c r="O7" s="106"/>
      <c r="P7" s="106"/>
      <c r="Q7" s="106"/>
      <c r="R7" s="119"/>
      <c r="S7" s="119"/>
      <c r="T7" s="106"/>
      <c r="U7" s="106"/>
      <c r="V7" s="119"/>
      <c r="W7" s="119"/>
    </row>
    <row r="8" spans="2:23" ht="29.45" customHeight="1">
      <c r="B8" s="114"/>
      <c r="C8" s="115"/>
      <c r="D8" s="115"/>
      <c r="E8" s="115"/>
      <c r="F8" s="16" t="s">
        <v>23</v>
      </c>
      <c r="G8" s="116"/>
      <c r="H8" s="117"/>
      <c r="I8" s="118"/>
      <c r="J8" s="117"/>
      <c r="K8" s="117"/>
      <c r="L8" s="106"/>
      <c r="M8" s="106"/>
      <c r="N8" s="106"/>
      <c r="O8" s="106"/>
      <c r="P8" s="106"/>
      <c r="Q8" s="106"/>
      <c r="R8" s="119"/>
      <c r="S8" s="119"/>
      <c r="T8" s="106"/>
      <c r="U8" s="106"/>
      <c r="V8" s="119"/>
      <c r="W8" s="119"/>
    </row>
    <row r="9" spans="2:23" ht="30" customHeight="1">
      <c r="B9" s="114"/>
      <c r="C9" s="115"/>
      <c r="D9" s="115"/>
      <c r="E9" s="115"/>
      <c r="F9" s="16"/>
      <c r="G9" s="116"/>
      <c r="H9" s="117"/>
      <c r="I9" s="118"/>
      <c r="J9" s="117"/>
      <c r="K9" s="117"/>
      <c r="L9" s="106"/>
      <c r="M9" s="106"/>
      <c r="N9" s="106"/>
      <c r="O9" s="106"/>
      <c r="P9" s="106"/>
      <c r="Q9" s="106"/>
      <c r="R9" s="119"/>
      <c r="S9" s="119"/>
      <c r="T9" s="106"/>
      <c r="U9" s="106"/>
      <c r="V9" s="119"/>
      <c r="W9" s="119"/>
    </row>
    <row r="10" spans="2:23" ht="30.6" customHeight="1">
      <c r="B10" s="114">
        <v>2</v>
      </c>
      <c r="C10" s="115" t="s">
        <v>24</v>
      </c>
      <c r="D10" s="115" t="s">
        <v>16</v>
      </c>
      <c r="E10" s="115" t="s">
        <v>25</v>
      </c>
      <c r="F10" s="16" t="s">
        <v>26</v>
      </c>
      <c r="G10" s="116"/>
      <c r="H10" s="117" t="s">
        <v>1</v>
      </c>
      <c r="I10" s="118">
        <v>14</v>
      </c>
      <c r="J10" s="117"/>
      <c r="K10" s="117" t="s">
        <v>27</v>
      </c>
      <c r="L10" s="106">
        <v>25200</v>
      </c>
      <c r="M10" s="110">
        <f>L10*I10</f>
        <v>352800</v>
      </c>
      <c r="N10" s="106">
        <v>15000</v>
      </c>
      <c r="O10" s="106">
        <f t="shared" ref="O10" si="4">N10*I10</f>
        <v>210000</v>
      </c>
      <c r="P10" s="106">
        <v>15000</v>
      </c>
      <c r="Q10" s="106">
        <f t="shared" si="0"/>
        <v>210000</v>
      </c>
      <c r="R10" s="119">
        <v>103</v>
      </c>
      <c r="S10" s="119">
        <f t="shared" si="1"/>
        <v>1442</v>
      </c>
      <c r="T10" s="106">
        <v>15371</v>
      </c>
      <c r="U10" s="106">
        <f t="shared" si="2"/>
        <v>215194</v>
      </c>
      <c r="V10" s="119">
        <v>115</v>
      </c>
      <c r="W10" s="119">
        <f t="shared" si="3"/>
        <v>1610</v>
      </c>
    </row>
    <row r="11" spans="2:23" ht="30.6" customHeight="1">
      <c r="B11" s="114"/>
      <c r="C11" s="115"/>
      <c r="D11" s="115"/>
      <c r="E11" s="115"/>
      <c r="F11" s="16" t="s">
        <v>28</v>
      </c>
      <c r="G11" s="116"/>
      <c r="H11" s="117"/>
      <c r="I11" s="118"/>
      <c r="J11" s="117"/>
      <c r="K11" s="117"/>
      <c r="L11" s="106"/>
      <c r="M11" s="111"/>
      <c r="N11" s="106"/>
      <c r="O11" s="106"/>
      <c r="P11" s="106"/>
      <c r="Q11" s="106"/>
      <c r="R11" s="119"/>
      <c r="S11" s="119"/>
      <c r="T11" s="106"/>
      <c r="U11" s="106"/>
      <c r="V11" s="119"/>
      <c r="W11" s="119"/>
    </row>
    <row r="12" spans="2:23" ht="30.6" customHeight="1">
      <c r="B12" s="114"/>
      <c r="C12" s="115"/>
      <c r="D12" s="115"/>
      <c r="E12" s="115"/>
      <c r="F12" s="16" t="s">
        <v>29</v>
      </c>
      <c r="G12" s="116"/>
      <c r="H12" s="117"/>
      <c r="I12" s="118"/>
      <c r="J12" s="117"/>
      <c r="K12" s="117"/>
      <c r="L12" s="106"/>
      <c r="M12" s="111"/>
      <c r="N12" s="106"/>
      <c r="O12" s="106"/>
      <c r="P12" s="106"/>
      <c r="Q12" s="106"/>
      <c r="R12" s="119"/>
      <c r="S12" s="119"/>
      <c r="T12" s="106"/>
      <c r="U12" s="106"/>
      <c r="V12" s="119"/>
      <c r="W12" s="119"/>
    </row>
    <row r="13" spans="2:23" ht="30.6" customHeight="1">
      <c r="B13" s="114"/>
      <c r="C13" s="115"/>
      <c r="D13" s="115"/>
      <c r="E13" s="115"/>
      <c r="F13" s="16" t="s">
        <v>27</v>
      </c>
      <c r="G13" s="116"/>
      <c r="H13" s="117"/>
      <c r="I13" s="118"/>
      <c r="J13" s="117"/>
      <c r="K13" s="117"/>
      <c r="L13" s="106"/>
      <c r="M13" s="111"/>
      <c r="N13" s="106"/>
      <c r="O13" s="106"/>
      <c r="P13" s="106"/>
      <c r="Q13" s="106"/>
      <c r="R13" s="119"/>
      <c r="S13" s="119"/>
      <c r="T13" s="106"/>
      <c r="U13" s="106"/>
      <c r="V13" s="119"/>
      <c r="W13" s="119"/>
    </row>
    <row r="14" spans="2:23" ht="30.6" customHeight="1">
      <c r="B14" s="114"/>
      <c r="C14" s="115"/>
      <c r="D14" s="115"/>
      <c r="E14" s="115"/>
      <c r="F14" s="16" t="s">
        <v>23</v>
      </c>
      <c r="G14" s="116"/>
      <c r="H14" s="117"/>
      <c r="I14" s="118"/>
      <c r="J14" s="117"/>
      <c r="K14" s="117"/>
      <c r="L14" s="106"/>
      <c r="M14" s="111"/>
      <c r="N14" s="106"/>
      <c r="O14" s="106"/>
      <c r="P14" s="106"/>
      <c r="Q14" s="106"/>
      <c r="R14" s="119"/>
      <c r="S14" s="119"/>
      <c r="T14" s="106"/>
      <c r="U14" s="106"/>
      <c r="V14" s="119"/>
      <c r="W14" s="119"/>
    </row>
    <row r="15" spans="2:23" ht="30.6" customHeight="1">
      <c r="B15" s="114"/>
      <c r="C15" s="115"/>
      <c r="D15" s="115"/>
      <c r="E15" s="115"/>
      <c r="F15" s="16"/>
      <c r="G15" s="116"/>
      <c r="H15" s="117"/>
      <c r="I15" s="118"/>
      <c r="J15" s="117"/>
      <c r="K15" s="117"/>
      <c r="L15" s="106"/>
      <c r="M15" s="112"/>
      <c r="N15" s="106"/>
      <c r="O15" s="106"/>
      <c r="P15" s="106"/>
      <c r="Q15" s="106"/>
      <c r="R15" s="119"/>
      <c r="S15" s="119"/>
      <c r="T15" s="106"/>
      <c r="U15" s="106"/>
      <c r="V15" s="119"/>
      <c r="W15" s="119"/>
    </row>
    <row r="16" spans="2:23" ht="30" customHeight="1">
      <c r="B16" s="114">
        <v>3</v>
      </c>
      <c r="C16" s="115" t="s">
        <v>30</v>
      </c>
      <c r="D16" s="115" t="s">
        <v>31</v>
      </c>
      <c r="E16" s="115" t="s">
        <v>32</v>
      </c>
      <c r="F16" s="16" t="s">
        <v>33</v>
      </c>
      <c r="G16" s="116"/>
      <c r="H16" s="117" t="s">
        <v>1</v>
      </c>
      <c r="I16" s="118">
        <v>4</v>
      </c>
      <c r="J16" s="117"/>
      <c r="K16" s="117" t="s">
        <v>34</v>
      </c>
      <c r="L16" s="106">
        <v>37800</v>
      </c>
      <c r="M16" s="110">
        <f>L16*I16</f>
        <v>151200</v>
      </c>
      <c r="N16" s="106">
        <v>14000</v>
      </c>
      <c r="O16" s="106">
        <f t="shared" ref="O16" si="5">N16*I16</f>
        <v>56000</v>
      </c>
      <c r="P16" s="106">
        <v>14000</v>
      </c>
      <c r="Q16" s="106">
        <f t="shared" si="0"/>
        <v>56000</v>
      </c>
      <c r="R16" s="119">
        <v>139</v>
      </c>
      <c r="S16" s="119">
        <f t="shared" si="1"/>
        <v>556</v>
      </c>
      <c r="T16" s="106">
        <v>24908</v>
      </c>
      <c r="U16" s="106">
        <f t="shared" si="2"/>
        <v>99632</v>
      </c>
      <c r="V16" s="119">
        <v>119</v>
      </c>
      <c r="W16" s="119">
        <f t="shared" si="3"/>
        <v>476</v>
      </c>
    </row>
    <row r="17" spans="2:23" ht="30" customHeight="1">
      <c r="B17" s="114"/>
      <c r="C17" s="115"/>
      <c r="D17" s="115"/>
      <c r="E17" s="115"/>
      <c r="F17" s="16" t="s">
        <v>35</v>
      </c>
      <c r="G17" s="116"/>
      <c r="H17" s="117"/>
      <c r="I17" s="118"/>
      <c r="J17" s="117"/>
      <c r="K17" s="117"/>
      <c r="L17" s="106"/>
      <c r="M17" s="111"/>
      <c r="N17" s="106"/>
      <c r="O17" s="106"/>
      <c r="P17" s="106"/>
      <c r="Q17" s="106"/>
      <c r="R17" s="119"/>
      <c r="S17" s="119"/>
      <c r="T17" s="106"/>
      <c r="U17" s="106"/>
      <c r="V17" s="119"/>
      <c r="W17" s="119"/>
    </row>
    <row r="18" spans="2:23" ht="30" customHeight="1">
      <c r="B18" s="114"/>
      <c r="C18" s="115"/>
      <c r="D18" s="115"/>
      <c r="E18" s="115"/>
      <c r="F18" s="16" t="s">
        <v>36</v>
      </c>
      <c r="G18" s="116"/>
      <c r="H18" s="117"/>
      <c r="I18" s="118"/>
      <c r="J18" s="117"/>
      <c r="K18" s="117"/>
      <c r="L18" s="106"/>
      <c r="M18" s="111"/>
      <c r="N18" s="106"/>
      <c r="O18" s="106"/>
      <c r="P18" s="106"/>
      <c r="Q18" s="106"/>
      <c r="R18" s="119"/>
      <c r="S18" s="119"/>
      <c r="T18" s="106"/>
      <c r="U18" s="106"/>
      <c r="V18" s="119"/>
      <c r="W18" s="119"/>
    </row>
    <row r="19" spans="2:23" ht="30" customHeight="1">
      <c r="B19" s="114"/>
      <c r="C19" s="115"/>
      <c r="D19" s="115"/>
      <c r="E19" s="115"/>
      <c r="F19" s="16" t="s">
        <v>27</v>
      </c>
      <c r="G19" s="116"/>
      <c r="H19" s="117"/>
      <c r="I19" s="118"/>
      <c r="J19" s="117"/>
      <c r="K19" s="117"/>
      <c r="L19" s="106"/>
      <c r="M19" s="111"/>
      <c r="N19" s="106"/>
      <c r="O19" s="106"/>
      <c r="P19" s="106"/>
      <c r="Q19" s="106"/>
      <c r="R19" s="119"/>
      <c r="S19" s="119"/>
      <c r="T19" s="106"/>
      <c r="U19" s="106"/>
      <c r="V19" s="119"/>
      <c r="W19" s="119"/>
    </row>
    <row r="20" spans="2:23" ht="30" customHeight="1">
      <c r="B20" s="114"/>
      <c r="C20" s="115"/>
      <c r="D20" s="115"/>
      <c r="E20" s="115"/>
      <c r="F20" s="16" t="s">
        <v>23</v>
      </c>
      <c r="G20" s="116"/>
      <c r="H20" s="117"/>
      <c r="I20" s="118"/>
      <c r="J20" s="117"/>
      <c r="K20" s="117"/>
      <c r="L20" s="106"/>
      <c r="M20" s="111"/>
      <c r="N20" s="106"/>
      <c r="O20" s="106"/>
      <c r="P20" s="106"/>
      <c r="Q20" s="106"/>
      <c r="R20" s="119"/>
      <c r="S20" s="119"/>
      <c r="T20" s="106"/>
      <c r="U20" s="106"/>
      <c r="V20" s="119"/>
      <c r="W20" s="119"/>
    </row>
    <row r="21" spans="2:23" ht="30" customHeight="1">
      <c r="B21" s="114"/>
      <c r="C21" s="115"/>
      <c r="D21" s="115"/>
      <c r="E21" s="115"/>
      <c r="F21" s="16"/>
      <c r="G21" s="116"/>
      <c r="H21" s="117"/>
      <c r="I21" s="118"/>
      <c r="J21" s="117"/>
      <c r="K21" s="117"/>
      <c r="L21" s="106"/>
      <c r="M21" s="112"/>
      <c r="N21" s="106"/>
      <c r="O21" s="106"/>
      <c r="P21" s="106"/>
      <c r="Q21" s="106"/>
      <c r="R21" s="119"/>
      <c r="S21" s="119"/>
      <c r="T21" s="106"/>
      <c r="U21" s="106"/>
      <c r="V21" s="119"/>
      <c r="W21" s="119"/>
    </row>
    <row r="22" spans="2:23" ht="30" customHeight="1">
      <c r="B22" s="114">
        <v>4</v>
      </c>
      <c r="C22" s="115" t="s">
        <v>37</v>
      </c>
      <c r="D22" s="115" t="s">
        <v>38</v>
      </c>
      <c r="E22" s="115" t="s">
        <v>39</v>
      </c>
      <c r="F22" s="16" t="s">
        <v>26</v>
      </c>
      <c r="G22" s="116"/>
      <c r="H22" s="117" t="s">
        <v>1</v>
      </c>
      <c r="I22" s="118">
        <v>6</v>
      </c>
      <c r="J22" s="117"/>
      <c r="K22" s="117" t="s">
        <v>34</v>
      </c>
      <c r="L22" s="106">
        <v>25200</v>
      </c>
      <c r="M22" s="110">
        <f>L22*I22</f>
        <v>151200</v>
      </c>
      <c r="N22" s="106">
        <v>15000</v>
      </c>
      <c r="O22" s="106">
        <f t="shared" ref="O22" si="6">N22*I22</f>
        <v>90000</v>
      </c>
      <c r="P22" s="106">
        <v>15000</v>
      </c>
      <c r="Q22" s="106">
        <f t="shared" si="0"/>
        <v>90000</v>
      </c>
      <c r="R22" s="119">
        <v>103</v>
      </c>
      <c r="S22" s="119">
        <f t="shared" si="1"/>
        <v>618</v>
      </c>
      <c r="T22" s="106">
        <v>15371</v>
      </c>
      <c r="U22" s="106">
        <f t="shared" si="2"/>
        <v>92226</v>
      </c>
      <c r="V22" s="119">
        <v>115</v>
      </c>
      <c r="W22" s="119">
        <f t="shared" si="3"/>
        <v>690</v>
      </c>
    </row>
    <row r="23" spans="2:23" ht="30" customHeight="1">
      <c r="B23" s="114"/>
      <c r="C23" s="115"/>
      <c r="D23" s="115"/>
      <c r="E23" s="115"/>
      <c r="F23" s="16" t="s">
        <v>40</v>
      </c>
      <c r="G23" s="116"/>
      <c r="H23" s="117"/>
      <c r="I23" s="118"/>
      <c r="J23" s="117"/>
      <c r="K23" s="117"/>
      <c r="L23" s="106"/>
      <c r="M23" s="111"/>
      <c r="N23" s="106"/>
      <c r="O23" s="106"/>
      <c r="P23" s="106"/>
      <c r="Q23" s="106"/>
      <c r="R23" s="119"/>
      <c r="S23" s="119"/>
      <c r="T23" s="106"/>
      <c r="U23" s="106"/>
      <c r="V23" s="119"/>
      <c r="W23" s="119"/>
    </row>
    <row r="24" spans="2:23" ht="30" customHeight="1">
      <c r="B24" s="114"/>
      <c r="C24" s="115"/>
      <c r="D24" s="115"/>
      <c r="E24" s="115"/>
      <c r="F24" s="16" t="s">
        <v>41</v>
      </c>
      <c r="G24" s="116"/>
      <c r="H24" s="117"/>
      <c r="I24" s="118"/>
      <c r="J24" s="117"/>
      <c r="K24" s="117"/>
      <c r="L24" s="106"/>
      <c r="M24" s="111"/>
      <c r="N24" s="106"/>
      <c r="O24" s="106"/>
      <c r="P24" s="106"/>
      <c r="Q24" s="106"/>
      <c r="R24" s="119"/>
      <c r="S24" s="119"/>
      <c r="T24" s="106"/>
      <c r="U24" s="106"/>
      <c r="V24" s="119"/>
      <c r="W24" s="119"/>
    </row>
    <row r="25" spans="2:23" ht="30" customHeight="1">
      <c r="B25" s="114"/>
      <c r="C25" s="115"/>
      <c r="D25" s="115"/>
      <c r="E25" s="115"/>
      <c r="F25" s="16" t="s">
        <v>27</v>
      </c>
      <c r="G25" s="116"/>
      <c r="H25" s="117"/>
      <c r="I25" s="118"/>
      <c r="J25" s="117"/>
      <c r="K25" s="117"/>
      <c r="L25" s="106"/>
      <c r="M25" s="111"/>
      <c r="N25" s="106"/>
      <c r="O25" s="106"/>
      <c r="P25" s="106"/>
      <c r="Q25" s="106"/>
      <c r="R25" s="119"/>
      <c r="S25" s="119"/>
      <c r="T25" s="106"/>
      <c r="U25" s="106"/>
      <c r="V25" s="119"/>
      <c r="W25" s="119"/>
    </row>
    <row r="26" spans="2:23" ht="30" customHeight="1">
      <c r="B26" s="114"/>
      <c r="C26" s="115"/>
      <c r="D26" s="115"/>
      <c r="E26" s="115"/>
      <c r="F26" s="16" t="s">
        <v>23</v>
      </c>
      <c r="G26" s="116"/>
      <c r="H26" s="117"/>
      <c r="I26" s="118"/>
      <c r="J26" s="117"/>
      <c r="K26" s="117"/>
      <c r="L26" s="106"/>
      <c r="M26" s="111"/>
      <c r="N26" s="106"/>
      <c r="O26" s="106"/>
      <c r="P26" s="106"/>
      <c r="Q26" s="106"/>
      <c r="R26" s="119"/>
      <c r="S26" s="119"/>
      <c r="T26" s="106"/>
      <c r="U26" s="106"/>
      <c r="V26" s="119"/>
      <c r="W26" s="119"/>
    </row>
    <row r="27" spans="2:23" ht="30" customHeight="1">
      <c r="B27" s="114"/>
      <c r="C27" s="115"/>
      <c r="D27" s="115"/>
      <c r="E27" s="115"/>
      <c r="F27" s="16"/>
      <c r="G27" s="116"/>
      <c r="H27" s="117"/>
      <c r="I27" s="118"/>
      <c r="J27" s="117"/>
      <c r="K27" s="117"/>
      <c r="L27" s="106"/>
      <c r="M27" s="112"/>
      <c r="N27" s="106"/>
      <c r="O27" s="106"/>
      <c r="P27" s="106"/>
      <c r="Q27" s="106"/>
      <c r="R27" s="119"/>
      <c r="S27" s="119"/>
      <c r="T27" s="106"/>
      <c r="U27" s="106"/>
      <c r="V27" s="119"/>
      <c r="W27" s="119"/>
    </row>
    <row r="28" spans="2:23" ht="30" customHeight="1">
      <c r="B28" s="114">
        <v>5</v>
      </c>
      <c r="C28" s="115" t="s">
        <v>42</v>
      </c>
      <c r="D28" s="115" t="s">
        <v>31</v>
      </c>
      <c r="E28" s="115" t="s">
        <v>43</v>
      </c>
      <c r="F28" s="16" t="s">
        <v>44</v>
      </c>
      <c r="G28" s="116"/>
      <c r="H28" s="117" t="s">
        <v>1</v>
      </c>
      <c r="I28" s="118">
        <v>17</v>
      </c>
      <c r="J28" s="117"/>
      <c r="K28" s="117" t="s">
        <v>34</v>
      </c>
      <c r="L28" s="106">
        <v>36750</v>
      </c>
      <c r="M28" s="110">
        <f>L28*I28</f>
        <v>624750</v>
      </c>
      <c r="N28" s="106">
        <v>17000</v>
      </c>
      <c r="O28" s="106">
        <f t="shared" ref="O28" si="7">N28*I28</f>
        <v>289000</v>
      </c>
      <c r="P28" s="106">
        <v>17000</v>
      </c>
      <c r="Q28" s="106">
        <f t="shared" si="0"/>
        <v>289000</v>
      </c>
      <c r="R28" s="119">
        <v>108</v>
      </c>
      <c r="S28" s="119">
        <f t="shared" si="1"/>
        <v>1836</v>
      </c>
      <c r="T28" s="106">
        <v>15741</v>
      </c>
      <c r="U28" s="106">
        <f t="shared" si="2"/>
        <v>267597</v>
      </c>
      <c r="V28" s="119">
        <v>180</v>
      </c>
      <c r="W28" s="119">
        <f t="shared" si="3"/>
        <v>3060</v>
      </c>
    </row>
    <row r="29" spans="2:23" ht="30" customHeight="1">
      <c r="B29" s="114"/>
      <c r="C29" s="115"/>
      <c r="D29" s="115"/>
      <c r="E29" s="115"/>
      <c r="F29" s="16" t="s">
        <v>45</v>
      </c>
      <c r="G29" s="116"/>
      <c r="H29" s="117"/>
      <c r="I29" s="118"/>
      <c r="J29" s="117"/>
      <c r="K29" s="117"/>
      <c r="L29" s="106"/>
      <c r="M29" s="111"/>
      <c r="N29" s="106"/>
      <c r="O29" s="106"/>
      <c r="P29" s="106"/>
      <c r="Q29" s="106"/>
      <c r="R29" s="119"/>
      <c r="S29" s="119"/>
      <c r="T29" s="106"/>
      <c r="U29" s="106"/>
      <c r="V29" s="119"/>
      <c r="W29" s="119"/>
    </row>
    <row r="30" spans="2:23" ht="30" customHeight="1">
      <c r="B30" s="114"/>
      <c r="C30" s="115"/>
      <c r="D30" s="115"/>
      <c r="E30" s="115"/>
      <c r="F30" s="16" t="s">
        <v>46</v>
      </c>
      <c r="G30" s="116"/>
      <c r="H30" s="117"/>
      <c r="I30" s="118"/>
      <c r="J30" s="117"/>
      <c r="K30" s="117"/>
      <c r="L30" s="106"/>
      <c r="M30" s="111"/>
      <c r="N30" s="106"/>
      <c r="O30" s="106"/>
      <c r="P30" s="106"/>
      <c r="Q30" s="106"/>
      <c r="R30" s="119"/>
      <c r="S30" s="119"/>
      <c r="T30" s="106"/>
      <c r="U30" s="106"/>
      <c r="V30" s="119"/>
      <c r="W30" s="119"/>
    </row>
    <row r="31" spans="2:23" ht="30" customHeight="1">
      <c r="B31" s="114"/>
      <c r="C31" s="115"/>
      <c r="D31" s="115"/>
      <c r="E31" s="115"/>
      <c r="F31" s="16" t="s">
        <v>27</v>
      </c>
      <c r="G31" s="116"/>
      <c r="H31" s="117"/>
      <c r="I31" s="118"/>
      <c r="J31" s="117"/>
      <c r="K31" s="117"/>
      <c r="L31" s="106"/>
      <c r="M31" s="111"/>
      <c r="N31" s="106"/>
      <c r="O31" s="106"/>
      <c r="P31" s="106"/>
      <c r="Q31" s="106"/>
      <c r="R31" s="119"/>
      <c r="S31" s="119"/>
      <c r="T31" s="106"/>
      <c r="U31" s="106"/>
      <c r="V31" s="119"/>
      <c r="W31" s="119"/>
    </row>
    <row r="32" spans="2:23" ht="30" customHeight="1">
      <c r="B32" s="114"/>
      <c r="C32" s="115"/>
      <c r="D32" s="115"/>
      <c r="E32" s="115"/>
      <c r="F32" s="16" t="s">
        <v>23</v>
      </c>
      <c r="G32" s="116"/>
      <c r="H32" s="117"/>
      <c r="I32" s="118"/>
      <c r="J32" s="117"/>
      <c r="K32" s="117"/>
      <c r="L32" s="106"/>
      <c r="M32" s="111"/>
      <c r="N32" s="106"/>
      <c r="O32" s="106"/>
      <c r="P32" s="106"/>
      <c r="Q32" s="106"/>
      <c r="R32" s="119"/>
      <c r="S32" s="119"/>
      <c r="T32" s="106"/>
      <c r="U32" s="106"/>
      <c r="V32" s="119"/>
      <c r="W32" s="119"/>
    </row>
    <row r="33" spans="2:23" ht="30" customHeight="1">
      <c r="B33" s="114"/>
      <c r="C33" s="115"/>
      <c r="D33" s="115"/>
      <c r="E33" s="115"/>
      <c r="F33" s="16"/>
      <c r="G33" s="116"/>
      <c r="H33" s="117"/>
      <c r="I33" s="118"/>
      <c r="J33" s="117"/>
      <c r="K33" s="117"/>
      <c r="L33" s="106"/>
      <c r="M33" s="112"/>
      <c r="N33" s="106"/>
      <c r="O33" s="106"/>
      <c r="P33" s="106"/>
      <c r="Q33" s="106"/>
      <c r="R33" s="119"/>
      <c r="S33" s="119"/>
      <c r="T33" s="106"/>
      <c r="U33" s="106"/>
      <c r="V33" s="119"/>
      <c r="W33" s="119"/>
    </row>
    <row r="34" spans="2:23" ht="30" customHeight="1">
      <c r="B34" s="114">
        <v>6</v>
      </c>
      <c r="C34" s="115" t="s">
        <v>42</v>
      </c>
      <c r="D34" s="115" t="s">
        <v>31</v>
      </c>
      <c r="E34" s="115" t="s">
        <v>43</v>
      </c>
      <c r="F34" s="16" t="s">
        <v>44</v>
      </c>
      <c r="G34" s="116"/>
      <c r="H34" s="117" t="s">
        <v>1</v>
      </c>
      <c r="I34" s="118">
        <v>16</v>
      </c>
      <c r="J34" s="117"/>
      <c r="K34" s="117" t="s">
        <v>34</v>
      </c>
      <c r="L34" s="106">
        <v>37800</v>
      </c>
      <c r="M34" s="110">
        <f>L34*I34</f>
        <v>604800</v>
      </c>
      <c r="N34" s="106">
        <v>17000</v>
      </c>
      <c r="O34" s="106">
        <f t="shared" ref="O34" si="8">N34*I34</f>
        <v>272000</v>
      </c>
      <c r="P34" s="106">
        <v>17000</v>
      </c>
      <c r="Q34" s="106">
        <f t="shared" si="0"/>
        <v>272000</v>
      </c>
      <c r="R34" s="119">
        <v>108</v>
      </c>
      <c r="S34" s="119">
        <f t="shared" si="1"/>
        <v>1728</v>
      </c>
      <c r="T34" s="106">
        <v>15741</v>
      </c>
      <c r="U34" s="106">
        <f t="shared" si="2"/>
        <v>251856</v>
      </c>
      <c r="V34" s="119">
        <v>180</v>
      </c>
      <c r="W34" s="119">
        <f t="shared" si="3"/>
        <v>2880</v>
      </c>
    </row>
    <row r="35" spans="2:23" ht="30" customHeight="1">
      <c r="B35" s="114"/>
      <c r="C35" s="115"/>
      <c r="D35" s="115"/>
      <c r="E35" s="115"/>
      <c r="F35" s="16" t="s">
        <v>47</v>
      </c>
      <c r="G35" s="116"/>
      <c r="H35" s="117"/>
      <c r="I35" s="118"/>
      <c r="J35" s="117"/>
      <c r="K35" s="117"/>
      <c r="L35" s="106"/>
      <c r="M35" s="111"/>
      <c r="N35" s="106"/>
      <c r="O35" s="106"/>
      <c r="P35" s="106"/>
      <c r="Q35" s="106"/>
      <c r="R35" s="119"/>
      <c r="S35" s="119"/>
      <c r="T35" s="106"/>
      <c r="U35" s="106"/>
      <c r="V35" s="119"/>
      <c r="W35" s="119"/>
    </row>
    <row r="36" spans="2:23" ht="30" customHeight="1">
      <c r="B36" s="114"/>
      <c r="C36" s="115"/>
      <c r="D36" s="115"/>
      <c r="E36" s="115"/>
      <c r="F36" s="16" t="s">
        <v>48</v>
      </c>
      <c r="G36" s="116"/>
      <c r="H36" s="117"/>
      <c r="I36" s="118"/>
      <c r="J36" s="117"/>
      <c r="K36" s="117"/>
      <c r="L36" s="106"/>
      <c r="M36" s="111"/>
      <c r="N36" s="106"/>
      <c r="O36" s="106"/>
      <c r="P36" s="106"/>
      <c r="Q36" s="106"/>
      <c r="R36" s="119"/>
      <c r="S36" s="119"/>
      <c r="T36" s="106"/>
      <c r="U36" s="106"/>
      <c r="V36" s="119"/>
      <c r="W36" s="119"/>
    </row>
    <row r="37" spans="2:23" ht="30" customHeight="1">
      <c r="B37" s="114"/>
      <c r="C37" s="115"/>
      <c r="D37" s="115"/>
      <c r="E37" s="115"/>
      <c r="F37" s="16" t="s">
        <v>27</v>
      </c>
      <c r="G37" s="116"/>
      <c r="H37" s="117"/>
      <c r="I37" s="118"/>
      <c r="J37" s="117"/>
      <c r="K37" s="117"/>
      <c r="L37" s="106"/>
      <c r="M37" s="111"/>
      <c r="N37" s="106"/>
      <c r="O37" s="106"/>
      <c r="P37" s="106"/>
      <c r="Q37" s="106"/>
      <c r="R37" s="119"/>
      <c r="S37" s="119"/>
      <c r="T37" s="106"/>
      <c r="U37" s="106"/>
      <c r="V37" s="119"/>
      <c r="W37" s="119"/>
    </row>
    <row r="38" spans="2:23" ht="30" customHeight="1">
      <c r="B38" s="114"/>
      <c r="C38" s="115"/>
      <c r="D38" s="115"/>
      <c r="E38" s="115"/>
      <c r="F38" s="16" t="s">
        <v>23</v>
      </c>
      <c r="G38" s="116"/>
      <c r="H38" s="117"/>
      <c r="I38" s="118"/>
      <c r="J38" s="117"/>
      <c r="K38" s="117"/>
      <c r="L38" s="106"/>
      <c r="M38" s="111"/>
      <c r="N38" s="106"/>
      <c r="O38" s="106"/>
      <c r="P38" s="106"/>
      <c r="Q38" s="106"/>
      <c r="R38" s="119"/>
      <c r="S38" s="119"/>
      <c r="T38" s="106"/>
      <c r="U38" s="106"/>
      <c r="V38" s="119"/>
      <c r="W38" s="119"/>
    </row>
    <row r="39" spans="2:23" ht="30" customHeight="1">
      <c r="B39" s="114"/>
      <c r="C39" s="115"/>
      <c r="D39" s="115"/>
      <c r="E39" s="115"/>
      <c r="F39" s="16"/>
      <c r="G39" s="116"/>
      <c r="H39" s="117"/>
      <c r="I39" s="118"/>
      <c r="J39" s="117"/>
      <c r="K39" s="117"/>
      <c r="L39" s="106"/>
      <c r="M39" s="112"/>
      <c r="N39" s="106"/>
      <c r="O39" s="106"/>
      <c r="P39" s="106"/>
      <c r="Q39" s="106"/>
      <c r="R39" s="119"/>
      <c r="S39" s="119"/>
      <c r="T39" s="106"/>
      <c r="U39" s="106"/>
      <c r="V39" s="119"/>
      <c r="W39" s="119"/>
    </row>
    <row r="40" spans="2:23" ht="30" customHeight="1">
      <c r="B40" s="114">
        <v>8</v>
      </c>
      <c r="C40" s="115" t="s">
        <v>42</v>
      </c>
      <c r="D40" s="115" t="s">
        <v>31</v>
      </c>
      <c r="E40" s="115" t="s">
        <v>49</v>
      </c>
      <c r="F40" s="16" t="s">
        <v>50</v>
      </c>
      <c r="G40" s="116"/>
      <c r="H40" s="117" t="s">
        <v>1</v>
      </c>
      <c r="I40" s="118">
        <v>9</v>
      </c>
      <c r="J40" s="117"/>
      <c r="K40" s="117" t="s">
        <v>51</v>
      </c>
      <c r="L40" s="106">
        <v>44100</v>
      </c>
      <c r="M40" s="110">
        <f>L40*I40</f>
        <v>396900</v>
      </c>
      <c r="N40" s="106">
        <v>14000</v>
      </c>
      <c r="O40" s="106">
        <f t="shared" ref="O40" si="9">N40*I40</f>
        <v>126000</v>
      </c>
      <c r="P40" s="106">
        <v>14000</v>
      </c>
      <c r="Q40" s="106">
        <f t="shared" ref="Q40:Q70" si="10">P40*I40</f>
        <v>126000</v>
      </c>
      <c r="R40" s="119">
        <v>103</v>
      </c>
      <c r="S40" s="119">
        <f t="shared" ref="S40:S70" si="11">R40*I40</f>
        <v>927</v>
      </c>
      <c r="T40" s="106">
        <v>10584</v>
      </c>
      <c r="U40" s="106">
        <f t="shared" ref="U40:U70" si="12">T40*I40</f>
        <v>95256</v>
      </c>
      <c r="V40" s="119">
        <v>128</v>
      </c>
      <c r="W40" s="119">
        <f t="shared" ref="W40:W70" si="13">V40*I40</f>
        <v>1152</v>
      </c>
    </row>
    <row r="41" spans="2:23" ht="30" customHeight="1">
      <c r="B41" s="114"/>
      <c r="C41" s="115"/>
      <c r="D41" s="115"/>
      <c r="E41" s="115"/>
      <c r="F41" s="16" t="s">
        <v>52</v>
      </c>
      <c r="G41" s="116"/>
      <c r="H41" s="117"/>
      <c r="I41" s="118"/>
      <c r="J41" s="117"/>
      <c r="K41" s="117"/>
      <c r="L41" s="106"/>
      <c r="M41" s="111"/>
      <c r="N41" s="106"/>
      <c r="O41" s="106"/>
      <c r="P41" s="106"/>
      <c r="Q41" s="106"/>
      <c r="R41" s="119"/>
      <c r="S41" s="119"/>
      <c r="T41" s="106"/>
      <c r="U41" s="106"/>
      <c r="V41" s="119"/>
      <c r="W41" s="119"/>
    </row>
    <row r="42" spans="2:23" ht="30" customHeight="1">
      <c r="B42" s="114"/>
      <c r="C42" s="115"/>
      <c r="D42" s="115"/>
      <c r="E42" s="115"/>
      <c r="F42" s="16" t="s">
        <v>53</v>
      </c>
      <c r="G42" s="116"/>
      <c r="H42" s="117"/>
      <c r="I42" s="118"/>
      <c r="J42" s="117"/>
      <c r="K42" s="117"/>
      <c r="L42" s="106"/>
      <c r="M42" s="111"/>
      <c r="N42" s="106"/>
      <c r="O42" s="106"/>
      <c r="P42" s="106"/>
      <c r="Q42" s="106"/>
      <c r="R42" s="119"/>
      <c r="S42" s="119"/>
      <c r="T42" s="106"/>
      <c r="U42" s="106"/>
      <c r="V42" s="119"/>
      <c r="W42" s="119"/>
    </row>
    <row r="43" spans="2:23" ht="30" customHeight="1">
      <c r="B43" s="114"/>
      <c r="C43" s="115"/>
      <c r="D43" s="115"/>
      <c r="E43" s="115"/>
      <c r="F43" s="16" t="s">
        <v>54</v>
      </c>
      <c r="G43" s="116"/>
      <c r="H43" s="117"/>
      <c r="I43" s="118"/>
      <c r="J43" s="117"/>
      <c r="K43" s="117"/>
      <c r="L43" s="106"/>
      <c r="M43" s="111"/>
      <c r="N43" s="106"/>
      <c r="O43" s="106"/>
      <c r="P43" s="106"/>
      <c r="Q43" s="106"/>
      <c r="R43" s="119"/>
      <c r="S43" s="119"/>
      <c r="T43" s="106"/>
      <c r="U43" s="106"/>
      <c r="V43" s="119"/>
      <c r="W43" s="119"/>
    </row>
    <row r="44" spans="2:23" ht="30" customHeight="1">
      <c r="B44" s="114"/>
      <c r="C44" s="115"/>
      <c r="D44" s="115"/>
      <c r="E44" s="115"/>
      <c r="F44" s="16" t="s">
        <v>23</v>
      </c>
      <c r="G44" s="116"/>
      <c r="H44" s="117"/>
      <c r="I44" s="118"/>
      <c r="J44" s="117"/>
      <c r="K44" s="117"/>
      <c r="L44" s="106"/>
      <c r="M44" s="111"/>
      <c r="N44" s="106"/>
      <c r="O44" s="106"/>
      <c r="P44" s="106"/>
      <c r="Q44" s="106"/>
      <c r="R44" s="119"/>
      <c r="S44" s="119"/>
      <c r="T44" s="106"/>
      <c r="U44" s="106"/>
      <c r="V44" s="119"/>
      <c r="W44" s="119"/>
    </row>
    <row r="45" spans="2:23" ht="30" customHeight="1">
      <c r="B45" s="114"/>
      <c r="C45" s="115"/>
      <c r="D45" s="115"/>
      <c r="E45" s="115"/>
      <c r="F45" s="16"/>
      <c r="G45" s="116"/>
      <c r="H45" s="117"/>
      <c r="I45" s="118"/>
      <c r="J45" s="117"/>
      <c r="K45" s="117"/>
      <c r="L45" s="106"/>
      <c r="M45" s="112"/>
      <c r="N45" s="106"/>
      <c r="O45" s="106"/>
      <c r="P45" s="106"/>
      <c r="Q45" s="106"/>
      <c r="R45" s="119"/>
      <c r="S45" s="119"/>
      <c r="T45" s="106"/>
      <c r="U45" s="106"/>
      <c r="V45" s="119"/>
      <c r="W45" s="119"/>
    </row>
    <row r="46" spans="2:23" ht="30" customHeight="1">
      <c r="B46" s="114">
        <v>9</v>
      </c>
      <c r="C46" s="115" t="s">
        <v>55</v>
      </c>
      <c r="D46" s="115" t="s">
        <v>56</v>
      </c>
      <c r="E46" s="115" t="s">
        <v>57</v>
      </c>
      <c r="F46" s="16" t="s">
        <v>58</v>
      </c>
      <c r="G46" s="115"/>
      <c r="H46" s="117" t="s">
        <v>1</v>
      </c>
      <c r="I46" s="118">
        <v>16</v>
      </c>
      <c r="J46" s="117" t="s">
        <v>59</v>
      </c>
      <c r="K46" s="117" t="s">
        <v>60</v>
      </c>
      <c r="L46" s="106">
        <v>25200</v>
      </c>
      <c r="M46" s="110">
        <f>L46*I46</f>
        <v>403200</v>
      </c>
      <c r="N46" s="106">
        <v>14600</v>
      </c>
      <c r="O46" s="106">
        <f>N46*I46</f>
        <v>233600</v>
      </c>
      <c r="P46" s="106">
        <v>14600</v>
      </c>
      <c r="Q46" s="106">
        <f t="shared" si="10"/>
        <v>233600</v>
      </c>
      <c r="R46" s="119">
        <v>81</v>
      </c>
      <c r="S46" s="119">
        <f t="shared" si="11"/>
        <v>1296</v>
      </c>
      <c r="T46" s="106">
        <v>10649</v>
      </c>
      <c r="U46" s="106">
        <f t="shared" si="12"/>
        <v>170384</v>
      </c>
      <c r="V46" s="119">
        <v>115</v>
      </c>
      <c r="W46" s="119">
        <f t="shared" si="13"/>
        <v>1840</v>
      </c>
    </row>
    <row r="47" spans="2:23" ht="30" customHeight="1">
      <c r="B47" s="114"/>
      <c r="C47" s="115"/>
      <c r="D47" s="115"/>
      <c r="E47" s="115"/>
      <c r="F47" s="16" t="s">
        <v>61</v>
      </c>
      <c r="G47" s="115"/>
      <c r="H47" s="117"/>
      <c r="I47" s="118"/>
      <c r="J47" s="117"/>
      <c r="K47" s="117"/>
      <c r="L47" s="106"/>
      <c r="M47" s="111"/>
      <c r="N47" s="106"/>
      <c r="O47" s="106"/>
      <c r="P47" s="106"/>
      <c r="Q47" s="106"/>
      <c r="R47" s="119"/>
      <c r="S47" s="119"/>
      <c r="T47" s="106"/>
      <c r="U47" s="106"/>
      <c r="V47" s="119"/>
      <c r="W47" s="119"/>
    </row>
    <row r="48" spans="2:23" ht="30" customHeight="1">
      <c r="B48" s="114"/>
      <c r="C48" s="115"/>
      <c r="D48" s="115"/>
      <c r="E48" s="115"/>
      <c r="F48" s="16" t="s">
        <v>60</v>
      </c>
      <c r="G48" s="115"/>
      <c r="H48" s="117"/>
      <c r="I48" s="118"/>
      <c r="J48" s="117"/>
      <c r="K48" s="117"/>
      <c r="L48" s="106"/>
      <c r="M48" s="111"/>
      <c r="N48" s="106"/>
      <c r="O48" s="106"/>
      <c r="P48" s="106"/>
      <c r="Q48" s="106"/>
      <c r="R48" s="119"/>
      <c r="S48" s="119"/>
      <c r="T48" s="106"/>
      <c r="U48" s="106"/>
      <c r="V48" s="119"/>
      <c r="W48" s="119"/>
    </row>
    <row r="49" spans="2:23" ht="30" customHeight="1">
      <c r="B49" s="114"/>
      <c r="C49" s="115"/>
      <c r="D49" s="115"/>
      <c r="E49" s="115"/>
      <c r="F49" s="16"/>
      <c r="G49" s="115"/>
      <c r="H49" s="117"/>
      <c r="I49" s="118"/>
      <c r="J49" s="117"/>
      <c r="K49" s="117"/>
      <c r="L49" s="106"/>
      <c r="M49" s="112"/>
      <c r="N49" s="106"/>
      <c r="O49" s="106"/>
      <c r="P49" s="106"/>
      <c r="Q49" s="106"/>
      <c r="R49" s="119"/>
      <c r="S49" s="119"/>
      <c r="T49" s="106"/>
      <c r="U49" s="106"/>
      <c r="V49" s="119"/>
      <c r="W49" s="119"/>
    </row>
    <row r="50" spans="2:23" ht="30" customHeight="1">
      <c r="B50" s="114">
        <v>10</v>
      </c>
      <c r="C50" s="115" t="s">
        <v>62</v>
      </c>
      <c r="D50" s="115" t="s">
        <v>56</v>
      </c>
      <c r="E50" s="115" t="s">
        <v>63</v>
      </c>
      <c r="F50" s="16" t="s">
        <v>64</v>
      </c>
      <c r="G50" s="115"/>
      <c r="H50" s="117" t="s">
        <v>1</v>
      </c>
      <c r="I50" s="118">
        <v>3</v>
      </c>
      <c r="J50" s="117" t="s">
        <v>65</v>
      </c>
      <c r="K50" s="117" t="s">
        <v>60</v>
      </c>
      <c r="L50" s="106">
        <v>48300</v>
      </c>
      <c r="M50" s="110">
        <f>L50*I50</f>
        <v>144900</v>
      </c>
      <c r="N50" s="106">
        <v>19000</v>
      </c>
      <c r="O50" s="106">
        <f>N50*I50</f>
        <v>57000</v>
      </c>
      <c r="P50" s="106">
        <v>19000</v>
      </c>
      <c r="Q50" s="106">
        <f t="shared" si="10"/>
        <v>57000</v>
      </c>
      <c r="R50" s="119">
        <v>229</v>
      </c>
      <c r="S50" s="119">
        <f t="shared" si="11"/>
        <v>687</v>
      </c>
      <c r="T50" s="106">
        <v>20139</v>
      </c>
      <c r="U50" s="106">
        <f t="shared" si="12"/>
        <v>60417</v>
      </c>
      <c r="V50" s="119">
        <v>150</v>
      </c>
      <c r="W50" s="119">
        <f t="shared" si="13"/>
        <v>450</v>
      </c>
    </row>
    <row r="51" spans="2:23" ht="30" customHeight="1">
      <c r="B51" s="114"/>
      <c r="C51" s="115"/>
      <c r="D51" s="115"/>
      <c r="E51" s="115"/>
      <c r="F51" s="16" t="s">
        <v>61</v>
      </c>
      <c r="G51" s="115"/>
      <c r="H51" s="117"/>
      <c r="I51" s="118"/>
      <c r="J51" s="117"/>
      <c r="K51" s="117"/>
      <c r="L51" s="106"/>
      <c r="M51" s="111"/>
      <c r="N51" s="106"/>
      <c r="O51" s="106"/>
      <c r="P51" s="106"/>
      <c r="Q51" s="106"/>
      <c r="R51" s="119"/>
      <c r="S51" s="119"/>
      <c r="T51" s="106"/>
      <c r="U51" s="106"/>
      <c r="V51" s="119"/>
      <c r="W51" s="119"/>
    </row>
    <row r="52" spans="2:23" ht="30" customHeight="1">
      <c r="B52" s="114"/>
      <c r="C52" s="115"/>
      <c r="D52" s="115"/>
      <c r="E52" s="115"/>
      <c r="F52" s="16" t="s">
        <v>60</v>
      </c>
      <c r="G52" s="115"/>
      <c r="H52" s="117"/>
      <c r="I52" s="118"/>
      <c r="J52" s="117"/>
      <c r="K52" s="117"/>
      <c r="L52" s="106"/>
      <c r="M52" s="111"/>
      <c r="N52" s="106"/>
      <c r="O52" s="106"/>
      <c r="P52" s="106"/>
      <c r="Q52" s="106"/>
      <c r="R52" s="119"/>
      <c r="S52" s="119"/>
      <c r="T52" s="106"/>
      <c r="U52" s="106"/>
      <c r="V52" s="119"/>
      <c r="W52" s="119"/>
    </row>
    <row r="53" spans="2:23" ht="30" customHeight="1">
      <c r="B53" s="114"/>
      <c r="C53" s="115"/>
      <c r="D53" s="115"/>
      <c r="E53" s="115"/>
      <c r="F53" s="16"/>
      <c r="G53" s="115"/>
      <c r="H53" s="117"/>
      <c r="I53" s="118"/>
      <c r="J53" s="117"/>
      <c r="K53" s="117"/>
      <c r="L53" s="106"/>
      <c r="M53" s="112"/>
      <c r="N53" s="106"/>
      <c r="O53" s="106"/>
      <c r="P53" s="106"/>
      <c r="Q53" s="106"/>
      <c r="R53" s="119"/>
      <c r="S53" s="119"/>
      <c r="T53" s="106"/>
      <c r="U53" s="106"/>
      <c r="V53" s="119"/>
      <c r="W53" s="119"/>
    </row>
    <row r="54" spans="2:23" ht="30" customHeight="1">
      <c r="B54" s="114">
        <v>11</v>
      </c>
      <c r="C54" s="115" t="s">
        <v>66</v>
      </c>
      <c r="D54" s="115" t="s">
        <v>56</v>
      </c>
      <c r="E54" s="115" t="s">
        <v>67</v>
      </c>
      <c r="F54" s="16" t="s">
        <v>68</v>
      </c>
      <c r="G54" s="115"/>
      <c r="H54" s="117" t="s">
        <v>1</v>
      </c>
      <c r="I54" s="118">
        <v>1</v>
      </c>
      <c r="J54" s="117" t="s">
        <v>69</v>
      </c>
      <c r="K54" s="117" t="s">
        <v>60</v>
      </c>
      <c r="L54" s="106">
        <v>25200</v>
      </c>
      <c r="M54" s="110">
        <f>L54*I54</f>
        <v>25200</v>
      </c>
      <c r="N54" s="106">
        <v>14600</v>
      </c>
      <c r="O54" s="106">
        <f>N54*I54</f>
        <v>14600</v>
      </c>
      <c r="P54" s="106">
        <v>14600</v>
      </c>
      <c r="Q54" s="106">
        <f t="shared" si="10"/>
        <v>14600</v>
      </c>
      <c r="R54" s="119">
        <v>86</v>
      </c>
      <c r="S54" s="119">
        <f t="shared" si="11"/>
        <v>86</v>
      </c>
      <c r="T54" s="106">
        <v>11459</v>
      </c>
      <c r="U54" s="106">
        <f t="shared" si="12"/>
        <v>11459</v>
      </c>
      <c r="V54" s="119">
        <v>72</v>
      </c>
      <c r="W54" s="119">
        <f t="shared" si="13"/>
        <v>72</v>
      </c>
    </row>
    <row r="55" spans="2:23" ht="30" customHeight="1">
      <c r="B55" s="114"/>
      <c r="C55" s="115"/>
      <c r="D55" s="115"/>
      <c r="E55" s="115"/>
      <c r="F55" s="16" t="s">
        <v>61</v>
      </c>
      <c r="G55" s="115"/>
      <c r="H55" s="117"/>
      <c r="I55" s="118"/>
      <c r="J55" s="117"/>
      <c r="K55" s="117"/>
      <c r="L55" s="106"/>
      <c r="M55" s="111"/>
      <c r="N55" s="106"/>
      <c r="O55" s="106"/>
      <c r="P55" s="106"/>
      <c r="Q55" s="106"/>
      <c r="R55" s="119"/>
      <c r="S55" s="119"/>
      <c r="T55" s="106"/>
      <c r="U55" s="106"/>
      <c r="V55" s="119"/>
      <c r="W55" s="119"/>
    </row>
    <row r="56" spans="2:23" ht="30" customHeight="1">
      <c r="B56" s="114"/>
      <c r="C56" s="115"/>
      <c r="D56" s="115"/>
      <c r="E56" s="115"/>
      <c r="F56" s="16" t="s">
        <v>60</v>
      </c>
      <c r="G56" s="115"/>
      <c r="H56" s="117"/>
      <c r="I56" s="118"/>
      <c r="J56" s="117"/>
      <c r="K56" s="117"/>
      <c r="L56" s="106"/>
      <c r="M56" s="111"/>
      <c r="N56" s="106"/>
      <c r="O56" s="106"/>
      <c r="P56" s="106"/>
      <c r="Q56" s="106"/>
      <c r="R56" s="119"/>
      <c r="S56" s="119"/>
      <c r="T56" s="106"/>
      <c r="U56" s="106"/>
      <c r="V56" s="119"/>
      <c r="W56" s="119"/>
    </row>
    <row r="57" spans="2:23" ht="30" customHeight="1">
      <c r="B57" s="114"/>
      <c r="C57" s="115"/>
      <c r="D57" s="115"/>
      <c r="E57" s="115"/>
      <c r="F57" s="16"/>
      <c r="G57" s="115"/>
      <c r="H57" s="117"/>
      <c r="I57" s="118"/>
      <c r="J57" s="117"/>
      <c r="K57" s="117"/>
      <c r="L57" s="106"/>
      <c r="M57" s="112"/>
      <c r="N57" s="106"/>
      <c r="O57" s="106"/>
      <c r="P57" s="106"/>
      <c r="Q57" s="106"/>
      <c r="R57" s="119"/>
      <c r="S57" s="119"/>
      <c r="T57" s="106"/>
      <c r="U57" s="106"/>
      <c r="V57" s="119"/>
      <c r="W57" s="119"/>
    </row>
    <row r="58" spans="2:23" ht="30" customHeight="1">
      <c r="B58" s="114">
        <v>12</v>
      </c>
      <c r="C58" s="115" t="s">
        <v>70</v>
      </c>
      <c r="D58" s="115" t="s">
        <v>71</v>
      </c>
      <c r="E58" s="115" t="s">
        <v>72</v>
      </c>
      <c r="F58" s="16" t="s">
        <v>64</v>
      </c>
      <c r="G58" s="115"/>
      <c r="H58" s="117" t="s">
        <v>1</v>
      </c>
      <c r="I58" s="118">
        <v>2</v>
      </c>
      <c r="J58" s="117" t="s">
        <v>73</v>
      </c>
      <c r="K58" s="117" t="s">
        <v>60</v>
      </c>
      <c r="L58" s="106">
        <v>50400</v>
      </c>
      <c r="M58" s="110">
        <f>L58*I58</f>
        <v>100800</v>
      </c>
      <c r="N58" s="106">
        <v>25000</v>
      </c>
      <c r="O58" s="106">
        <f>N58*I58</f>
        <v>50000</v>
      </c>
      <c r="P58" s="106">
        <v>25000</v>
      </c>
      <c r="Q58" s="106">
        <f t="shared" si="10"/>
        <v>50000</v>
      </c>
      <c r="R58" s="119">
        <v>429</v>
      </c>
      <c r="S58" s="119">
        <f t="shared" si="11"/>
        <v>858</v>
      </c>
      <c r="T58" s="106">
        <v>20139</v>
      </c>
      <c r="U58" s="106">
        <f t="shared" si="12"/>
        <v>40278</v>
      </c>
      <c r="V58" s="119">
        <v>143</v>
      </c>
      <c r="W58" s="119">
        <f t="shared" si="13"/>
        <v>286</v>
      </c>
    </row>
    <row r="59" spans="2:23" ht="30" customHeight="1">
      <c r="B59" s="114"/>
      <c r="C59" s="115"/>
      <c r="D59" s="115"/>
      <c r="E59" s="115"/>
      <c r="F59" s="16" t="s">
        <v>61</v>
      </c>
      <c r="G59" s="115"/>
      <c r="H59" s="117"/>
      <c r="I59" s="118"/>
      <c r="J59" s="117"/>
      <c r="K59" s="117"/>
      <c r="L59" s="106"/>
      <c r="M59" s="111"/>
      <c r="N59" s="106"/>
      <c r="O59" s="106"/>
      <c r="P59" s="106"/>
      <c r="Q59" s="106"/>
      <c r="R59" s="119"/>
      <c r="S59" s="119"/>
      <c r="T59" s="106"/>
      <c r="U59" s="106"/>
      <c r="V59" s="119"/>
      <c r="W59" s="119"/>
    </row>
    <row r="60" spans="2:23" ht="30" customHeight="1">
      <c r="B60" s="114"/>
      <c r="C60" s="115"/>
      <c r="D60" s="115"/>
      <c r="E60" s="115"/>
      <c r="F60" s="16" t="s">
        <v>60</v>
      </c>
      <c r="G60" s="115"/>
      <c r="H60" s="117"/>
      <c r="I60" s="118"/>
      <c r="J60" s="117"/>
      <c r="K60" s="117"/>
      <c r="L60" s="106"/>
      <c r="M60" s="111"/>
      <c r="N60" s="106"/>
      <c r="O60" s="106"/>
      <c r="P60" s="106"/>
      <c r="Q60" s="106"/>
      <c r="R60" s="119"/>
      <c r="S60" s="119"/>
      <c r="T60" s="106"/>
      <c r="U60" s="106"/>
      <c r="V60" s="119"/>
      <c r="W60" s="119"/>
    </row>
    <row r="61" spans="2:23" ht="30" customHeight="1">
      <c r="B61" s="114"/>
      <c r="C61" s="115"/>
      <c r="D61" s="115"/>
      <c r="E61" s="115"/>
      <c r="F61" s="16"/>
      <c r="G61" s="115"/>
      <c r="H61" s="117"/>
      <c r="I61" s="118"/>
      <c r="J61" s="117"/>
      <c r="K61" s="117"/>
      <c r="L61" s="106"/>
      <c r="M61" s="112"/>
      <c r="N61" s="106"/>
      <c r="O61" s="106"/>
      <c r="P61" s="106"/>
      <c r="Q61" s="106"/>
      <c r="R61" s="119"/>
      <c r="S61" s="119"/>
      <c r="T61" s="106"/>
      <c r="U61" s="106"/>
      <c r="V61" s="119"/>
      <c r="W61" s="119"/>
    </row>
    <row r="62" spans="2:23" ht="37.15" customHeight="1">
      <c r="B62" s="114">
        <v>13</v>
      </c>
      <c r="C62" s="115" t="s">
        <v>74</v>
      </c>
      <c r="D62" s="115" t="s">
        <v>71</v>
      </c>
      <c r="E62" s="115" t="s">
        <v>75</v>
      </c>
      <c r="F62" s="16" t="s">
        <v>76</v>
      </c>
      <c r="G62" s="115"/>
      <c r="H62" s="117" t="s">
        <v>1</v>
      </c>
      <c r="I62" s="118">
        <v>1</v>
      </c>
      <c r="J62" s="117" t="s">
        <v>73</v>
      </c>
      <c r="K62" s="117" t="s">
        <v>60</v>
      </c>
      <c r="L62" s="106">
        <v>98700</v>
      </c>
      <c r="M62" s="110">
        <f>L62*I62</f>
        <v>98700</v>
      </c>
      <c r="N62" s="106">
        <v>31500</v>
      </c>
      <c r="O62" s="106">
        <f>N62*I62</f>
        <v>31500</v>
      </c>
      <c r="P62" s="106">
        <v>31500</v>
      </c>
      <c r="Q62" s="106">
        <f t="shared" si="10"/>
        <v>31500</v>
      </c>
      <c r="R62" s="119">
        <v>914</v>
      </c>
      <c r="S62" s="119">
        <f t="shared" si="11"/>
        <v>914</v>
      </c>
      <c r="T62" s="106">
        <v>41169</v>
      </c>
      <c r="U62" s="106">
        <f t="shared" si="12"/>
        <v>41169</v>
      </c>
      <c r="V62" s="119">
        <v>289</v>
      </c>
      <c r="W62" s="119">
        <f t="shared" si="13"/>
        <v>289</v>
      </c>
    </row>
    <row r="63" spans="2:23" ht="30" customHeight="1">
      <c r="B63" s="114"/>
      <c r="C63" s="115"/>
      <c r="D63" s="115"/>
      <c r="E63" s="115"/>
      <c r="F63" s="16" t="s">
        <v>77</v>
      </c>
      <c r="G63" s="115"/>
      <c r="H63" s="117"/>
      <c r="I63" s="118"/>
      <c r="J63" s="117"/>
      <c r="K63" s="117"/>
      <c r="L63" s="106"/>
      <c r="M63" s="111"/>
      <c r="N63" s="106"/>
      <c r="O63" s="106"/>
      <c r="P63" s="106"/>
      <c r="Q63" s="106"/>
      <c r="R63" s="119"/>
      <c r="S63" s="119"/>
      <c r="T63" s="106"/>
      <c r="U63" s="106"/>
      <c r="V63" s="119"/>
      <c r="W63" s="119"/>
    </row>
    <row r="64" spans="2:23" ht="30" customHeight="1">
      <c r="B64" s="114"/>
      <c r="C64" s="115"/>
      <c r="D64" s="115"/>
      <c r="E64" s="115"/>
      <c r="F64" s="16" t="s">
        <v>60</v>
      </c>
      <c r="G64" s="115"/>
      <c r="H64" s="117"/>
      <c r="I64" s="118"/>
      <c r="J64" s="117"/>
      <c r="K64" s="117"/>
      <c r="L64" s="106"/>
      <c r="M64" s="111"/>
      <c r="N64" s="106"/>
      <c r="O64" s="106"/>
      <c r="P64" s="106"/>
      <c r="Q64" s="106"/>
      <c r="R64" s="119"/>
      <c r="S64" s="119"/>
      <c r="T64" s="106"/>
      <c r="U64" s="106"/>
      <c r="V64" s="119"/>
      <c r="W64" s="119"/>
    </row>
    <row r="65" spans="2:23" ht="30" customHeight="1">
      <c r="B65" s="114"/>
      <c r="C65" s="115"/>
      <c r="D65" s="115"/>
      <c r="E65" s="115"/>
      <c r="F65" s="16"/>
      <c r="G65" s="115"/>
      <c r="H65" s="117"/>
      <c r="I65" s="118"/>
      <c r="J65" s="117"/>
      <c r="K65" s="117"/>
      <c r="L65" s="106"/>
      <c r="M65" s="112"/>
      <c r="N65" s="106"/>
      <c r="O65" s="106"/>
      <c r="P65" s="106"/>
      <c r="Q65" s="106"/>
      <c r="R65" s="119"/>
      <c r="S65" s="119"/>
      <c r="T65" s="106"/>
      <c r="U65" s="106"/>
      <c r="V65" s="119"/>
      <c r="W65" s="119"/>
    </row>
    <row r="66" spans="2:23" ht="30" customHeight="1">
      <c r="B66" s="114">
        <v>14</v>
      </c>
      <c r="C66" s="115" t="s">
        <v>78</v>
      </c>
      <c r="D66" s="115" t="s">
        <v>71</v>
      </c>
      <c r="E66" s="115" t="s">
        <v>79</v>
      </c>
      <c r="F66" s="16" t="s">
        <v>64</v>
      </c>
      <c r="G66" s="115"/>
      <c r="H66" s="117" t="s">
        <v>1</v>
      </c>
      <c r="I66" s="118">
        <v>1</v>
      </c>
      <c r="J66" s="117" t="s">
        <v>80</v>
      </c>
      <c r="K66" s="117" t="s">
        <v>60</v>
      </c>
      <c r="L66" s="106">
        <v>27300</v>
      </c>
      <c r="M66" s="110">
        <f>L66*I66</f>
        <v>27300</v>
      </c>
      <c r="N66" s="106">
        <v>14800</v>
      </c>
      <c r="O66" s="106">
        <f>N66*I66</f>
        <v>14800</v>
      </c>
      <c r="P66" s="106">
        <v>14800</v>
      </c>
      <c r="Q66" s="106">
        <f t="shared" si="10"/>
        <v>14800</v>
      </c>
      <c r="R66" s="119">
        <v>186</v>
      </c>
      <c r="S66" s="119">
        <f t="shared" si="11"/>
        <v>186</v>
      </c>
      <c r="T66" s="106">
        <v>10919</v>
      </c>
      <c r="U66" s="106">
        <f t="shared" si="12"/>
        <v>10919</v>
      </c>
      <c r="V66" s="119">
        <v>67</v>
      </c>
      <c r="W66" s="119">
        <f t="shared" si="13"/>
        <v>67</v>
      </c>
    </row>
    <row r="67" spans="2:23" ht="30" customHeight="1">
      <c r="B67" s="114"/>
      <c r="C67" s="115"/>
      <c r="D67" s="115"/>
      <c r="E67" s="115"/>
      <c r="F67" s="16" t="s">
        <v>61</v>
      </c>
      <c r="G67" s="115"/>
      <c r="H67" s="117"/>
      <c r="I67" s="118"/>
      <c r="J67" s="117"/>
      <c r="K67" s="117"/>
      <c r="L67" s="106"/>
      <c r="M67" s="111"/>
      <c r="N67" s="106"/>
      <c r="O67" s="106"/>
      <c r="P67" s="106"/>
      <c r="Q67" s="106"/>
      <c r="R67" s="119"/>
      <c r="S67" s="119"/>
      <c r="T67" s="106"/>
      <c r="U67" s="106"/>
      <c r="V67" s="119"/>
      <c r="W67" s="119"/>
    </row>
    <row r="68" spans="2:23" ht="30" customHeight="1">
      <c r="B68" s="114"/>
      <c r="C68" s="115"/>
      <c r="D68" s="115"/>
      <c r="E68" s="115"/>
      <c r="F68" s="16" t="s">
        <v>60</v>
      </c>
      <c r="G68" s="115"/>
      <c r="H68" s="117"/>
      <c r="I68" s="118"/>
      <c r="J68" s="117"/>
      <c r="K68" s="117"/>
      <c r="L68" s="106"/>
      <c r="M68" s="111"/>
      <c r="N68" s="106"/>
      <c r="O68" s="106"/>
      <c r="P68" s="106"/>
      <c r="Q68" s="106"/>
      <c r="R68" s="119"/>
      <c r="S68" s="119"/>
      <c r="T68" s="106"/>
      <c r="U68" s="106"/>
      <c r="V68" s="119"/>
      <c r="W68" s="119"/>
    </row>
    <row r="69" spans="2:23" ht="30" customHeight="1">
      <c r="B69" s="114"/>
      <c r="C69" s="115"/>
      <c r="D69" s="115"/>
      <c r="E69" s="115"/>
      <c r="F69" s="16"/>
      <c r="G69" s="115"/>
      <c r="H69" s="117"/>
      <c r="I69" s="118"/>
      <c r="J69" s="117"/>
      <c r="K69" s="117"/>
      <c r="L69" s="106"/>
      <c r="M69" s="112"/>
      <c r="N69" s="106"/>
      <c r="O69" s="106"/>
      <c r="P69" s="106"/>
      <c r="Q69" s="106"/>
      <c r="R69" s="119"/>
      <c r="S69" s="119"/>
      <c r="T69" s="106"/>
      <c r="U69" s="106"/>
      <c r="V69" s="119"/>
      <c r="W69" s="119"/>
    </row>
    <row r="70" spans="2:23" ht="30" customHeight="1">
      <c r="B70" s="114">
        <v>15</v>
      </c>
      <c r="C70" s="115" t="s">
        <v>81</v>
      </c>
      <c r="D70" s="115" t="s">
        <v>56</v>
      </c>
      <c r="E70" s="115" t="s">
        <v>82</v>
      </c>
      <c r="F70" s="16" t="s">
        <v>83</v>
      </c>
      <c r="G70" s="115"/>
      <c r="H70" s="117" t="s">
        <v>1</v>
      </c>
      <c r="I70" s="118">
        <v>2</v>
      </c>
      <c r="J70" s="117" t="s">
        <v>84</v>
      </c>
      <c r="K70" s="117" t="s">
        <v>60</v>
      </c>
      <c r="L70" s="106">
        <v>27300</v>
      </c>
      <c r="M70" s="110">
        <f>L70*I70</f>
        <v>54600</v>
      </c>
      <c r="N70" s="106">
        <v>15000</v>
      </c>
      <c r="O70" s="106">
        <f>N70*I70</f>
        <v>30000</v>
      </c>
      <c r="P70" s="106">
        <v>15000</v>
      </c>
      <c r="Q70" s="106">
        <f t="shared" si="10"/>
        <v>30000</v>
      </c>
      <c r="R70" s="119">
        <v>74</v>
      </c>
      <c r="S70" s="119">
        <f t="shared" si="11"/>
        <v>148</v>
      </c>
      <c r="T70" s="106">
        <v>10451</v>
      </c>
      <c r="U70" s="106">
        <f t="shared" si="12"/>
        <v>20902</v>
      </c>
      <c r="V70" s="119">
        <v>59</v>
      </c>
      <c r="W70" s="119">
        <f t="shared" si="13"/>
        <v>118</v>
      </c>
    </row>
    <row r="71" spans="2:23" ht="30" customHeight="1">
      <c r="B71" s="114"/>
      <c r="C71" s="115"/>
      <c r="D71" s="115"/>
      <c r="E71" s="115"/>
      <c r="F71" s="16" t="s">
        <v>61</v>
      </c>
      <c r="G71" s="115"/>
      <c r="H71" s="117"/>
      <c r="I71" s="118"/>
      <c r="J71" s="117"/>
      <c r="K71" s="117"/>
      <c r="L71" s="106"/>
      <c r="M71" s="111"/>
      <c r="N71" s="106"/>
      <c r="O71" s="106"/>
      <c r="P71" s="106"/>
      <c r="Q71" s="106"/>
      <c r="R71" s="119"/>
      <c r="S71" s="119"/>
      <c r="T71" s="106"/>
      <c r="U71" s="106"/>
      <c r="V71" s="119"/>
      <c r="W71" s="119"/>
    </row>
    <row r="72" spans="2:23" ht="30" customHeight="1">
      <c r="B72" s="114"/>
      <c r="C72" s="115"/>
      <c r="D72" s="115"/>
      <c r="E72" s="115"/>
      <c r="F72" s="16" t="s">
        <v>60</v>
      </c>
      <c r="G72" s="115"/>
      <c r="H72" s="117"/>
      <c r="I72" s="118"/>
      <c r="J72" s="117"/>
      <c r="K72" s="117"/>
      <c r="L72" s="106"/>
      <c r="M72" s="111"/>
      <c r="N72" s="106"/>
      <c r="O72" s="106"/>
      <c r="P72" s="106"/>
      <c r="Q72" s="106"/>
      <c r="R72" s="119"/>
      <c r="S72" s="119"/>
      <c r="T72" s="106"/>
      <c r="U72" s="106"/>
      <c r="V72" s="119"/>
      <c r="W72" s="119"/>
    </row>
    <row r="73" spans="2:23" ht="30" customHeight="1">
      <c r="B73" s="114"/>
      <c r="C73" s="115"/>
      <c r="D73" s="115"/>
      <c r="E73" s="115"/>
      <c r="F73" s="16"/>
      <c r="G73" s="115"/>
      <c r="H73" s="117"/>
      <c r="I73" s="118"/>
      <c r="J73" s="117"/>
      <c r="K73" s="117"/>
      <c r="L73" s="106"/>
      <c r="M73" s="112"/>
      <c r="N73" s="106"/>
      <c r="O73" s="106"/>
      <c r="P73" s="106"/>
      <c r="Q73" s="106"/>
      <c r="R73" s="119"/>
      <c r="S73" s="119"/>
      <c r="T73" s="106"/>
      <c r="U73" s="106"/>
      <c r="V73" s="119"/>
      <c r="W73" s="119"/>
    </row>
    <row r="74" spans="2:23" ht="30" customHeight="1">
      <c r="B74" s="114">
        <v>16</v>
      </c>
      <c r="C74" s="115" t="s">
        <v>85</v>
      </c>
      <c r="D74" s="115" t="s">
        <v>56</v>
      </c>
      <c r="E74" s="115" t="s">
        <v>86</v>
      </c>
      <c r="F74" s="16" t="s">
        <v>64</v>
      </c>
      <c r="G74" s="115"/>
      <c r="H74" s="117" t="s">
        <v>1</v>
      </c>
      <c r="I74" s="118">
        <v>2</v>
      </c>
      <c r="J74" s="117" t="s">
        <v>80</v>
      </c>
      <c r="K74" s="117" t="s">
        <v>60</v>
      </c>
      <c r="L74" s="106">
        <v>54600</v>
      </c>
      <c r="M74" s="110">
        <f>L74*I74</f>
        <v>109200</v>
      </c>
      <c r="N74" s="106">
        <v>26000</v>
      </c>
      <c r="O74" s="106">
        <f>N74*I74</f>
        <v>52000</v>
      </c>
      <c r="P74" s="106">
        <v>26000</v>
      </c>
      <c r="Q74" s="106">
        <f t="shared" ref="Q74:Q82" si="14">P74*I74</f>
        <v>52000</v>
      </c>
      <c r="R74" s="119">
        <v>471</v>
      </c>
      <c r="S74" s="119">
        <f t="shared" ref="S74:S82" si="15">R74*I74</f>
        <v>942</v>
      </c>
      <c r="T74" s="106">
        <v>20139</v>
      </c>
      <c r="U74" s="106">
        <f t="shared" ref="U74:U82" si="16">T74*I74</f>
        <v>40278</v>
      </c>
      <c r="V74" s="119">
        <v>170</v>
      </c>
      <c r="W74" s="119">
        <f t="shared" ref="W74:W82" si="17">V74*I74</f>
        <v>340</v>
      </c>
    </row>
    <row r="75" spans="2:23" ht="30" customHeight="1">
      <c r="B75" s="114"/>
      <c r="C75" s="115"/>
      <c r="D75" s="115"/>
      <c r="E75" s="115"/>
      <c r="F75" s="16" t="s">
        <v>87</v>
      </c>
      <c r="G75" s="115"/>
      <c r="H75" s="117"/>
      <c r="I75" s="118"/>
      <c r="J75" s="117"/>
      <c r="K75" s="117"/>
      <c r="L75" s="106"/>
      <c r="M75" s="111"/>
      <c r="N75" s="106"/>
      <c r="O75" s="106"/>
      <c r="P75" s="106"/>
      <c r="Q75" s="106"/>
      <c r="R75" s="119"/>
      <c r="S75" s="119"/>
      <c r="T75" s="106"/>
      <c r="U75" s="106"/>
      <c r="V75" s="119"/>
      <c r="W75" s="119"/>
    </row>
    <row r="76" spans="2:23" ht="30" customHeight="1">
      <c r="B76" s="114"/>
      <c r="C76" s="115"/>
      <c r="D76" s="115"/>
      <c r="E76" s="115"/>
      <c r="F76" s="16" t="s">
        <v>60</v>
      </c>
      <c r="G76" s="115"/>
      <c r="H76" s="117"/>
      <c r="I76" s="118"/>
      <c r="J76" s="117"/>
      <c r="K76" s="117"/>
      <c r="L76" s="106"/>
      <c r="M76" s="111"/>
      <c r="N76" s="106"/>
      <c r="O76" s="106"/>
      <c r="P76" s="106"/>
      <c r="Q76" s="106"/>
      <c r="R76" s="119"/>
      <c r="S76" s="119"/>
      <c r="T76" s="106"/>
      <c r="U76" s="106"/>
      <c r="V76" s="119"/>
      <c r="W76" s="119"/>
    </row>
    <row r="77" spans="2:23" ht="30" customHeight="1">
      <c r="B77" s="114"/>
      <c r="C77" s="115"/>
      <c r="D77" s="115"/>
      <c r="E77" s="115"/>
      <c r="F77" s="16"/>
      <c r="G77" s="115"/>
      <c r="H77" s="117"/>
      <c r="I77" s="118"/>
      <c r="J77" s="117"/>
      <c r="K77" s="117"/>
      <c r="L77" s="106"/>
      <c r="M77" s="112"/>
      <c r="N77" s="106"/>
      <c r="O77" s="106"/>
      <c r="P77" s="106"/>
      <c r="Q77" s="106"/>
      <c r="R77" s="119"/>
      <c r="S77" s="119"/>
      <c r="T77" s="106"/>
      <c r="U77" s="106"/>
      <c r="V77" s="119"/>
      <c r="W77" s="119"/>
    </row>
    <row r="78" spans="2:23" ht="30" customHeight="1">
      <c r="B78" s="114">
        <v>17</v>
      </c>
      <c r="C78" s="115" t="s">
        <v>88</v>
      </c>
      <c r="D78" s="115" t="s">
        <v>71</v>
      </c>
      <c r="E78" s="115" t="s">
        <v>89</v>
      </c>
      <c r="F78" s="16" t="s">
        <v>64</v>
      </c>
      <c r="G78" s="115"/>
      <c r="H78" s="117" t="s">
        <v>1</v>
      </c>
      <c r="I78" s="118">
        <v>4</v>
      </c>
      <c r="J78" s="117" t="s">
        <v>80</v>
      </c>
      <c r="K78" s="117" t="s">
        <v>60</v>
      </c>
      <c r="L78" s="106">
        <v>56700</v>
      </c>
      <c r="M78" s="110">
        <f>L78*I78</f>
        <v>226800</v>
      </c>
      <c r="N78" s="106">
        <v>31000</v>
      </c>
      <c r="O78" s="106">
        <f>N78*I78</f>
        <v>124000</v>
      </c>
      <c r="P78" s="106">
        <v>31000</v>
      </c>
      <c r="Q78" s="106">
        <f t="shared" si="14"/>
        <v>124000</v>
      </c>
      <c r="R78" s="119">
        <v>786</v>
      </c>
      <c r="S78" s="119">
        <f t="shared" si="15"/>
        <v>3144</v>
      </c>
      <c r="T78" s="106">
        <v>33334</v>
      </c>
      <c r="U78" s="106">
        <f t="shared" si="16"/>
        <v>133336</v>
      </c>
      <c r="V78" s="119">
        <v>267</v>
      </c>
      <c r="W78" s="119">
        <f t="shared" si="17"/>
        <v>1068</v>
      </c>
    </row>
    <row r="79" spans="2:23" ht="30" customHeight="1">
      <c r="B79" s="114"/>
      <c r="C79" s="115"/>
      <c r="D79" s="115"/>
      <c r="E79" s="115"/>
      <c r="F79" s="16" t="s">
        <v>87</v>
      </c>
      <c r="G79" s="115"/>
      <c r="H79" s="117"/>
      <c r="I79" s="118"/>
      <c r="J79" s="117"/>
      <c r="K79" s="117"/>
      <c r="L79" s="106"/>
      <c r="M79" s="111"/>
      <c r="N79" s="106"/>
      <c r="O79" s="106"/>
      <c r="P79" s="106"/>
      <c r="Q79" s="106"/>
      <c r="R79" s="119"/>
      <c r="S79" s="119"/>
      <c r="T79" s="106"/>
      <c r="U79" s="106"/>
      <c r="V79" s="119"/>
      <c r="W79" s="119"/>
    </row>
    <row r="80" spans="2:23" ht="30" customHeight="1">
      <c r="B80" s="114"/>
      <c r="C80" s="115"/>
      <c r="D80" s="115"/>
      <c r="E80" s="115"/>
      <c r="F80" s="16" t="s">
        <v>60</v>
      </c>
      <c r="G80" s="115"/>
      <c r="H80" s="117"/>
      <c r="I80" s="118"/>
      <c r="J80" s="117"/>
      <c r="K80" s="117"/>
      <c r="L80" s="106"/>
      <c r="M80" s="111"/>
      <c r="N80" s="106"/>
      <c r="O80" s="106"/>
      <c r="P80" s="106"/>
      <c r="Q80" s="106"/>
      <c r="R80" s="119"/>
      <c r="S80" s="119"/>
      <c r="T80" s="106"/>
      <c r="U80" s="106"/>
      <c r="V80" s="119"/>
      <c r="W80" s="119"/>
    </row>
    <row r="81" spans="2:23" ht="30" customHeight="1">
      <c r="B81" s="114"/>
      <c r="C81" s="115"/>
      <c r="D81" s="115"/>
      <c r="E81" s="115"/>
      <c r="F81" s="16"/>
      <c r="G81" s="115"/>
      <c r="H81" s="117"/>
      <c r="I81" s="118"/>
      <c r="J81" s="117"/>
      <c r="K81" s="117"/>
      <c r="L81" s="106"/>
      <c r="M81" s="112"/>
      <c r="N81" s="106"/>
      <c r="O81" s="106"/>
      <c r="P81" s="106"/>
      <c r="Q81" s="106"/>
      <c r="R81" s="119"/>
      <c r="S81" s="119"/>
      <c r="T81" s="106"/>
      <c r="U81" s="106"/>
      <c r="V81" s="119"/>
      <c r="W81" s="119"/>
    </row>
    <row r="82" spans="2:23" ht="30" customHeight="1">
      <c r="B82" s="114">
        <v>18</v>
      </c>
      <c r="C82" s="115" t="s">
        <v>90</v>
      </c>
      <c r="D82" s="115" t="s">
        <v>71</v>
      </c>
      <c r="E82" s="115" t="s">
        <v>91</v>
      </c>
      <c r="F82" s="16" t="s">
        <v>92</v>
      </c>
      <c r="G82" s="115"/>
      <c r="H82" s="117" t="s">
        <v>1</v>
      </c>
      <c r="I82" s="118">
        <v>3</v>
      </c>
      <c r="J82" s="117" t="s">
        <v>80</v>
      </c>
      <c r="K82" s="117" t="s">
        <v>60</v>
      </c>
      <c r="L82" s="106">
        <v>56700</v>
      </c>
      <c r="M82" s="110">
        <f>L82*I82</f>
        <v>170100</v>
      </c>
      <c r="N82" s="106">
        <v>31300</v>
      </c>
      <c r="O82" s="106">
        <f>N82*I82</f>
        <v>93900</v>
      </c>
      <c r="P82" s="106">
        <v>31300</v>
      </c>
      <c r="Q82" s="106">
        <f t="shared" si="14"/>
        <v>93900</v>
      </c>
      <c r="R82" s="119">
        <v>800</v>
      </c>
      <c r="S82" s="119">
        <f t="shared" si="15"/>
        <v>2400</v>
      </c>
      <c r="T82" s="106">
        <v>33334</v>
      </c>
      <c r="U82" s="106">
        <f t="shared" si="16"/>
        <v>100002</v>
      </c>
      <c r="V82" s="119">
        <v>270</v>
      </c>
      <c r="W82" s="119">
        <f t="shared" si="17"/>
        <v>810</v>
      </c>
    </row>
    <row r="83" spans="2:23" ht="30" customHeight="1">
      <c r="B83" s="114"/>
      <c r="C83" s="115"/>
      <c r="D83" s="115"/>
      <c r="E83" s="115"/>
      <c r="F83" s="16" t="s">
        <v>87</v>
      </c>
      <c r="G83" s="115"/>
      <c r="H83" s="117"/>
      <c r="I83" s="118"/>
      <c r="J83" s="117"/>
      <c r="K83" s="117"/>
      <c r="L83" s="106"/>
      <c r="M83" s="111"/>
      <c r="N83" s="106"/>
      <c r="O83" s="106"/>
      <c r="P83" s="106"/>
      <c r="Q83" s="106"/>
      <c r="R83" s="119"/>
      <c r="S83" s="119"/>
      <c r="T83" s="106"/>
      <c r="U83" s="106"/>
      <c r="V83" s="119"/>
      <c r="W83" s="119"/>
    </row>
    <row r="84" spans="2:23" ht="30" customHeight="1">
      <c r="B84" s="114"/>
      <c r="C84" s="115"/>
      <c r="D84" s="115"/>
      <c r="E84" s="115"/>
      <c r="F84" s="16" t="s">
        <v>60</v>
      </c>
      <c r="G84" s="115"/>
      <c r="H84" s="117"/>
      <c r="I84" s="118"/>
      <c r="J84" s="117"/>
      <c r="K84" s="117"/>
      <c r="L84" s="106"/>
      <c r="M84" s="111"/>
      <c r="N84" s="106"/>
      <c r="O84" s="106"/>
      <c r="P84" s="106"/>
      <c r="Q84" s="106"/>
      <c r="R84" s="119"/>
      <c r="S84" s="119"/>
      <c r="T84" s="106"/>
      <c r="U84" s="106"/>
      <c r="V84" s="119"/>
      <c r="W84" s="119"/>
    </row>
    <row r="85" spans="2:23" ht="30" customHeight="1">
      <c r="B85" s="114"/>
      <c r="C85" s="115"/>
      <c r="D85" s="115"/>
      <c r="E85" s="115"/>
      <c r="F85" s="16"/>
      <c r="G85" s="115"/>
      <c r="H85" s="117"/>
      <c r="I85" s="118"/>
      <c r="J85" s="117"/>
      <c r="K85" s="117"/>
      <c r="L85" s="106"/>
      <c r="M85" s="112"/>
      <c r="N85" s="106"/>
      <c r="O85" s="106"/>
      <c r="P85" s="106"/>
      <c r="Q85" s="106"/>
      <c r="R85" s="119"/>
      <c r="S85" s="119"/>
      <c r="T85" s="106"/>
      <c r="U85" s="106"/>
      <c r="V85" s="119"/>
      <c r="W85" s="119"/>
    </row>
    <row r="86" spans="2:23">
      <c r="B86" s="17"/>
      <c r="C86" s="17"/>
      <c r="D86" s="18"/>
      <c r="E86" s="17"/>
      <c r="F86" s="19"/>
      <c r="G86" s="20"/>
      <c r="H86" s="20"/>
      <c r="I86" s="20"/>
      <c r="J86" s="20"/>
      <c r="K86" s="99"/>
      <c r="L86" s="99"/>
      <c r="M86" s="100">
        <f>SUM(M4:M85)</f>
        <v>5145050</v>
      </c>
      <c r="N86" s="99"/>
      <c r="O86" s="22">
        <f>SUM(O4:O85)</f>
        <v>2536400</v>
      </c>
      <c r="P86" s="99"/>
      <c r="Q86" s="104">
        <f>SUM(Q4:Q85)</f>
        <v>2536400</v>
      </c>
      <c r="R86" s="21"/>
      <c r="S86" s="23">
        <f>SUM(S4:S85)</f>
        <v>21640</v>
      </c>
      <c r="T86" s="21"/>
      <c r="U86" s="45">
        <f>SUM(U4:U85)</f>
        <v>2121485</v>
      </c>
      <c r="V86" s="21"/>
      <c r="W86" s="56">
        <f>SUM(W4:W85)</f>
        <v>19828</v>
      </c>
    </row>
  </sheetData>
  <mergeCells count="364">
    <mergeCell ref="V70:V73"/>
    <mergeCell ref="W70:W73"/>
    <mergeCell ref="V74:V77"/>
    <mergeCell ref="W74:W77"/>
    <mergeCell ref="V78:V81"/>
    <mergeCell ref="W78:W81"/>
    <mergeCell ref="V82:V85"/>
    <mergeCell ref="W82:W85"/>
    <mergeCell ref="W50:W53"/>
    <mergeCell ref="V54:V57"/>
    <mergeCell ref="W54:W57"/>
    <mergeCell ref="V58:V61"/>
    <mergeCell ref="W58:W61"/>
    <mergeCell ref="V62:V65"/>
    <mergeCell ref="W62:W65"/>
    <mergeCell ref="V66:V69"/>
    <mergeCell ref="W66:W69"/>
    <mergeCell ref="T74:T77"/>
    <mergeCell ref="U74:U77"/>
    <mergeCell ref="T78:T81"/>
    <mergeCell ref="U78:U81"/>
    <mergeCell ref="T82:T85"/>
    <mergeCell ref="U82:U85"/>
    <mergeCell ref="V2:W2"/>
    <mergeCell ref="V4:V9"/>
    <mergeCell ref="W4:W9"/>
    <mergeCell ref="V10:V15"/>
    <mergeCell ref="W10:W15"/>
    <mergeCell ref="V16:V21"/>
    <mergeCell ref="W16:W21"/>
    <mergeCell ref="V22:V27"/>
    <mergeCell ref="W22:W27"/>
    <mergeCell ref="V28:V33"/>
    <mergeCell ref="W28:W33"/>
    <mergeCell ref="V34:V39"/>
    <mergeCell ref="W34:W39"/>
    <mergeCell ref="V40:V45"/>
    <mergeCell ref="W40:W45"/>
    <mergeCell ref="V46:V49"/>
    <mergeCell ref="W46:W49"/>
    <mergeCell ref="V50:V53"/>
    <mergeCell ref="U54:U57"/>
    <mergeCell ref="T58:T61"/>
    <mergeCell ref="U58:U61"/>
    <mergeCell ref="T62:T65"/>
    <mergeCell ref="U62:U65"/>
    <mergeCell ref="T66:T69"/>
    <mergeCell ref="U66:U69"/>
    <mergeCell ref="T70:T73"/>
    <mergeCell ref="U70:U73"/>
    <mergeCell ref="R78:R81"/>
    <mergeCell ref="S78:S81"/>
    <mergeCell ref="R82:R85"/>
    <mergeCell ref="S82:S85"/>
    <mergeCell ref="T2:U2"/>
    <mergeCell ref="T4:T9"/>
    <mergeCell ref="U4:U9"/>
    <mergeCell ref="T10:T15"/>
    <mergeCell ref="U10:U15"/>
    <mergeCell ref="T16:T21"/>
    <mergeCell ref="U16:U21"/>
    <mergeCell ref="T22:T27"/>
    <mergeCell ref="U22:U27"/>
    <mergeCell ref="T28:T33"/>
    <mergeCell ref="U28:U33"/>
    <mergeCell ref="T34:T39"/>
    <mergeCell ref="U34:U39"/>
    <mergeCell ref="T40:T45"/>
    <mergeCell ref="U40:U45"/>
    <mergeCell ref="T46:T49"/>
    <mergeCell ref="U46:U49"/>
    <mergeCell ref="T50:T53"/>
    <mergeCell ref="U50:U53"/>
    <mergeCell ref="T54:T57"/>
    <mergeCell ref="S58:S61"/>
    <mergeCell ref="R62:R65"/>
    <mergeCell ref="S62:S65"/>
    <mergeCell ref="R66:R69"/>
    <mergeCell ref="S66:S69"/>
    <mergeCell ref="R70:R73"/>
    <mergeCell ref="S70:S73"/>
    <mergeCell ref="R74:R77"/>
    <mergeCell ref="S74:S77"/>
    <mergeCell ref="G78:G81"/>
    <mergeCell ref="L78:L81"/>
    <mergeCell ref="R2:S2"/>
    <mergeCell ref="R4:R9"/>
    <mergeCell ref="S4:S9"/>
    <mergeCell ref="R10:R15"/>
    <mergeCell ref="S10:S15"/>
    <mergeCell ref="R16:R21"/>
    <mergeCell ref="S16:S21"/>
    <mergeCell ref="R22:R27"/>
    <mergeCell ref="S22:S27"/>
    <mergeCell ref="R28:R33"/>
    <mergeCell ref="S28:S33"/>
    <mergeCell ref="R34:R39"/>
    <mergeCell ref="S34:S39"/>
    <mergeCell ref="R40:R45"/>
    <mergeCell ref="S40:S45"/>
    <mergeCell ref="R46:R49"/>
    <mergeCell ref="S46:S49"/>
    <mergeCell ref="R50:R53"/>
    <mergeCell ref="S50:S53"/>
    <mergeCell ref="R54:R57"/>
    <mergeCell ref="S54:S57"/>
    <mergeCell ref="R58:R61"/>
    <mergeCell ref="G70:G73"/>
    <mergeCell ref="L70:L73"/>
    <mergeCell ref="L74:L77"/>
    <mergeCell ref="O78:O81"/>
    <mergeCell ref="B82:B85"/>
    <mergeCell ref="C82:C85"/>
    <mergeCell ref="D82:D85"/>
    <mergeCell ref="E82:E85"/>
    <mergeCell ref="G82:G85"/>
    <mergeCell ref="H82:H85"/>
    <mergeCell ref="I82:I85"/>
    <mergeCell ref="J82:J85"/>
    <mergeCell ref="K82:K85"/>
    <mergeCell ref="N82:N85"/>
    <mergeCell ref="O82:O85"/>
    <mergeCell ref="H78:H81"/>
    <mergeCell ref="I78:I81"/>
    <mergeCell ref="J78:J81"/>
    <mergeCell ref="K78:K81"/>
    <mergeCell ref="N78:N81"/>
    <mergeCell ref="B78:B81"/>
    <mergeCell ref="C78:C81"/>
    <mergeCell ref="D78:D81"/>
    <mergeCell ref="E78:E81"/>
    <mergeCell ref="G62:G65"/>
    <mergeCell ref="L62:L65"/>
    <mergeCell ref="L66:L69"/>
    <mergeCell ref="O70:O73"/>
    <mergeCell ref="B74:B77"/>
    <mergeCell ref="C74:C77"/>
    <mergeCell ref="D74:D77"/>
    <mergeCell ref="E74:E77"/>
    <mergeCell ref="G74:G77"/>
    <mergeCell ref="H74:H77"/>
    <mergeCell ref="I74:I77"/>
    <mergeCell ref="J74:J77"/>
    <mergeCell ref="K74:K77"/>
    <mergeCell ref="N74:N77"/>
    <mergeCell ref="O74:O77"/>
    <mergeCell ref="H70:H73"/>
    <mergeCell ref="I70:I73"/>
    <mergeCell ref="J70:J73"/>
    <mergeCell ref="K70:K73"/>
    <mergeCell ref="N70:N73"/>
    <mergeCell ref="B70:B73"/>
    <mergeCell ref="C70:C73"/>
    <mergeCell ref="D70:D73"/>
    <mergeCell ref="E70:E73"/>
    <mergeCell ref="G54:G57"/>
    <mergeCell ref="L54:L57"/>
    <mergeCell ref="L58:L61"/>
    <mergeCell ref="O62:O65"/>
    <mergeCell ref="B66:B69"/>
    <mergeCell ref="C66:C69"/>
    <mergeCell ref="D66:D69"/>
    <mergeCell ref="E66:E69"/>
    <mergeCell ref="G66:G69"/>
    <mergeCell ref="H66:H69"/>
    <mergeCell ref="I66:I69"/>
    <mergeCell ref="J66:J69"/>
    <mergeCell ref="K66:K69"/>
    <mergeCell ref="N66:N69"/>
    <mergeCell ref="O66:O69"/>
    <mergeCell ref="H62:H65"/>
    <mergeCell ref="I62:I65"/>
    <mergeCell ref="J62:J65"/>
    <mergeCell ref="K62:K65"/>
    <mergeCell ref="N62:N65"/>
    <mergeCell ref="B62:B65"/>
    <mergeCell ref="C62:C65"/>
    <mergeCell ref="D62:D65"/>
    <mergeCell ref="E62:E65"/>
    <mergeCell ref="G46:G49"/>
    <mergeCell ref="L46:L49"/>
    <mergeCell ref="L50:L53"/>
    <mergeCell ref="O54:O57"/>
    <mergeCell ref="B58:B61"/>
    <mergeCell ref="C58:C61"/>
    <mergeCell ref="D58:D61"/>
    <mergeCell ref="E58:E61"/>
    <mergeCell ref="G58:G61"/>
    <mergeCell ref="H58:H61"/>
    <mergeCell ref="I58:I61"/>
    <mergeCell ref="J58:J61"/>
    <mergeCell ref="K58:K61"/>
    <mergeCell ref="N58:N61"/>
    <mergeCell ref="O58:O61"/>
    <mergeCell ref="H54:H57"/>
    <mergeCell ref="I54:I57"/>
    <mergeCell ref="J54:J57"/>
    <mergeCell ref="K54:K57"/>
    <mergeCell ref="N54:N57"/>
    <mergeCell ref="B54:B57"/>
    <mergeCell ref="C54:C57"/>
    <mergeCell ref="D54:D57"/>
    <mergeCell ref="E54:E57"/>
    <mergeCell ref="G34:G39"/>
    <mergeCell ref="L34:L39"/>
    <mergeCell ref="L40:L45"/>
    <mergeCell ref="O46:O49"/>
    <mergeCell ref="B50:B53"/>
    <mergeCell ref="C50:C53"/>
    <mergeCell ref="D50:D53"/>
    <mergeCell ref="E50:E53"/>
    <mergeCell ref="G50:G53"/>
    <mergeCell ref="H50:H53"/>
    <mergeCell ref="I50:I53"/>
    <mergeCell ref="J50:J53"/>
    <mergeCell ref="K50:K53"/>
    <mergeCell ref="N50:N53"/>
    <mergeCell ref="O50:O53"/>
    <mergeCell ref="H46:H49"/>
    <mergeCell ref="I46:I49"/>
    <mergeCell ref="J46:J49"/>
    <mergeCell ref="K46:K49"/>
    <mergeCell ref="N46:N49"/>
    <mergeCell ref="B46:B49"/>
    <mergeCell ref="C46:C49"/>
    <mergeCell ref="D46:D49"/>
    <mergeCell ref="E46:E49"/>
    <mergeCell ref="D22:D27"/>
    <mergeCell ref="E22:E27"/>
    <mergeCell ref="G22:G27"/>
    <mergeCell ref="O34:O39"/>
    <mergeCell ref="B40:B45"/>
    <mergeCell ref="C40:C45"/>
    <mergeCell ref="D40:D45"/>
    <mergeCell ref="E40:E45"/>
    <mergeCell ref="G40:G45"/>
    <mergeCell ref="H40:H45"/>
    <mergeCell ref="I40:I45"/>
    <mergeCell ref="J40:J45"/>
    <mergeCell ref="K40:K45"/>
    <mergeCell ref="N40:N45"/>
    <mergeCell ref="O40:O45"/>
    <mergeCell ref="H34:H39"/>
    <mergeCell ref="I34:I39"/>
    <mergeCell ref="J34:J39"/>
    <mergeCell ref="K34:K39"/>
    <mergeCell ref="N34:N39"/>
    <mergeCell ref="B34:B39"/>
    <mergeCell ref="C34:C39"/>
    <mergeCell ref="D34:D39"/>
    <mergeCell ref="E34:E39"/>
    <mergeCell ref="B10:B15"/>
    <mergeCell ref="C10:C15"/>
    <mergeCell ref="D10:D15"/>
    <mergeCell ref="E10:E15"/>
    <mergeCell ref="G10:G15"/>
    <mergeCell ref="O22:O27"/>
    <mergeCell ref="B28:B33"/>
    <mergeCell ref="C28:C33"/>
    <mergeCell ref="D28:D33"/>
    <mergeCell ref="E28:E33"/>
    <mergeCell ref="G28:G33"/>
    <mergeCell ref="H28:H33"/>
    <mergeCell ref="I28:I33"/>
    <mergeCell ref="J28:J33"/>
    <mergeCell ref="K28:K33"/>
    <mergeCell ref="N28:N33"/>
    <mergeCell ref="O28:O33"/>
    <mergeCell ref="H22:H27"/>
    <mergeCell ref="I22:I27"/>
    <mergeCell ref="J22:J27"/>
    <mergeCell ref="K22:K27"/>
    <mergeCell ref="N22:N27"/>
    <mergeCell ref="B22:B27"/>
    <mergeCell ref="C22:C27"/>
    <mergeCell ref="H16:H21"/>
    <mergeCell ref="I16:I21"/>
    <mergeCell ref="J16:J21"/>
    <mergeCell ref="K16:K21"/>
    <mergeCell ref="N16:N21"/>
    <mergeCell ref="O16:O21"/>
    <mergeCell ref="H10:H15"/>
    <mergeCell ref="I10:I15"/>
    <mergeCell ref="J10:J15"/>
    <mergeCell ref="K10:K15"/>
    <mergeCell ref="N10:N15"/>
    <mergeCell ref="N4:N9"/>
    <mergeCell ref="O4:O9"/>
    <mergeCell ref="B2:K2"/>
    <mergeCell ref="N2:O2"/>
    <mergeCell ref="L4:L9"/>
    <mergeCell ref="L10:L15"/>
    <mergeCell ref="L16:L21"/>
    <mergeCell ref="L22:L27"/>
    <mergeCell ref="L28:L33"/>
    <mergeCell ref="B4:B9"/>
    <mergeCell ref="C4:C9"/>
    <mergeCell ref="D4:D9"/>
    <mergeCell ref="E4:E9"/>
    <mergeCell ref="G4:G9"/>
    <mergeCell ref="H4:H9"/>
    <mergeCell ref="I4:I9"/>
    <mergeCell ref="J4:J9"/>
    <mergeCell ref="K4:K9"/>
    <mergeCell ref="O10:O15"/>
    <mergeCell ref="B16:B21"/>
    <mergeCell ref="C16:C21"/>
    <mergeCell ref="D16:D21"/>
    <mergeCell ref="E16:E21"/>
    <mergeCell ref="G16:G21"/>
    <mergeCell ref="L82:L85"/>
    <mergeCell ref="L2:M2"/>
    <mergeCell ref="M4:M9"/>
    <mergeCell ref="M10:M15"/>
    <mergeCell ref="M16:M21"/>
    <mergeCell ref="M22:M27"/>
    <mergeCell ref="M28:M33"/>
    <mergeCell ref="M34:M39"/>
    <mergeCell ref="M40:M45"/>
    <mergeCell ref="M46:M49"/>
    <mergeCell ref="M50:M53"/>
    <mergeCell ref="M54:M57"/>
    <mergeCell ref="M58:M61"/>
    <mergeCell ref="M62:M65"/>
    <mergeCell ref="M66:M69"/>
    <mergeCell ref="M70:M73"/>
    <mergeCell ref="M74:M77"/>
    <mergeCell ref="M78:M81"/>
    <mergeCell ref="M82:M85"/>
    <mergeCell ref="Q74:Q77"/>
    <mergeCell ref="Q78:Q81"/>
    <mergeCell ref="P4:P9"/>
    <mergeCell ref="P10:P15"/>
    <mergeCell ref="P16:P21"/>
    <mergeCell ref="P22:P27"/>
    <mergeCell ref="P28:P33"/>
    <mergeCell ref="P34:P39"/>
    <mergeCell ref="P40:P45"/>
    <mergeCell ref="P46:P49"/>
    <mergeCell ref="P50:P53"/>
    <mergeCell ref="Q82:Q85"/>
    <mergeCell ref="P2:Q2"/>
    <mergeCell ref="P54:P57"/>
    <mergeCell ref="P58:P61"/>
    <mergeCell ref="P62:P65"/>
    <mergeCell ref="P66:P69"/>
    <mergeCell ref="P70:P73"/>
    <mergeCell ref="P74:P77"/>
    <mergeCell ref="P78:P81"/>
    <mergeCell ref="P82:P85"/>
    <mergeCell ref="Q4:Q9"/>
    <mergeCell ref="Q10:Q15"/>
    <mergeCell ref="Q16:Q21"/>
    <mergeCell ref="Q22:Q27"/>
    <mergeCell ref="Q28:Q33"/>
    <mergeCell ref="Q34:Q39"/>
    <mergeCell ref="Q40:Q45"/>
    <mergeCell ref="Q46:Q49"/>
    <mergeCell ref="Q50:Q53"/>
    <mergeCell ref="Q54:Q57"/>
    <mergeCell ref="Q58:Q61"/>
    <mergeCell ref="Q62:Q65"/>
    <mergeCell ref="Q66:Q69"/>
    <mergeCell ref="Q70:Q7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C0154-518D-4F59-9B33-3A4FFEBF2E5F}">
  <dimension ref="A1"/>
  <sheetViews>
    <sheetView topLeftCell="A7" zoomScale="98" workbookViewId="0">
      <selection activeCell="B27" sqref="B27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B97D8-5CE8-453B-90CC-9EB8463CB096}">
  <dimension ref="B2:O92"/>
  <sheetViews>
    <sheetView showGridLines="0" topLeftCell="C72" zoomScale="55" zoomScaleNormal="55" workbookViewId="0">
      <selection activeCell="F85" sqref="F85"/>
    </sheetView>
  </sheetViews>
  <sheetFormatPr defaultColWidth="9" defaultRowHeight="24"/>
  <cols>
    <col min="1" max="1" width="9" style="1"/>
    <col min="2" max="2" width="12.85546875" style="42" customWidth="1"/>
    <col min="3" max="3" width="18" style="42" customWidth="1"/>
    <col min="4" max="4" width="17.42578125" style="42" customWidth="1"/>
    <col min="5" max="5" width="16.42578125" style="42" customWidth="1"/>
    <col min="6" max="6" width="46" style="42" customWidth="1"/>
    <col min="7" max="7" width="44.42578125" style="1" customWidth="1"/>
    <col min="8" max="9" width="9" style="42"/>
    <col min="10" max="10" width="29.85546875" style="42" customWidth="1"/>
    <col min="11" max="11" width="19.85546875" style="42" customWidth="1"/>
    <col min="12" max="13" width="17.5703125" style="44" customWidth="1"/>
    <col min="14" max="14" width="33.85546875" style="24" customWidth="1"/>
    <col min="15" max="15" width="53.85546875" style="25" customWidth="1"/>
    <col min="16" max="16384" width="9" style="1"/>
  </cols>
  <sheetData>
    <row r="2" spans="2:15">
      <c r="B2" s="129" t="s">
        <v>2</v>
      </c>
      <c r="C2" s="130"/>
      <c r="D2" s="130"/>
      <c r="E2" s="130"/>
      <c r="F2" s="130"/>
      <c r="G2" s="131"/>
      <c r="H2" s="130"/>
      <c r="I2" s="130"/>
      <c r="J2" s="130"/>
      <c r="K2" s="130"/>
      <c r="L2" s="132"/>
      <c r="M2" s="133"/>
    </row>
    <row r="3" spans="2:15">
      <c r="B3" s="134"/>
      <c r="C3" s="134"/>
      <c r="D3" s="134"/>
      <c r="E3" s="134"/>
      <c r="F3" s="134"/>
      <c r="G3" s="135"/>
      <c r="H3" s="134"/>
      <c r="I3" s="134"/>
      <c r="J3" s="134"/>
      <c r="K3" s="134"/>
      <c r="L3" s="136"/>
      <c r="M3" s="136"/>
    </row>
    <row r="4" spans="2:15" ht="26.45" customHeight="1">
      <c r="B4" s="137" t="s">
        <v>3</v>
      </c>
      <c r="C4" s="137"/>
      <c r="D4" s="137"/>
      <c r="E4" s="137"/>
      <c r="F4" s="137"/>
      <c r="G4" s="138"/>
      <c r="H4" s="137"/>
      <c r="I4" s="137"/>
      <c r="J4" s="137"/>
      <c r="K4" s="137"/>
      <c r="L4" s="139"/>
      <c r="M4" s="139"/>
    </row>
    <row r="5" spans="2:15" ht="42.6" customHeight="1">
      <c r="B5" s="26" t="s">
        <v>4</v>
      </c>
      <c r="C5" s="26" t="s">
        <v>5</v>
      </c>
      <c r="D5" s="26" t="s">
        <v>0</v>
      </c>
      <c r="E5" s="26" t="s">
        <v>6</v>
      </c>
      <c r="F5" s="26" t="s">
        <v>7</v>
      </c>
      <c r="G5" s="10" t="s">
        <v>8</v>
      </c>
      <c r="H5" s="27" t="s">
        <v>9</v>
      </c>
      <c r="I5" s="27" t="s">
        <v>10</v>
      </c>
      <c r="J5" s="27" t="s">
        <v>11</v>
      </c>
      <c r="K5" s="27" t="s">
        <v>12</v>
      </c>
      <c r="L5" s="28" t="s">
        <v>13</v>
      </c>
      <c r="M5" s="29" t="s">
        <v>14</v>
      </c>
      <c r="N5" s="30" t="s">
        <v>100</v>
      </c>
      <c r="O5" s="30" t="s">
        <v>101</v>
      </c>
    </row>
    <row r="6" spans="2:15" ht="29.45" customHeight="1">
      <c r="B6" s="140">
        <v>1</v>
      </c>
      <c r="C6" s="141" t="s">
        <v>15</v>
      </c>
      <c r="D6" s="141" t="s">
        <v>16</v>
      </c>
      <c r="E6" s="141" t="s">
        <v>17</v>
      </c>
      <c r="F6" s="31" t="s">
        <v>102</v>
      </c>
      <c r="G6" s="135"/>
      <c r="H6" s="120" t="s">
        <v>1</v>
      </c>
      <c r="I6" s="142">
        <v>44</v>
      </c>
      <c r="J6" s="120"/>
      <c r="K6" s="120" t="s">
        <v>19</v>
      </c>
      <c r="L6" s="121">
        <v>88</v>
      </c>
      <c r="M6" s="122">
        <f>L6*I6</f>
        <v>3872</v>
      </c>
      <c r="N6" s="123"/>
      <c r="O6" s="126" t="s">
        <v>103</v>
      </c>
    </row>
    <row r="7" spans="2:15" ht="29.45" customHeight="1">
      <c r="B7" s="140"/>
      <c r="C7" s="141"/>
      <c r="D7" s="141"/>
      <c r="E7" s="141"/>
      <c r="F7" s="31" t="s">
        <v>20</v>
      </c>
      <c r="G7" s="135"/>
      <c r="H7" s="120"/>
      <c r="I7" s="142"/>
      <c r="J7" s="120"/>
      <c r="K7" s="120"/>
      <c r="L7" s="121"/>
      <c r="M7" s="122"/>
      <c r="N7" s="124"/>
      <c r="O7" s="127"/>
    </row>
    <row r="8" spans="2:15" ht="29.45" customHeight="1">
      <c r="B8" s="140"/>
      <c r="C8" s="141"/>
      <c r="D8" s="141"/>
      <c r="E8" s="141"/>
      <c r="F8" s="31" t="s">
        <v>21</v>
      </c>
      <c r="G8" s="135"/>
      <c r="H8" s="120"/>
      <c r="I8" s="142"/>
      <c r="J8" s="120"/>
      <c r="K8" s="120"/>
      <c r="L8" s="121"/>
      <c r="M8" s="122"/>
      <c r="N8" s="124"/>
      <c r="O8" s="127"/>
    </row>
    <row r="9" spans="2:15" ht="29.45" customHeight="1">
      <c r="B9" s="140"/>
      <c r="C9" s="141"/>
      <c r="D9" s="141"/>
      <c r="E9" s="141"/>
      <c r="F9" s="31" t="s">
        <v>22</v>
      </c>
      <c r="G9" s="135"/>
      <c r="H9" s="120"/>
      <c r="I9" s="142"/>
      <c r="J9" s="120"/>
      <c r="K9" s="120"/>
      <c r="L9" s="121"/>
      <c r="M9" s="122"/>
      <c r="N9" s="124"/>
      <c r="O9" s="127"/>
    </row>
    <row r="10" spans="2:15" ht="29.45" customHeight="1">
      <c r="B10" s="140"/>
      <c r="C10" s="141"/>
      <c r="D10" s="141"/>
      <c r="E10" s="141"/>
      <c r="F10" s="31" t="s">
        <v>23</v>
      </c>
      <c r="G10" s="135"/>
      <c r="H10" s="120"/>
      <c r="I10" s="142"/>
      <c r="J10" s="120"/>
      <c r="K10" s="120"/>
      <c r="L10" s="121"/>
      <c r="M10" s="122"/>
      <c r="N10" s="124"/>
      <c r="O10" s="127"/>
    </row>
    <row r="11" spans="2:15" ht="30" customHeight="1">
      <c r="B11" s="140"/>
      <c r="C11" s="141"/>
      <c r="D11" s="141"/>
      <c r="E11" s="141"/>
      <c r="F11" s="31"/>
      <c r="G11" s="135"/>
      <c r="H11" s="120"/>
      <c r="I11" s="142"/>
      <c r="J11" s="120"/>
      <c r="K11" s="120"/>
      <c r="L11" s="121"/>
      <c r="M11" s="122"/>
      <c r="N11" s="125"/>
      <c r="O11" s="128"/>
    </row>
    <row r="12" spans="2:15" ht="41.1" customHeight="1">
      <c r="B12" s="140">
        <v>2</v>
      </c>
      <c r="C12" s="141" t="s">
        <v>24</v>
      </c>
      <c r="D12" s="141" t="s">
        <v>16</v>
      </c>
      <c r="E12" s="141" t="s">
        <v>25</v>
      </c>
      <c r="F12" s="31" t="s">
        <v>104</v>
      </c>
      <c r="G12" s="135"/>
      <c r="H12" s="120" t="s">
        <v>1</v>
      </c>
      <c r="I12" s="142">
        <v>14</v>
      </c>
      <c r="J12" s="120"/>
      <c r="K12" s="120" t="s">
        <v>27</v>
      </c>
      <c r="L12" s="121">
        <v>103</v>
      </c>
      <c r="M12" s="122">
        <f t="shared" ref="M12" si="0">L12*I12</f>
        <v>1442</v>
      </c>
      <c r="N12" s="123"/>
      <c r="O12" s="126" t="s">
        <v>103</v>
      </c>
    </row>
    <row r="13" spans="2:15" ht="30.6" customHeight="1">
      <c r="B13" s="140"/>
      <c r="C13" s="141"/>
      <c r="D13" s="141"/>
      <c r="E13" s="141"/>
      <c r="F13" s="31" t="s">
        <v>28</v>
      </c>
      <c r="G13" s="135"/>
      <c r="H13" s="120"/>
      <c r="I13" s="142"/>
      <c r="J13" s="120"/>
      <c r="K13" s="120"/>
      <c r="L13" s="121"/>
      <c r="M13" s="122"/>
      <c r="N13" s="124"/>
      <c r="O13" s="127"/>
    </row>
    <row r="14" spans="2:15" ht="30.6" customHeight="1">
      <c r="B14" s="140"/>
      <c r="C14" s="141"/>
      <c r="D14" s="141"/>
      <c r="E14" s="141"/>
      <c r="F14" s="31" t="s">
        <v>29</v>
      </c>
      <c r="G14" s="135"/>
      <c r="H14" s="120"/>
      <c r="I14" s="142"/>
      <c r="J14" s="120"/>
      <c r="K14" s="120"/>
      <c r="L14" s="121"/>
      <c r="M14" s="122"/>
      <c r="N14" s="124"/>
      <c r="O14" s="127"/>
    </row>
    <row r="15" spans="2:15" ht="30.6" customHeight="1">
      <c r="B15" s="140"/>
      <c r="C15" s="141"/>
      <c r="D15" s="141"/>
      <c r="E15" s="141"/>
      <c r="F15" s="31" t="s">
        <v>27</v>
      </c>
      <c r="G15" s="135"/>
      <c r="H15" s="120"/>
      <c r="I15" s="142"/>
      <c r="J15" s="120"/>
      <c r="K15" s="120"/>
      <c r="L15" s="121"/>
      <c r="M15" s="122"/>
      <c r="N15" s="124"/>
      <c r="O15" s="127"/>
    </row>
    <row r="16" spans="2:15" ht="30.6" customHeight="1">
      <c r="B16" s="140"/>
      <c r="C16" s="141"/>
      <c r="D16" s="141"/>
      <c r="E16" s="141"/>
      <c r="F16" s="31" t="s">
        <v>23</v>
      </c>
      <c r="G16" s="135"/>
      <c r="H16" s="120"/>
      <c r="I16" s="142"/>
      <c r="J16" s="120"/>
      <c r="K16" s="120"/>
      <c r="L16" s="121"/>
      <c r="M16" s="122"/>
      <c r="N16" s="124"/>
      <c r="O16" s="127"/>
    </row>
    <row r="17" spans="2:15" ht="30.6" customHeight="1">
      <c r="B17" s="140"/>
      <c r="C17" s="141"/>
      <c r="D17" s="141"/>
      <c r="E17" s="141"/>
      <c r="F17" s="31"/>
      <c r="G17" s="135"/>
      <c r="H17" s="120"/>
      <c r="I17" s="142"/>
      <c r="J17" s="120"/>
      <c r="K17" s="120"/>
      <c r="L17" s="121"/>
      <c r="M17" s="122"/>
      <c r="N17" s="125"/>
      <c r="O17" s="128"/>
    </row>
    <row r="18" spans="2:15" ht="30" customHeight="1">
      <c r="B18" s="140">
        <v>3</v>
      </c>
      <c r="C18" s="141" t="s">
        <v>30</v>
      </c>
      <c r="D18" s="141" t="s">
        <v>31</v>
      </c>
      <c r="E18" s="141" t="s">
        <v>32</v>
      </c>
      <c r="F18" s="31" t="s">
        <v>105</v>
      </c>
      <c r="G18" s="135"/>
      <c r="H18" s="120" t="s">
        <v>1</v>
      </c>
      <c r="I18" s="142">
        <v>4</v>
      </c>
      <c r="J18" s="120"/>
      <c r="K18" s="120" t="s">
        <v>34</v>
      </c>
      <c r="L18" s="121">
        <v>139</v>
      </c>
      <c r="M18" s="122">
        <f t="shared" ref="M18" si="1">L18*I18</f>
        <v>556</v>
      </c>
      <c r="N18" s="123"/>
      <c r="O18" s="126" t="s">
        <v>103</v>
      </c>
    </row>
    <row r="19" spans="2:15" ht="30" customHeight="1">
      <c r="B19" s="140"/>
      <c r="C19" s="141"/>
      <c r="D19" s="141"/>
      <c r="E19" s="141"/>
      <c r="F19" s="31" t="s">
        <v>35</v>
      </c>
      <c r="G19" s="135"/>
      <c r="H19" s="120"/>
      <c r="I19" s="142"/>
      <c r="J19" s="120"/>
      <c r="K19" s="120"/>
      <c r="L19" s="121"/>
      <c r="M19" s="122"/>
      <c r="N19" s="124"/>
      <c r="O19" s="127"/>
    </row>
    <row r="20" spans="2:15" ht="30" customHeight="1">
      <c r="B20" s="140"/>
      <c r="C20" s="141"/>
      <c r="D20" s="141"/>
      <c r="E20" s="141"/>
      <c r="F20" s="31" t="s">
        <v>36</v>
      </c>
      <c r="G20" s="135"/>
      <c r="H20" s="120"/>
      <c r="I20" s="142"/>
      <c r="J20" s="120"/>
      <c r="K20" s="120"/>
      <c r="L20" s="121"/>
      <c r="M20" s="122"/>
      <c r="N20" s="124"/>
      <c r="O20" s="127"/>
    </row>
    <row r="21" spans="2:15" ht="39" customHeight="1">
      <c r="B21" s="140"/>
      <c r="C21" s="141"/>
      <c r="D21" s="141"/>
      <c r="E21" s="141"/>
      <c r="F21" s="31" t="s">
        <v>27</v>
      </c>
      <c r="G21" s="135"/>
      <c r="H21" s="120"/>
      <c r="I21" s="142"/>
      <c r="J21" s="120"/>
      <c r="K21" s="120"/>
      <c r="L21" s="121"/>
      <c r="M21" s="122"/>
      <c r="N21" s="124"/>
      <c r="O21" s="127"/>
    </row>
    <row r="22" spans="2:15" ht="30" customHeight="1">
      <c r="B22" s="140"/>
      <c r="C22" s="141"/>
      <c r="D22" s="141"/>
      <c r="E22" s="141"/>
      <c r="F22" s="31" t="s">
        <v>23</v>
      </c>
      <c r="G22" s="135"/>
      <c r="H22" s="120"/>
      <c r="I22" s="142"/>
      <c r="J22" s="120"/>
      <c r="K22" s="120"/>
      <c r="L22" s="121"/>
      <c r="M22" s="122"/>
      <c r="N22" s="124"/>
      <c r="O22" s="127"/>
    </row>
    <row r="23" spans="2:15" ht="30" customHeight="1">
      <c r="B23" s="140"/>
      <c r="C23" s="141"/>
      <c r="D23" s="141"/>
      <c r="E23" s="141"/>
      <c r="F23" s="31"/>
      <c r="G23" s="135"/>
      <c r="H23" s="120"/>
      <c r="I23" s="142"/>
      <c r="J23" s="120"/>
      <c r="K23" s="120"/>
      <c r="L23" s="121"/>
      <c r="M23" s="122"/>
      <c r="N23" s="125"/>
      <c r="O23" s="128"/>
    </row>
    <row r="24" spans="2:15" ht="51.95" customHeight="1">
      <c r="B24" s="140">
        <v>4</v>
      </c>
      <c r="C24" s="141" t="s">
        <v>37</v>
      </c>
      <c r="D24" s="141" t="s">
        <v>38</v>
      </c>
      <c r="E24" s="141" t="s">
        <v>39</v>
      </c>
      <c r="F24" s="31" t="s">
        <v>106</v>
      </c>
      <c r="G24" s="135"/>
      <c r="H24" s="120" t="s">
        <v>1</v>
      </c>
      <c r="I24" s="142">
        <v>6</v>
      </c>
      <c r="J24" s="120"/>
      <c r="K24" s="120" t="s">
        <v>34</v>
      </c>
      <c r="L24" s="121">
        <v>103</v>
      </c>
      <c r="M24" s="122">
        <f t="shared" ref="M24" si="2">L24*I24</f>
        <v>618</v>
      </c>
      <c r="N24" s="123"/>
      <c r="O24" s="126" t="s">
        <v>103</v>
      </c>
    </row>
    <row r="25" spans="2:15" ht="30" customHeight="1">
      <c r="B25" s="140"/>
      <c r="C25" s="141"/>
      <c r="D25" s="141"/>
      <c r="E25" s="141"/>
      <c r="F25" s="31" t="s">
        <v>40</v>
      </c>
      <c r="G25" s="135"/>
      <c r="H25" s="120"/>
      <c r="I25" s="142"/>
      <c r="J25" s="120"/>
      <c r="K25" s="120"/>
      <c r="L25" s="121"/>
      <c r="M25" s="122"/>
      <c r="N25" s="124"/>
      <c r="O25" s="127"/>
    </row>
    <row r="26" spans="2:15" ht="30" customHeight="1">
      <c r="B26" s="140"/>
      <c r="C26" s="141"/>
      <c r="D26" s="141"/>
      <c r="E26" s="141"/>
      <c r="F26" s="31" t="s">
        <v>41</v>
      </c>
      <c r="G26" s="135"/>
      <c r="H26" s="120"/>
      <c r="I26" s="142"/>
      <c r="J26" s="120"/>
      <c r="K26" s="120"/>
      <c r="L26" s="121"/>
      <c r="M26" s="122"/>
      <c r="N26" s="124"/>
      <c r="O26" s="127"/>
    </row>
    <row r="27" spans="2:15" ht="30" customHeight="1">
      <c r="B27" s="140"/>
      <c r="C27" s="141"/>
      <c r="D27" s="141"/>
      <c r="E27" s="141"/>
      <c r="F27" s="31" t="s">
        <v>27</v>
      </c>
      <c r="G27" s="135"/>
      <c r="H27" s="120"/>
      <c r="I27" s="142"/>
      <c r="J27" s="120"/>
      <c r="K27" s="120"/>
      <c r="L27" s="121"/>
      <c r="M27" s="122"/>
      <c r="N27" s="124"/>
      <c r="O27" s="127"/>
    </row>
    <row r="28" spans="2:15" ht="30" customHeight="1">
      <c r="B28" s="140"/>
      <c r="C28" s="141"/>
      <c r="D28" s="141"/>
      <c r="E28" s="141"/>
      <c r="F28" s="31" t="s">
        <v>23</v>
      </c>
      <c r="G28" s="135"/>
      <c r="H28" s="120"/>
      <c r="I28" s="142"/>
      <c r="J28" s="120"/>
      <c r="K28" s="120"/>
      <c r="L28" s="121"/>
      <c r="M28" s="122"/>
      <c r="N28" s="124"/>
      <c r="O28" s="127"/>
    </row>
    <row r="29" spans="2:15" ht="30" customHeight="1">
      <c r="B29" s="140"/>
      <c r="C29" s="141"/>
      <c r="D29" s="141"/>
      <c r="E29" s="141"/>
      <c r="F29" s="31"/>
      <c r="G29" s="135"/>
      <c r="H29" s="120"/>
      <c r="I29" s="142"/>
      <c r="J29" s="120"/>
      <c r="K29" s="120"/>
      <c r="L29" s="121"/>
      <c r="M29" s="122"/>
      <c r="N29" s="125"/>
      <c r="O29" s="128"/>
    </row>
    <row r="30" spans="2:15" ht="45.95" customHeight="1">
      <c r="B30" s="140">
        <v>5</v>
      </c>
      <c r="C30" s="141" t="s">
        <v>42</v>
      </c>
      <c r="D30" s="141" t="s">
        <v>31</v>
      </c>
      <c r="E30" s="141" t="s">
        <v>43</v>
      </c>
      <c r="F30" s="31" t="s">
        <v>107</v>
      </c>
      <c r="G30" s="135"/>
      <c r="H30" s="120" t="s">
        <v>1</v>
      </c>
      <c r="I30" s="142">
        <v>17</v>
      </c>
      <c r="J30" s="120"/>
      <c r="K30" s="120" t="s">
        <v>34</v>
      </c>
      <c r="L30" s="121">
        <v>108</v>
      </c>
      <c r="M30" s="122">
        <f t="shared" ref="M30" si="3">L30*I30</f>
        <v>1836</v>
      </c>
      <c r="N30" s="123"/>
      <c r="O30" s="126" t="s">
        <v>108</v>
      </c>
    </row>
    <row r="31" spans="2:15" ht="30" customHeight="1">
      <c r="B31" s="140"/>
      <c r="C31" s="141"/>
      <c r="D31" s="141"/>
      <c r="E31" s="141"/>
      <c r="F31" s="31" t="s">
        <v>45</v>
      </c>
      <c r="G31" s="135"/>
      <c r="H31" s="120"/>
      <c r="I31" s="142"/>
      <c r="J31" s="120"/>
      <c r="K31" s="120"/>
      <c r="L31" s="121"/>
      <c r="M31" s="122"/>
      <c r="N31" s="124"/>
      <c r="O31" s="127"/>
    </row>
    <row r="32" spans="2:15" ht="30" customHeight="1">
      <c r="B32" s="140"/>
      <c r="C32" s="141"/>
      <c r="D32" s="141"/>
      <c r="E32" s="141"/>
      <c r="F32" s="31" t="s">
        <v>46</v>
      </c>
      <c r="G32" s="135"/>
      <c r="H32" s="120"/>
      <c r="I32" s="142"/>
      <c r="J32" s="120"/>
      <c r="K32" s="120"/>
      <c r="L32" s="121"/>
      <c r="M32" s="122"/>
      <c r="N32" s="124"/>
      <c r="O32" s="127"/>
    </row>
    <row r="33" spans="2:15" ht="30" customHeight="1">
      <c r="B33" s="140"/>
      <c r="C33" s="141"/>
      <c r="D33" s="141"/>
      <c r="E33" s="141"/>
      <c r="F33" s="31" t="s">
        <v>27</v>
      </c>
      <c r="G33" s="135"/>
      <c r="H33" s="120"/>
      <c r="I33" s="142"/>
      <c r="J33" s="120"/>
      <c r="K33" s="120"/>
      <c r="L33" s="121"/>
      <c r="M33" s="122"/>
      <c r="N33" s="124"/>
      <c r="O33" s="127"/>
    </row>
    <row r="34" spans="2:15" ht="30" customHeight="1">
      <c r="B34" s="140"/>
      <c r="C34" s="141"/>
      <c r="D34" s="141"/>
      <c r="E34" s="141"/>
      <c r="F34" s="31" t="s">
        <v>23</v>
      </c>
      <c r="G34" s="135"/>
      <c r="H34" s="120"/>
      <c r="I34" s="142"/>
      <c r="J34" s="120"/>
      <c r="K34" s="120"/>
      <c r="L34" s="121"/>
      <c r="M34" s="122"/>
      <c r="N34" s="124"/>
      <c r="O34" s="127"/>
    </row>
    <row r="35" spans="2:15" ht="30" customHeight="1">
      <c r="B35" s="140"/>
      <c r="C35" s="141"/>
      <c r="D35" s="141"/>
      <c r="E35" s="141"/>
      <c r="F35" s="31"/>
      <c r="G35" s="135"/>
      <c r="H35" s="120"/>
      <c r="I35" s="142"/>
      <c r="J35" s="120"/>
      <c r="K35" s="120"/>
      <c r="L35" s="121"/>
      <c r="M35" s="122"/>
      <c r="N35" s="125"/>
      <c r="O35" s="128"/>
    </row>
    <row r="36" spans="2:15" ht="42" customHeight="1">
      <c r="B36" s="140">
        <v>6</v>
      </c>
      <c r="C36" s="141" t="s">
        <v>42</v>
      </c>
      <c r="D36" s="141" t="s">
        <v>31</v>
      </c>
      <c r="E36" s="141" t="s">
        <v>43</v>
      </c>
      <c r="F36" s="31" t="s">
        <v>107</v>
      </c>
      <c r="G36" s="135"/>
      <c r="H36" s="120" t="s">
        <v>1</v>
      </c>
      <c r="I36" s="142">
        <v>16</v>
      </c>
      <c r="J36" s="120"/>
      <c r="K36" s="120" t="s">
        <v>34</v>
      </c>
      <c r="L36" s="121">
        <v>108</v>
      </c>
      <c r="M36" s="122">
        <f t="shared" ref="M36" si="4">L36*I36</f>
        <v>1728</v>
      </c>
      <c r="N36" s="123"/>
      <c r="O36" s="126" t="s">
        <v>108</v>
      </c>
    </row>
    <row r="37" spans="2:15" ht="30" customHeight="1">
      <c r="B37" s="140"/>
      <c r="C37" s="141"/>
      <c r="D37" s="141"/>
      <c r="E37" s="141"/>
      <c r="F37" s="31" t="s">
        <v>47</v>
      </c>
      <c r="G37" s="135"/>
      <c r="H37" s="120"/>
      <c r="I37" s="142"/>
      <c r="J37" s="120"/>
      <c r="K37" s="120"/>
      <c r="L37" s="121"/>
      <c r="M37" s="122"/>
      <c r="N37" s="124"/>
      <c r="O37" s="127"/>
    </row>
    <row r="38" spans="2:15" ht="30" customHeight="1">
      <c r="B38" s="140"/>
      <c r="C38" s="141"/>
      <c r="D38" s="141"/>
      <c r="E38" s="141"/>
      <c r="F38" s="31" t="s">
        <v>48</v>
      </c>
      <c r="G38" s="135"/>
      <c r="H38" s="120"/>
      <c r="I38" s="142"/>
      <c r="J38" s="120"/>
      <c r="K38" s="120"/>
      <c r="L38" s="121"/>
      <c r="M38" s="122"/>
      <c r="N38" s="124"/>
      <c r="O38" s="127"/>
    </row>
    <row r="39" spans="2:15" ht="30" customHeight="1">
      <c r="B39" s="140"/>
      <c r="C39" s="141"/>
      <c r="D39" s="141"/>
      <c r="E39" s="141"/>
      <c r="F39" s="31" t="s">
        <v>27</v>
      </c>
      <c r="G39" s="135"/>
      <c r="H39" s="120"/>
      <c r="I39" s="142"/>
      <c r="J39" s="120"/>
      <c r="K39" s="120"/>
      <c r="L39" s="121"/>
      <c r="M39" s="122"/>
      <c r="N39" s="124"/>
      <c r="O39" s="127"/>
    </row>
    <row r="40" spans="2:15" ht="30" customHeight="1">
      <c r="B40" s="140"/>
      <c r="C40" s="141"/>
      <c r="D40" s="141"/>
      <c r="E40" s="141"/>
      <c r="F40" s="31" t="s">
        <v>23</v>
      </c>
      <c r="G40" s="135"/>
      <c r="H40" s="120"/>
      <c r="I40" s="142"/>
      <c r="J40" s="120"/>
      <c r="K40" s="120"/>
      <c r="L40" s="121"/>
      <c r="M40" s="122"/>
      <c r="N40" s="124"/>
      <c r="O40" s="127"/>
    </row>
    <row r="41" spans="2:15" ht="30" customHeight="1">
      <c r="B41" s="140"/>
      <c r="C41" s="141"/>
      <c r="D41" s="141"/>
      <c r="E41" s="141"/>
      <c r="F41" s="31"/>
      <c r="G41" s="135"/>
      <c r="H41" s="120"/>
      <c r="I41" s="142"/>
      <c r="J41" s="120"/>
      <c r="K41" s="120"/>
      <c r="L41" s="121"/>
      <c r="M41" s="122"/>
      <c r="N41" s="125"/>
      <c r="O41" s="128"/>
    </row>
    <row r="42" spans="2:15" ht="30" customHeight="1">
      <c r="B42" s="140">
        <v>8</v>
      </c>
      <c r="C42" s="141" t="s">
        <v>42</v>
      </c>
      <c r="D42" s="141" t="s">
        <v>31</v>
      </c>
      <c r="E42" s="141" t="s">
        <v>49</v>
      </c>
      <c r="F42" s="31" t="s">
        <v>109</v>
      </c>
      <c r="G42" s="135"/>
      <c r="H42" s="120" t="s">
        <v>1</v>
      </c>
      <c r="I42" s="142">
        <v>9</v>
      </c>
      <c r="J42" s="120"/>
      <c r="K42" s="120" t="s">
        <v>51</v>
      </c>
      <c r="L42" s="121">
        <v>103</v>
      </c>
      <c r="M42" s="122">
        <f t="shared" ref="M42" si="5">L42*I42</f>
        <v>927</v>
      </c>
      <c r="N42" s="123"/>
      <c r="O42" s="126" t="s">
        <v>110</v>
      </c>
    </row>
    <row r="43" spans="2:15" ht="30" customHeight="1">
      <c r="B43" s="140"/>
      <c r="C43" s="141"/>
      <c r="D43" s="141"/>
      <c r="E43" s="141"/>
      <c r="F43" s="31" t="s">
        <v>52</v>
      </c>
      <c r="G43" s="135"/>
      <c r="H43" s="120"/>
      <c r="I43" s="142"/>
      <c r="J43" s="120"/>
      <c r="K43" s="120"/>
      <c r="L43" s="121"/>
      <c r="M43" s="122"/>
      <c r="N43" s="124"/>
      <c r="O43" s="127"/>
    </row>
    <row r="44" spans="2:15" ht="30" customHeight="1">
      <c r="B44" s="140"/>
      <c r="C44" s="141"/>
      <c r="D44" s="141"/>
      <c r="E44" s="141"/>
      <c r="F44" s="31" t="s">
        <v>53</v>
      </c>
      <c r="G44" s="135"/>
      <c r="H44" s="120"/>
      <c r="I44" s="142"/>
      <c r="J44" s="120"/>
      <c r="K44" s="120"/>
      <c r="L44" s="121"/>
      <c r="M44" s="122"/>
      <c r="N44" s="124"/>
      <c r="O44" s="127"/>
    </row>
    <row r="45" spans="2:15" ht="30" customHeight="1">
      <c r="B45" s="140"/>
      <c r="C45" s="141"/>
      <c r="D45" s="141"/>
      <c r="E45" s="141"/>
      <c r="F45" s="31" t="s">
        <v>54</v>
      </c>
      <c r="G45" s="135"/>
      <c r="H45" s="120"/>
      <c r="I45" s="142"/>
      <c r="J45" s="120"/>
      <c r="K45" s="120"/>
      <c r="L45" s="121"/>
      <c r="M45" s="122"/>
      <c r="N45" s="124"/>
      <c r="O45" s="127"/>
    </row>
    <row r="46" spans="2:15" ht="30" customHeight="1">
      <c r="B46" s="140"/>
      <c r="C46" s="141"/>
      <c r="D46" s="141"/>
      <c r="E46" s="141"/>
      <c r="F46" s="31" t="s">
        <v>23</v>
      </c>
      <c r="G46" s="135"/>
      <c r="H46" s="120"/>
      <c r="I46" s="142"/>
      <c r="J46" s="120"/>
      <c r="K46" s="120"/>
      <c r="L46" s="121"/>
      <c r="M46" s="122"/>
      <c r="N46" s="124"/>
      <c r="O46" s="127"/>
    </row>
    <row r="47" spans="2:15" ht="30" customHeight="1">
      <c r="B47" s="140"/>
      <c r="C47" s="141"/>
      <c r="D47" s="141"/>
      <c r="E47" s="141"/>
      <c r="F47" s="31"/>
      <c r="G47" s="135"/>
      <c r="H47" s="120"/>
      <c r="I47" s="142"/>
      <c r="J47" s="120"/>
      <c r="K47" s="120"/>
      <c r="L47" s="121"/>
      <c r="M47" s="122"/>
      <c r="N47" s="125"/>
      <c r="O47" s="128"/>
    </row>
    <row r="48" spans="2:15" ht="75" customHeight="1">
      <c r="B48" s="140">
        <v>9</v>
      </c>
      <c r="C48" s="141" t="s">
        <v>55</v>
      </c>
      <c r="D48" s="141" t="s">
        <v>56</v>
      </c>
      <c r="E48" s="141" t="s">
        <v>111</v>
      </c>
      <c r="F48" s="31" t="s">
        <v>112</v>
      </c>
      <c r="G48" s="143"/>
      <c r="H48" s="120" t="s">
        <v>1</v>
      </c>
      <c r="I48" s="142">
        <v>16</v>
      </c>
      <c r="J48" s="120" t="s">
        <v>59</v>
      </c>
      <c r="K48" s="120" t="s">
        <v>60</v>
      </c>
      <c r="L48" s="121">
        <v>81</v>
      </c>
      <c r="M48" s="122">
        <f>L48*I48</f>
        <v>1296</v>
      </c>
      <c r="N48" s="123"/>
      <c r="O48" s="126" t="s">
        <v>113</v>
      </c>
    </row>
    <row r="49" spans="2:15" ht="30" customHeight="1">
      <c r="B49" s="140"/>
      <c r="C49" s="141"/>
      <c r="D49" s="141"/>
      <c r="E49" s="141"/>
      <c r="F49" s="31" t="s">
        <v>61</v>
      </c>
      <c r="G49" s="143"/>
      <c r="H49" s="120"/>
      <c r="I49" s="142"/>
      <c r="J49" s="120"/>
      <c r="K49" s="120"/>
      <c r="L49" s="121"/>
      <c r="M49" s="122"/>
      <c r="N49" s="124"/>
      <c r="O49" s="127"/>
    </row>
    <row r="50" spans="2:15" ht="30" customHeight="1">
      <c r="B50" s="140"/>
      <c r="C50" s="141"/>
      <c r="D50" s="141"/>
      <c r="E50" s="141"/>
      <c r="F50" s="31" t="s">
        <v>60</v>
      </c>
      <c r="G50" s="143"/>
      <c r="H50" s="120"/>
      <c r="I50" s="142"/>
      <c r="J50" s="120"/>
      <c r="K50" s="120"/>
      <c r="L50" s="121"/>
      <c r="M50" s="122"/>
      <c r="N50" s="124"/>
      <c r="O50" s="127"/>
    </row>
    <row r="51" spans="2:15" ht="30" customHeight="1">
      <c r="B51" s="140"/>
      <c r="C51" s="141"/>
      <c r="D51" s="141"/>
      <c r="E51" s="141"/>
      <c r="F51" s="31"/>
      <c r="G51" s="143"/>
      <c r="H51" s="120"/>
      <c r="I51" s="142"/>
      <c r="J51" s="120"/>
      <c r="K51" s="120"/>
      <c r="L51" s="121"/>
      <c r="M51" s="122"/>
      <c r="N51" s="125"/>
      <c r="O51" s="128"/>
    </row>
    <row r="52" spans="2:15" ht="83.1" customHeight="1">
      <c r="B52" s="140">
        <v>10</v>
      </c>
      <c r="C52" s="141" t="s">
        <v>62</v>
      </c>
      <c r="D52" s="141" t="s">
        <v>56</v>
      </c>
      <c r="E52" s="141" t="s">
        <v>114</v>
      </c>
      <c r="F52" s="31" t="s">
        <v>115</v>
      </c>
      <c r="G52" s="143"/>
      <c r="H52" s="120" t="s">
        <v>1</v>
      </c>
      <c r="I52" s="142">
        <v>3</v>
      </c>
      <c r="J52" s="120" t="s">
        <v>65</v>
      </c>
      <c r="K52" s="120" t="s">
        <v>60</v>
      </c>
      <c r="L52" s="121">
        <v>229</v>
      </c>
      <c r="M52" s="122">
        <f>L52*I52</f>
        <v>687</v>
      </c>
      <c r="N52" s="123"/>
      <c r="O52" s="126" t="s">
        <v>113</v>
      </c>
    </row>
    <row r="53" spans="2:15" ht="30" customHeight="1">
      <c r="B53" s="140"/>
      <c r="C53" s="141"/>
      <c r="D53" s="141"/>
      <c r="E53" s="141"/>
      <c r="F53" s="31" t="s">
        <v>61</v>
      </c>
      <c r="G53" s="143"/>
      <c r="H53" s="120"/>
      <c r="I53" s="142"/>
      <c r="J53" s="120"/>
      <c r="K53" s="120"/>
      <c r="L53" s="121"/>
      <c r="M53" s="122"/>
      <c r="N53" s="124"/>
      <c r="O53" s="127"/>
    </row>
    <row r="54" spans="2:15" ht="30" customHeight="1">
      <c r="B54" s="140"/>
      <c r="C54" s="141"/>
      <c r="D54" s="141"/>
      <c r="E54" s="141"/>
      <c r="F54" s="31" t="s">
        <v>60</v>
      </c>
      <c r="G54" s="143"/>
      <c r="H54" s="120"/>
      <c r="I54" s="142"/>
      <c r="J54" s="120"/>
      <c r="K54" s="120"/>
      <c r="L54" s="121"/>
      <c r="M54" s="122"/>
      <c r="N54" s="124"/>
      <c r="O54" s="127"/>
    </row>
    <row r="55" spans="2:15" ht="30" customHeight="1">
      <c r="B55" s="140"/>
      <c r="C55" s="141"/>
      <c r="D55" s="141"/>
      <c r="E55" s="141"/>
      <c r="F55" s="31"/>
      <c r="G55" s="143"/>
      <c r="H55" s="120"/>
      <c r="I55" s="142"/>
      <c r="J55" s="120"/>
      <c r="K55" s="120"/>
      <c r="L55" s="121"/>
      <c r="M55" s="122"/>
      <c r="N55" s="125"/>
      <c r="O55" s="128"/>
    </row>
    <row r="56" spans="2:15" ht="71.099999999999994" customHeight="1">
      <c r="B56" s="140">
        <v>11</v>
      </c>
      <c r="C56" s="141" t="s">
        <v>66</v>
      </c>
      <c r="D56" s="141" t="s">
        <v>56</v>
      </c>
      <c r="E56" s="141" t="s">
        <v>116</v>
      </c>
      <c r="F56" s="31" t="s">
        <v>117</v>
      </c>
      <c r="G56" s="143"/>
      <c r="H56" s="120" t="s">
        <v>1</v>
      </c>
      <c r="I56" s="142">
        <v>1</v>
      </c>
      <c r="J56" s="120" t="s">
        <v>69</v>
      </c>
      <c r="K56" s="120" t="s">
        <v>60</v>
      </c>
      <c r="L56" s="121">
        <v>86</v>
      </c>
      <c r="M56" s="122">
        <f>L56*I56</f>
        <v>86</v>
      </c>
      <c r="N56" s="123"/>
      <c r="O56" s="126" t="s">
        <v>113</v>
      </c>
    </row>
    <row r="57" spans="2:15" ht="30" customHeight="1">
      <c r="B57" s="140"/>
      <c r="C57" s="141"/>
      <c r="D57" s="141"/>
      <c r="E57" s="141"/>
      <c r="F57" s="31" t="s">
        <v>61</v>
      </c>
      <c r="G57" s="143"/>
      <c r="H57" s="120"/>
      <c r="I57" s="142"/>
      <c r="J57" s="120"/>
      <c r="K57" s="120"/>
      <c r="L57" s="121"/>
      <c r="M57" s="122"/>
      <c r="N57" s="124"/>
      <c r="O57" s="127"/>
    </row>
    <row r="58" spans="2:15" ht="30" customHeight="1">
      <c r="B58" s="140"/>
      <c r="C58" s="141"/>
      <c r="D58" s="141"/>
      <c r="E58" s="141"/>
      <c r="F58" s="31" t="s">
        <v>60</v>
      </c>
      <c r="G58" s="143"/>
      <c r="H58" s="120"/>
      <c r="I58" s="142"/>
      <c r="J58" s="120"/>
      <c r="K58" s="120"/>
      <c r="L58" s="121"/>
      <c r="M58" s="122"/>
      <c r="N58" s="124"/>
      <c r="O58" s="127"/>
    </row>
    <row r="59" spans="2:15" ht="30" customHeight="1">
      <c r="B59" s="140"/>
      <c r="C59" s="141"/>
      <c r="D59" s="141"/>
      <c r="E59" s="141"/>
      <c r="F59" s="31"/>
      <c r="G59" s="143"/>
      <c r="H59" s="120"/>
      <c r="I59" s="142"/>
      <c r="J59" s="120"/>
      <c r="K59" s="120"/>
      <c r="L59" s="121"/>
      <c r="M59" s="122"/>
      <c r="N59" s="125"/>
      <c r="O59" s="128"/>
    </row>
    <row r="60" spans="2:15" ht="84" customHeight="1">
      <c r="B60" s="140">
        <v>12</v>
      </c>
      <c r="C60" s="141" t="s">
        <v>70</v>
      </c>
      <c r="D60" s="141" t="s">
        <v>71</v>
      </c>
      <c r="E60" s="141" t="s">
        <v>118</v>
      </c>
      <c r="F60" s="31" t="s">
        <v>119</v>
      </c>
      <c r="G60" s="143"/>
      <c r="H60" s="120" t="s">
        <v>1</v>
      </c>
      <c r="I60" s="142">
        <v>2</v>
      </c>
      <c r="J60" s="144" t="s">
        <v>73</v>
      </c>
      <c r="K60" s="120" t="s">
        <v>60</v>
      </c>
      <c r="L60" s="121">
        <v>429</v>
      </c>
      <c r="M60" s="122">
        <f>L60*I60</f>
        <v>858</v>
      </c>
      <c r="N60" s="123"/>
      <c r="O60" s="126" t="s">
        <v>120</v>
      </c>
    </row>
    <row r="61" spans="2:15" ht="30" customHeight="1">
      <c r="B61" s="140"/>
      <c r="C61" s="141"/>
      <c r="D61" s="141"/>
      <c r="E61" s="141"/>
      <c r="F61" s="31" t="s">
        <v>61</v>
      </c>
      <c r="G61" s="143"/>
      <c r="H61" s="120"/>
      <c r="I61" s="142"/>
      <c r="J61" s="144"/>
      <c r="K61" s="120"/>
      <c r="L61" s="121"/>
      <c r="M61" s="122"/>
      <c r="N61" s="124"/>
      <c r="O61" s="127"/>
    </row>
    <row r="62" spans="2:15" ht="30" customHeight="1">
      <c r="B62" s="140"/>
      <c r="C62" s="141"/>
      <c r="D62" s="141"/>
      <c r="E62" s="141"/>
      <c r="F62" s="31" t="s">
        <v>60</v>
      </c>
      <c r="G62" s="143"/>
      <c r="H62" s="120"/>
      <c r="I62" s="142"/>
      <c r="J62" s="144"/>
      <c r="K62" s="120"/>
      <c r="L62" s="121"/>
      <c r="M62" s="122"/>
      <c r="N62" s="124"/>
      <c r="O62" s="127"/>
    </row>
    <row r="63" spans="2:15" ht="30" customHeight="1">
      <c r="B63" s="140"/>
      <c r="C63" s="141"/>
      <c r="D63" s="141"/>
      <c r="E63" s="141"/>
      <c r="F63" s="31"/>
      <c r="G63" s="143"/>
      <c r="H63" s="120"/>
      <c r="I63" s="142"/>
      <c r="J63" s="144"/>
      <c r="K63" s="120"/>
      <c r="L63" s="121"/>
      <c r="M63" s="122"/>
      <c r="N63" s="125"/>
      <c r="O63" s="128"/>
    </row>
    <row r="64" spans="2:15" ht="81" customHeight="1">
      <c r="B64" s="140">
        <v>13</v>
      </c>
      <c r="C64" s="141" t="s">
        <v>74</v>
      </c>
      <c r="D64" s="141" t="s">
        <v>71</v>
      </c>
      <c r="E64" s="141" t="s">
        <v>121</v>
      </c>
      <c r="F64" s="31" t="s">
        <v>122</v>
      </c>
      <c r="G64" s="143"/>
      <c r="H64" s="120" t="s">
        <v>1</v>
      </c>
      <c r="I64" s="142">
        <v>1</v>
      </c>
      <c r="J64" s="144" t="s">
        <v>73</v>
      </c>
      <c r="K64" s="120" t="s">
        <v>60</v>
      </c>
      <c r="L64" s="121">
        <v>914</v>
      </c>
      <c r="M64" s="122">
        <f>L64*I64</f>
        <v>914</v>
      </c>
      <c r="N64" s="123"/>
      <c r="O64" s="126" t="s">
        <v>120</v>
      </c>
    </row>
    <row r="65" spans="2:15" ht="48" customHeight="1">
      <c r="B65" s="140"/>
      <c r="C65" s="141"/>
      <c r="D65" s="141"/>
      <c r="E65" s="141"/>
      <c r="F65" s="31" t="s">
        <v>77</v>
      </c>
      <c r="G65" s="143"/>
      <c r="H65" s="120"/>
      <c r="I65" s="142"/>
      <c r="J65" s="144"/>
      <c r="K65" s="120"/>
      <c r="L65" s="121"/>
      <c r="M65" s="122"/>
      <c r="N65" s="124"/>
      <c r="O65" s="127"/>
    </row>
    <row r="66" spans="2:15" ht="30" customHeight="1">
      <c r="B66" s="140"/>
      <c r="C66" s="141"/>
      <c r="D66" s="141"/>
      <c r="E66" s="141"/>
      <c r="F66" s="31" t="s">
        <v>60</v>
      </c>
      <c r="G66" s="143"/>
      <c r="H66" s="120"/>
      <c r="I66" s="142"/>
      <c r="J66" s="144"/>
      <c r="K66" s="120"/>
      <c r="L66" s="121"/>
      <c r="M66" s="122"/>
      <c r="N66" s="124"/>
      <c r="O66" s="127"/>
    </row>
    <row r="67" spans="2:15" ht="30" customHeight="1">
      <c r="B67" s="140"/>
      <c r="C67" s="141"/>
      <c r="D67" s="141"/>
      <c r="E67" s="141"/>
      <c r="F67" s="31"/>
      <c r="G67" s="143"/>
      <c r="H67" s="120"/>
      <c r="I67" s="142"/>
      <c r="J67" s="144"/>
      <c r="K67" s="120"/>
      <c r="L67" s="121"/>
      <c r="M67" s="122"/>
      <c r="N67" s="125"/>
      <c r="O67" s="128"/>
    </row>
    <row r="68" spans="2:15" ht="68.099999999999994" customHeight="1">
      <c r="B68" s="140">
        <v>14</v>
      </c>
      <c r="C68" s="141" t="s">
        <v>78</v>
      </c>
      <c r="D68" s="141" t="s">
        <v>71</v>
      </c>
      <c r="E68" s="141" t="s">
        <v>79</v>
      </c>
      <c r="F68" s="31" t="s">
        <v>115</v>
      </c>
      <c r="G68" s="143"/>
      <c r="H68" s="120" t="s">
        <v>1</v>
      </c>
      <c r="I68" s="142">
        <v>1</v>
      </c>
      <c r="J68" s="144" t="s">
        <v>80</v>
      </c>
      <c r="K68" s="120" t="s">
        <v>60</v>
      </c>
      <c r="L68" s="121">
        <v>186</v>
      </c>
      <c r="M68" s="122">
        <f>L68*I68</f>
        <v>186</v>
      </c>
      <c r="N68" s="123"/>
      <c r="O68" s="126" t="s">
        <v>120</v>
      </c>
    </row>
    <row r="69" spans="2:15" ht="30" customHeight="1">
      <c r="B69" s="140"/>
      <c r="C69" s="141"/>
      <c r="D69" s="141"/>
      <c r="E69" s="141"/>
      <c r="F69" s="31" t="s">
        <v>61</v>
      </c>
      <c r="G69" s="143"/>
      <c r="H69" s="120"/>
      <c r="I69" s="142"/>
      <c r="J69" s="144"/>
      <c r="K69" s="120"/>
      <c r="L69" s="121"/>
      <c r="M69" s="122"/>
      <c r="N69" s="124"/>
      <c r="O69" s="127"/>
    </row>
    <row r="70" spans="2:15" ht="30" customHeight="1">
      <c r="B70" s="140"/>
      <c r="C70" s="141"/>
      <c r="D70" s="141"/>
      <c r="E70" s="141"/>
      <c r="F70" s="31" t="s">
        <v>60</v>
      </c>
      <c r="G70" s="143"/>
      <c r="H70" s="120"/>
      <c r="I70" s="142"/>
      <c r="J70" s="144"/>
      <c r="K70" s="120"/>
      <c r="L70" s="121"/>
      <c r="M70" s="122"/>
      <c r="N70" s="124"/>
      <c r="O70" s="127"/>
    </row>
    <row r="71" spans="2:15" ht="30" customHeight="1">
      <c r="B71" s="140"/>
      <c r="C71" s="141"/>
      <c r="D71" s="141"/>
      <c r="E71" s="141"/>
      <c r="F71" s="31"/>
      <c r="G71" s="143"/>
      <c r="H71" s="120"/>
      <c r="I71" s="142"/>
      <c r="J71" s="144"/>
      <c r="K71" s="120"/>
      <c r="L71" s="121"/>
      <c r="M71" s="122"/>
      <c r="N71" s="125"/>
      <c r="O71" s="128"/>
    </row>
    <row r="72" spans="2:15" ht="69.95" customHeight="1">
      <c r="B72" s="140">
        <v>15</v>
      </c>
      <c r="C72" s="141" t="s">
        <v>81</v>
      </c>
      <c r="D72" s="141" t="s">
        <v>56</v>
      </c>
      <c r="E72" s="141" t="s">
        <v>82</v>
      </c>
      <c r="F72" s="31" t="s">
        <v>123</v>
      </c>
      <c r="G72" s="143"/>
      <c r="H72" s="120" t="s">
        <v>1</v>
      </c>
      <c r="I72" s="142">
        <v>2</v>
      </c>
      <c r="J72" s="120" t="s">
        <v>84</v>
      </c>
      <c r="K72" s="120" t="s">
        <v>60</v>
      </c>
      <c r="L72" s="121">
        <v>74</v>
      </c>
      <c r="M72" s="122">
        <f>L72*I72</f>
        <v>148</v>
      </c>
      <c r="N72" s="123"/>
      <c r="O72" s="126" t="s">
        <v>113</v>
      </c>
    </row>
    <row r="73" spans="2:15" ht="30" customHeight="1">
      <c r="B73" s="140"/>
      <c r="C73" s="141"/>
      <c r="D73" s="141"/>
      <c r="E73" s="141"/>
      <c r="F73" s="31" t="s">
        <v>61</v>
      </c>
      <c r="G73" s="143"/>
      <c r="H73" s="120"/>
      <c r="I73" s="142"/>
      <c r="J73" s="120"/>
      <c r="K73" s="120"/>
      <c r="L73" s="121"/>
      <c r="M73" s="122"/>
      <c r="N73" s="124"/>
      <c r="O73" s="127"/>
    </row>
    <row r="74" spans="2:15" ht="30" customHeight="1">
      <c r="B74" s="140"/>
      <c r="C74" s="141"/>
      <c r="D74" s="141"/>
      <c r="E74" s="141"/>
      <c r="F74" s="31" t="s">
        <v>60</v>
      </c>
      <c r="G74" s="143"/>
      <c r="H74" s="120"/>
      <c r="I74" s="142"/>
      <c r="J74" s="120"/>
      <c r="K74" s="120"/>
      <c r="L74" s="121"/>
      <c r="M74" s="122"/>
      <c r="N74" s="124"/>
      <c r="O74" s="127"/>
    </row>
    <row r="75" spans="2:15" ht="30" customHeight="1">
      <c r="B75" s="140"/>
      <c r="C75" s="141"/>
      <c r="D75" s="141"/>
      <c r="E75" s="141"/>
      <c r="F75" s="31"/>
      <c r="G75" s="143"/>
      <c r="H75" s="120"/>
      <c r="I75" s="142"/>
      <c r="J75" s="120"/>
      <c r="K75" s="120"/>
      <c r="L75" s="121"/>
      <c r="M75" s="122"/>
      <c r="N75" s="125"/>
      <c r="O75" s="128"/>
    </row>
    <row r="76" spans="2:15" ht="30" customHeight="1">
      <c r="B76" s="140">
        <v>16</v>
      </c>
      <c r="C76" s="141" t="s">
        <v>85</v>
      </c>
      <c r="D76" s="141" t="s">
        <v>56</v>
      </c>
      <c r="E76" s="141" t="s">
        <v>86</v>
      </c>
      <c r="F76" s="31" t="s">
        <v>124</v>
      </c>
      <c r="G76" s="143"/>
      <c r="H76" s="120" t="s">
        <v>1</v>
      </c>
      <c r="I76" s="142">
        <v>2</v>
      </c>
      <c r="J76" s="144" t="s">
        <v>80</v>
      </c>
      <c r="K76" s="120" t="s">
        <v>60</v>
      </c>
      <c r="L76" s="121">
        <v>471</v>
      </c>
      <c r="M76" s="122">
        <f>L76*I76</f>
        <v>942</v>
      </c>
      <c r="N76" s="123"/>
      <c r="O76" s="126" t="s">
        <v>120</v>
      </c>
    </row>
    <row r="77" spans="2:15" ht="30" customHeight="1">
      <c r="B77" s="140"/>
      <c r="C77" s="141"/>
      <c r="D77" s="141"/>
      <c r="E77" s="141"/>
      <c r="F77" s="31" t="s">
        <v>87</v>
      </c>
      <c r="G77" s="143"/>
      <c r="H77" s="120"/>
      <c r="I77" s="142"/>
      <c r="J77" s="144"/>
      <c r="K77" s="120"/>
      <c r="L77" s="121"/>
      <c r="M77" s="122"/>
      <c r="N77" s="124"/>
      <c r="O77" s="127"/>
    </row>
    <row r="78" spans="2:15" ht="30" customHeight="1">
      <c r="B78" s="140"/>
      <c r="C78" s="141"/>
      <c r="D78" s="141"/>
      <c r="E78" s="141"/>
      <c r="F78" s="31" t="s">
        <v>60</v>
      </c>
      <c r="G78" s="143"/>
      <c r="H78" s="120"/>
      <c r="I78" s="142"/>
      <c r="J78" s="144"/>
      <c r="K78" s="120"/>
      <c r="L78" s="121"/>
      <c r="M78" s="122"/>
      <c r="N78" s="124"/>
      <c r="O78" s="127"/>
    </row>
    <row r="79" spans="2:15" ht="30" customHeight="1">
      <c r="B79" s="140"/>
      <c r="C79" s="141"/>
      <c r="D79" s="141"/>
      <c r="E79" s="141"/>
      <c r="F79" s="31"/>
      <c r="G79" s="143"/>
      <c r="H79" s="120"/>
      <c r="I79" s="142"/>
      <c r="J79" s="144"/>
      <c r="K79" s="120"/>
      <c r="L79" s="121"/>
      <c r="M79" s="122"/>
      <c r="N79" s="125"/>
      <c r="O79" s="128"/>
    </row>
    <row r="80" spans="2:15" ht="57" customHeight="1">
      <c r="B80" s="140">
        <v>17</v>
      </c>
      <c r="C80" s="141" t="s">
        <v>88</v>
      </c>
      <c r="D80" s="141" t="s">
        <v>71</v>
      </c>
      <c r="E80" s="141" t="s">
        <v>89</v>
      </c>
      <c r="F80" s="31" t="s">
        <v>124</v>
      </c>
      <c r="G80" s="143"/>
      <c r="H80" s="120" t="s">
        <v>1</v>
      </c>
      <c r="I80" s="142">
        <v>4</v>
      </c>
      <c r="J80" s="144" t="s">
        <v>80</v>
      </c>
      <c r="K80" s="120" t="s">
        <v>60</v>
      </c>
      <c r="L80" s="121">
        <v>786</v>
      </c>
      <c r="M80" s="122">
        <f>L80*I80</f>
        <v>3144</v>
      </c>
      <c r="N80" s="123"/>
      <c r="O80" s="126" t="s">
        <v>120</v>
      </c>
    </row>
    <row r="81" spans="2:15" ht="30" customHeight="1">
      <c r="B81" s="140"/>
      <c r="C81" s="141"/>
      <c r="D81" s="141"/>
      <c r="E81" s="141"/>
      <c r="F81" s="31" t="s">
        <v>87</v>
      </c>
      <c r="G81" s="143"/>
      <c r="H81" s="120"/>
      <c r="I81" s="142"/>
      <c r="J81" s="144"/>
      <c r="K81" s="120"/>
      <c r="L81" s="121"/>
      <c r="M81" s="122"/>
      <c r="N81" s="124"/>
      <c r="O81" s="127"/>
    </row>
    <row r="82" spans="2:15" ht="30" customHeight="1">
      <c r="B82" s="140"/>
      <c r="C82" s="141"/>
      <c r="D82" s="141"/>
      <c r="E82" s="141"/>
      <c r="F82" s="31" t="s">
        <v>60</v>
      </c>
      <c r="G82" s="143"/>
      <c r="H82" s="120"/>
      <c r="I82" s="142"/>
      <c r="J82" s="144"/>
      <c r="K82" s="120"/>
      <c r="L82" s="121"/>
      <c r="M82" s="122"/>
      <c r="N82" s="124"/>
      <c r="O82" s="127"/>
    </row>
    <row r="83" spans="2:15" ht="30" customHeight="1">
      <c r="B83" s="140"/>
      <c r="C83" s="141"/>
      <c r="D83" s="141"/>
      <c r="E83" s="141"/>
      <c r="F83" s="31"/>
      <c r="G83" s="143"/>
      <c r="H83" s="120"/>
      <c r="I83" s="142"/>
      <c r="J83" s="144"/>
      <c r="K83" s="120"/>
      <c r="L83" s="121"/>
      <c r="M83" s="122"/>
      <c r="N83" s="125"/>
      <c r="O83" s="128"/>
    </row>
    <row r="84" spans="2:15" ht="62.1" customHeight="1">
      <c r="B84" s="140">
        <v>18</v>
      </c>
      <c r="C84" s="141" t="s">
        <v>90</v>
      </c>
      <c r="D84" s="141" t="s">
        <v>71</v>
      </c>
      <c r="E84" s="141" t="s">
        <v>91</v>
      </c>
      <c r="F84" s="31" t="s">
        <v>125</v>
      </c>
      <c r="G84" s="143"/>
      <c r="H84" s="120" t="s">
        <v>1</v>
      </c>
      <c r="I84" s="142">
        <v>3</v>
      </c>
      <c r="J84" s="144" t="s">
        <v>80</v>
      </c>
      <c r="K84" s="120" t="s">
        <v>60</v>
      </c>
      <c r="L84" s="121">
        <v>800</v>
      </c>
      <c r="M84" s="122">
        <f>L84*I84</f>
        <v>2400</v>
      </c>
      <c r="N84" s="123"/>
      <c r="O84" s="126" t="s">
        <v>120</v>
      </c>
    </row>
    <row r="85" spans="2:15" ht="30" customHeight="1">
      <c r="B85" s="140"/>
      <c r="C85" s="141"/>
      <c r="D85" s="141"/>
      <c r="E85" s="141"/>
      <c r="F85" s="31" t="s">
        <v>87</v>
      </c>
      <c r="G85" s="143"/>
      <c r="H85" s="120"/>
      <c r="I85" s="142"/>
      <c r="J85" s="144"/>
      <c r="K85" s="120"/>
      <c r="L85" s="121"/>
      <c r="M85" s="122"/>
      <c r="N85" s="124"/>
      <c r="O85" s="127"/>
    </row>
    <row r="86" spans="2:15" ht="30" customHeight="1">
      <c r="B86" s="140"/>
      <c r="C86" s="141"/>
      <c r="D86" s="141"/>
      <c r="E86" s="141"/>
      <c r="F86" s="31" t="s">
        <v>60</v>
      </c>
      <c r="G86" s="143"/>
      <c r="H86" s="120"/>
      <c r="I86" s="142"/>
      <c r="J86" s="144"/>
      <c r="K86" s="120"/>
      <c r="L86" s="121"/>
      <c r="M86" s="122"/>
      <c r="N86" s="124"/>
      <c r="O86" s="127"/>
    </row>
    <row r="87" spans="2:15" ht="30" customHeight="1">
      <c r="B87" s="140"/>
      <c r="C87" s="141"/>
      <c r="D87" s="141"/>
      <c r="E87" s="141"/>
      <c r="F87" s="31"/>
      <c r="G87" s="143"/>
      <c r="H87" s="120"/>
      <c r="I87" s="142"/>
      <c r="J87" s="144"/>
      <c r="K87" s="145"/>
      <c r="L87" s="148"/>
      <c r="M87" s="149"/>
      <c r="N87" s="125"/>
      <c r="O87" s="128"/>
    </row>
    <row r="88" spans="2:15">
      <c r="B88" s="32"/>
      <c r="C88" s="32"/>
      <c r="D88" s="33"/>
      <c r="E88" s="32"/>
      <c r="F88" s="34"/>
      <c r="G88" s="5"/>
      <c r="H88" s="35"/>
      <c r="I88" s="35"/>
      <c r="J88" s="35"/>
      <c r="K88" s="150" t="s">
        <v>93</v>
      </c>
      <c r="L88" s="151"/>
      <c r="M88" s="36">
        <f>SUM(M6:M87)</f>
        <v>21640</v>
      </c>
    </row>
    <row r="89" spans="2:15">
      <c r="B89" s="37"/>
      <c r="C89" s="38"/>
      <c r="D89" s="39"/>
      <c r="E89" s="32"/>
      <c r="F89" s="34"/>
      <c r="G89" s="5"/>
      <c r="H89" s="35"/>
      <c r="I89" s="35"/>
      <c r="J89" s="35"/>
      <c r="K89" s="146" t="s">
        <v>94</v>
      </c>
      <c r="L89" s="147"/>
      <c r="M89" s="40">
        <f>M88</f>
        <v>21640</v>
      </c>
    </row>
    <row r="90" spans="2:15">
      <c r="B90" s="37"/>
      <c r="C90" s="41"/>
      <c r="D90" s="39"/>
      <c r="E90" s="32"/>
      <c r="F90" s="34"/>
      <c r="G90" s="5"/>
      <c r="H90" s="35"/>
      <c r="I90" s="35"/>
      <c r="J90" s="35"/>
      <c r="K90" s="146" t="s">
        <v>95</v>
      </c>
      <c r="L90" s="147"/>
      <c r="M90" s="40">
        <f>M89*18%</f>
        <v>3895.2</v>
      </c>
    </row>
    <row r="91" spans="2:15">
      <c r="B91" s="37"/>
      <c r="C91" s="41"/>
      <c r="D91" s="39"/>
      <c r="E91" s="32"/>
      <c r="F91" s="34"/>
      <c r="G91" s="5"/>
      <c r="H91" s="35"/>
      <c r="I91" s="35"/>
      <c r="J91" s="35"/>
      <c r="K91" s="146" t="s">
        <v>96</v>
      </c>
      <c r="L91" s="147"/>
      <c r="M91" s="40">
        <f>SUM(M89:M90)</f>
        <v>25535.200000000001</v>
      </c>
    </row>
    <row r="92" spans="2:15">
      <c r="L92" s="43"/>
    </row>
  </sheetData>
  <mergeCells count="228">
    <mergeCell ref="K90:L90"/>
    <mergeCell ref="K91:L91"/>
    <mergeCell ref="L84:L87"/>
    <mergeCell ref="M84:M87"/>
    <mergeCell ref="N84:N87"/>
    <mergeCell ref="O84:O87"/>
    <mergeCell ref="K88:L88"/>
    <mergeCell ref="K89:L89"/>
    <mergeCell ref="O80:O83"/>
    <mergeCell ref="J80:J83"/>
    <mergeCell ref="K80:K83"/>
    <mergeCell ref="L80:L83"/>
    <mergeCell ref="M80:M83"/>
    <mergeCell ref="N80:N83"/>
    <mergeCell ref="L76:L79"/>
    <mergeCell ref="M76:M79"/>
    <mergeCell ref="N76:N79"/>
    <mergeCell ref="B84:B87"/>
    <mergeCell ref="C84:C87"/>
    <mergeCell ref="D84:D87"/>
    <mergeCell ref="E84:E87"/>
    <mergeCell ref="G84:G87"/>
    <mergeCell ref="H84:H87"/>
    <mergeCell ref="I84:I87"/>
    <mergeCell ref="J84:J87"/>
    <mergeCell ref="K84:K87"/>
    <mergeCell ref="O76:O79"/>
    <mergeCell ref="B80:B83"/>
    <mergeCell ref="C80:C83"/>
    <mergeCell ref="D80:D83"/>
    <mergeCell ref="E80:E83"/>
    <mergeCell ref="G80:G83"/>
    <mergeCell ref="H80:H83"/>
    <mergeCell ref="O72:O75"/>
    <mergeCell ref="B76:B79"/>
    <mergeCell ref="C76:C79"/>
    <mergeCell ref="D76:D79"/>
    <mergeCell ref="E76:E79"/>
    <mergeCell ref="G76:G79"/>
    <mergeCell ref="H76:H79"/>
    <mergeCell ref="I76:I79"/>
    <mergeCell ref="J76:J79"/>
    <mergeCell ref="K76:K79"/>
    <mergeCell ref="I72:I75"/>
    <mergeCell ref="J72:J75"/>
    <mergeCell ref="K72:K75"/>
    <mergeCell ref="L72:L75"/>
    <mergeCell ref="M72:M75"/>
    <mergeCell ref="N72:N75"/>
    <mergeCell ref="I80:I83"/>
    <mergeCell ref="L68:L71"/>
    <mergeCell ref="M68:M71"/>
    <mergeCell ref="N68:N71"/>
    <mergeCell ref="O68:O71"/>
    <mergeCell ref="B72:B75"/>
    <mergeCell ref="C72:C75"/>
    <mergeCell ref="D72:D75"/>
    <mergeCell ref="E72:E75"/>
    <mergeCell ref="G72:G75"/>
    <mergeCell ref="H72:H75"/>
    <mergeCell ref="B68:B71"/>
    <mergeCell ref="C68:C71"/>
    <mergeCell ref="D68:D71"/>
    <mergeCell ref="E68:E71"/>
    <mergeCell ref="G68:G71"/>
    <mergeCell ref="H68:H71"/>
    <mergeCell ref="I68:I71"/>
    <mergeCell ref="J68:J71"/>
    <mergeCell ref="K68:K71"/>
    <mergeCell ref="L60:L63"/>
    <mergeCell ref="M60:M63"/>
    <mergeCell ref="N60:N63"/>
    <mergeCell ref="O60:O63"/>
    <mergeCell ref="B64:B67"/>
    <mergeCell ref="C64:C67"/>
    <mergeCell ref="D64:D67"/>
    <mergeCell ref="E64:E67"/>
    <mergeCell ref="G64:G67"/>
    <mergeCell ref="H64:H67"/>
    <mergeCell ref="O64:O67"/>
    <mergeCell ref="I64:I67"/>
    <mergeCell ref="J64:J67"/>
    <mergeCell ref="K64:K67"/>
    <mergeCell ref="L64:L67"/>
    <mergeCell ref="M64:M67"/>
    <mergeCell ref="N64:N67"/>
    <mergeCell ref="B60:B63"/>
    <mergeCell ref="C60:C63"/>
    <mergeCell ref="D60:D63"/>
    <mergeCell ref="E60:E63"/>
    <mergeCell ref="G60:G63"/>
    <mergeCell ref="H60:H63"/>
    <mergeCell ref="I60:I63"/>
    <mergeCell ref="J60:J63"/>
    <mergeCell ref="K60:K63"/>
    <mergeCell ref="L52:L55"/>
    <mergeCell ref="M52:M55"/>
    <mergeCell ref="N52:N55"/>
    <mergeCell ref="O52:O55"/>
    <mergeCell ref="B56:B59"/>
    <mergeCell ref="C56:C59"/>
    <mergeCell ref="D56:D59"/>
    <mergeCell ref="E56:E59"/>
    <mergeCell ref="G56:G59"/>
    <mergeCell ref="H56:H59"/>
    <mergeCell ref="O56:O59"/>
    <mergeCell ref="I56:I59"/>
    <mergeCell ref="J56:J59"/>
    <mergeCell ref="K56:K59"/>
    <mergeCell ref="L56:L59"/>
    <mergeCell ref="M56:M59"/>
    <mergeCell ref="N56:N59"/>
    <mergeCell ref="B52:B55"/>
    <mergeCell ref="C52:C55"/>
    <mergeCell ref="D52:D55"/>
    <mergeCell ref="E52:E55"/>
    <mergeCell ref="G52:G55"/>
    <mergeCell ref="H52:H55"/>
    <mergeCell ref="I52:I55"/>
    <mergeCell ref="J52:J55"/>
    <mergeCell ref="K52:K55"/>
    <mergeCell ref="L42:L47"/>
    <mergeCell ref="M42:M47"/>
    <mergeCell ref="N42:N47"/>
    <mergeCell ref="O42:O47"/>
    <mergeCell ref="B48:B51"/>
    <mergeCell ref="C48:C51"/>
    <mergeCell ref="D48:D51"/>
    <mergeCell ref="E48:E51"/>
    <mergeCell ref="G48:G51"/>
    <mergeCell ref="H48:H51"/>
    <mergeCell ref="O48:O51"/>
    <mergeCell ref="I48:I51"/>
    <mergeCell ref="J48:J51"/>
    <mergeCell ref="K48:K51"/>
    <mergeCell ref="L48:L51"/>
    <mergeCell ref="M48:M51"/>
    <mergeCell ref="N48:N51"/>
    <mergeCell ref="B42:B47"/>
    <mergeCell ref="C42:C47"/>
    <mergeCell ref="D42:D47"/>
    <mergeCell ref="E42:E47"/>
    <mergeCell ref="G42:G47"/>
    <mergeCell ref="H42:H47"/>
    <mergeCell ref="I42:I47"/>
    <mergeCell ref="J42:J47"/>
    <mergeCell ref="K42:K47"/>
    <mergeCell ref="L30:L35"/>
    <mergeCell ref="M30:M35"/>
    <mergeCell ref="N30:N35"/>
    <mergeCell ref="O30:O35"/>
    <mergeCell ref="B36:B41"/>
    <mergeCell ref="C36:C41"/>
    <mergeCell ref="D36:D41"/>
    <mergeCell ref="E36:E41"/>
    <mergeCell ref="G36:G41"/>
    <mergeCell ref="H36:H41"/>
    <mergeCell ref="O36:O41"/>
    <mergeCell ref="I36:I41"/>
    <mergeCell ref="J36:J41"/>
    <mergeCell ref="K36:K41"/>
    <mergeCell ref="L36:L41"/>
    <mergeCell ref="M36:M41"/>
    <mergeCell ref="N36:N41"/>
    <mergeCell ref="B30:B35"/>
    <mergeCell ref="C30:C35"/>
    <mergeCell ref="D30:D35"/>
    <mergeCell ref="E30:E35"/>
    <mergeCell ref="G30:G35"/>
    <mergeCell ref="H30:H35"/>
    <mergeCell ref="I30:I35"/>
    <mergeCell ref="J30:J35"/>
    <mergeCell ref="K30:K35"/>
    <mergeCell ref="N18:N23"/>
    <mergeCell ref="O18:O23"/>
    <mergeCell ref="B24:B29"/>
    <mergeCell ref="C24:C29"/>
    <mergeCell ref="D24:D29"/>
    <mergeCell ref="E24:E29"/>
    <mergeCell ref="G24:G29"/>
    <mergeCell ref="H24:H29"/>
    <mergeCell ref="O24:O29"/>
    <mergeCell ref="I24:I29"/>
    <mergeCell ref="J24:J29"/>
    <mergeCell ref="K24:K29"/>
    <mergeCell ref="L24:L29"/>
    <mergeCell ref="M24:M29"/>
    <mergeCell ref="N24:N29"/>
    <mergeCell ref="O12:O17"/>
    <mergeCell ref="B18:B23"/>
    <mergeCell ref="C18:C23"/>
    <mergeCell ref="D18:D23"/>
    <mergeCell ref="E18:E23"/>
    <mergeCell ref="G18:G23"/>
    <mergeCell ref="H18:H23"/>
    <mergeCell ref="I18:I23"/>
    <mergeCell ref="J18:J23"/>
    <mergeCell ref="K18:K23"/>
    <mergeCell ref="I12:I17"/>
    <mergeCell ref="J12:J17"/>
    <mergeCell ref="K12:K17"/>
    <mergeCell ref="L12:L17"/>
    <mergeCell ref="M12:M17"/>
    <mergeCell ref="N12:N17"/>
    <mergeCell ref="B12:B17"/>
    <mergeCell ref="C12:C17"/>
    <mergeCell ref="D12:D17"/>
    <mergeCell ref="E12:E17"/>
    <mergeCell ref="G12:G17"/>
    <mergeCell ref="H12:H17"/>
    <mergeCell ref="L18:L23"/>
    <mergeCell ref="M18:M23"/>
    <mergeCell ref="J6:J11"/>
    <mergeCell ref="K6:K11"/>
    <mergeCell ref="L6:L11"/>
    <mergeCell ref="M6:M11"/>
    <mergeCell ref="N6:N11"/>
    <mergeCell ref="O6:O11"/>
    <mergeCell ref="B2:M2"/>
    <mergeCell ref="B3:M3"/>
    <mergeCell ref="B4:M4"/>
    <mergeCell ref="B6:B11"/>
    <mergeCell ref="C6:C11"/>
    <mergeCell ref="D6:D11"/>
    <mergeCell ref="E6:E11"/>
    <mergeCell ref="G6:G11"/>
    <mergeCell ref="H6:H11"/>
    <mergeCell ref="I6:I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FD22A-74BE-4F15-BB82-8A781F449445}">
  <dimension ref="A2:O102"/>
  <sheetViews>
    <sheetView showGridLines="0" topLeftCell="G1" zoomScale="80" zoomScaleNormal="80" workbookViewId="0">
      <selection activeCell="L84" sqref="L84:L87"/>
    </sheetView>
  </sheetViews>
  <sheetFormatPr defaultRowHeight="15"/>
  <cols>
    <col min="1" max="2" width="9.140625" style="1"/>
    <col min="3" max="3" width="11.140625" style="1" customWidth="1"/>
    <col min="4" max="5" width="9.140625" style="1" customWidth="1"/>
    <col min="6" max="6" width="38.85546875" style="1" customWidth="1"/>
    <col min="7" max="7" width="44.42578125" style="1" customWidth="1"/>
    <col min="8" max="9" width="9.140625" style="1"/>
    <col min="10" max="10" width="27" style="1" customWidth="1"/>
    <col min="11" max="11" width="13.5703125" style="1" customWidth="1"/>
    <col min="12" max="12" width="11.140625" style="53" bestFit="1" customWidth="1"/>
    <col min="13" max="13" width="12.7109375" style="53" bestFit="1" customWidth="1"/>
    <col min="14" max="14" width="28.140625" style="1" customWidth="1"/>
    <col min="15" max="15" width="30.7109375" style="1" customWidth="1"/>
    <col min="16" max="16384" width="9.140625" style="1"/>
  </cols>
  <sheetData>
    <row r="2" spans="2:15">
      <c r="B2" s="152" t="s">
        <v>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53"/>
    </row>
    <row r="3" spans="2:15"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</row>
    <row r="4" spans="2:15" ht="26.45" customHeight="1">
      <c r="B4" s="138" t="s">
        <v>3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</row>
    <row r="5" spans="2:15" ht="42.6" customHeight="1">
      <c r="B5" s="10" t="s">
        <v>4</v>
      </c>
      <c r="C5" s="10" t="s">
        <v>5</v>
      </c>
      <c r="D5" s="10" t="s">
        <v>0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46" t="s">
        <v>13</v>
      </c>
      <c r="M5" s="47" t="s">
        <v>14</v>
      </c>
      <c r="N5" s="48" t="s">
        <v>127</v>
      </c>
      <c r="O5" s="48" t="s">
        <v>128</v>
      </c>
    </row>
    <row r="6" spans="2:15" ht="29.45" customHeight="1">
      <c r="B6" s="154">
        <v>1</v>
      </c>
      <c r="C6" s="143" t="s">
        <v>15</v>
      </c>
      <c r="D6" s="143" t="s">
        <v>16</v>
      </c>
      <c r="E6" s="143" t="s">
        <v>17</v>
      </c>
      <c r="F6" s="12" t="s">
        <v>18</v>
      </c>
      <c r="G6" s="135"/>
      <c r="H6" s="155" t="s">
        <v>1</v>
      </c>
      <c r="I6" s="156">
        <v>44</v>
      </c>
      <c r="J6" s="155"/>
      <c r="K6" s="155" t="s">
        <v>19</v>
      </c>
      <c r="L6" s="157">
        <v>10695</v>
      </c>
      <c r="M6" s="158">
        <f>L6*I6</f>
        <v>470580</v>
      </c>
      <c r="N6" s="49"/>
      <c r="O6" s="159" t="s">
        <v>129</v>
      </c>
    </row>
    <row r="7" spans="2:15" ht="29.45" customHeight="1">
      <c r="B7" s="154"/>
      <c r="C7" s="143"/>
      <c r="D7" s="143"/>
      <c r="E7" s="143"/>
      <c r="F7" s="12" t="s">
        <v>20</v>
      </c>
      <c r="G7" s="135"/>
      <c r="H7" s="155"/>
      <c r="I7" s="156"/>
      <c r="J7" s="155"/>
      <c r="K7" s="155"/>
      <c r="L7" s="157"/>
      <c r="M7" s="158"/>
      <c r="N7" s="49"/>
      <c r="O7" s="160"/>
    </row>
    <row r="8" spans="2:15" ht="29.45" customHeight="1">
      <c r="B8" s="154"/>
      <c r="C8" s="143"/>
      <c r="D8" s="143"/>
      <c r="E8" s="143"/>
      <c r="F8" s="12" t="s">
        <v>21</v>
      </c>
      <c r="G8" s="135"/>
      <c r="H8" s="155"/>
      <c r="I8" s="156"/>
      <c r="J8" s="155"/>
      <c r="K8" s="155"/>
      <c r="L8" s="157"/>
      <c r="M8" s="158"/>
      <c r="N8" s="49"/>
      <c r="O8" s="160"/>
    </row>
    <row r="9" spans="2:15" ht="29.45" customHeight="1">
      <c r="B9" s="154"/>
      <c r="C9" s="143"/>
      <c r="D9" s="143"/>
      <c r="E9" s="143"/>
      <c r="F9" s="12" t="s">
        <v>22</v>
      </c>
      <c r="G9" s="135"/>
      <c r="H9" s="155"/>
      <c r="I9" s="156"/>
      <c r="J9" s="155"/>
      <c r="K9" s="155"/>
      <c r="L9" s="157"/>
      <c r="M9" s="158"/>
      <c r="N9" s="49"/>
      <c r="O9" s="160"/>
    </row>
    <row r="10" spans="2:15" ht="29.45" customHeight="1">
      <c r="B10" s="154"/>
      <c r="C10" s="143"/>
      <c r="D10" s="143"/>
      <c r="E10" s="143"/>
      <c r="F10" s="12" t="s">
        <v>23</v>
      </c>
      <c r="G10" s="135"/>
      <c r="H10" s="155"/>
      <c r="I10" s="156"/>
      <c r="J10" s="155"/>
      <c r="K10" s="155"/>
      <c r="L10" s="157"/>
      <c r="M10" s="158"/>
      <c r="N10" s="49"/>
      <c r="O10" s="160"/>
    </row>
    <row r="11" spans="2:15" ht="30" customHeight="1">
      <c r="B11" s="154"/>
      <c r="C11" s="143"/>
      <c r="D11" s="143"/>
      <c r="E11" s="143"/>
      <c r="F11" s="12"/>
      <c r="G11" s="135"/>
      <c r="H11" s="155"/>
      <c r="I11" s="156"/>
      <c r="J11" s="155"/>
      <c r="K11" s="155"/>
      <c r="L11" s="157"/>
      <c r="M11" s="158"/>
      <c r="N11" s="49"/>
      <c r="O11" s="160"/>
    </row>
    <row r="12" spans="2:15" ht="30.6" customHeight="1">
      <c r="B12" s="154">
        <v>2</v>
      </c>
      <c r="C12" s="143" t="s">
        <v>24</v>
      </c>
      <c r="D12" s="143" t="s">
        <v>16</v>
      </c>
      <c r="E12" s="143" t="s">
        <v>25</v>
      </c>
      <c r="F12" s="12" t="s">
        <v>26</v>
      </c>
      <c r="G12" s="135"/>
      <c r="H12" s="155" t="s">
        <v>1</v>
      </c>
      <c r="I12" s="156">
        <v>14</v>
      </c>
      <c r="J12" s="155"/>
      <c r="K12" s="155" t="s">
        <v>27</v>
      </c>
      <c r="L12" s="157">
        <v>15371</v>
      </c>
      <c r="M12" s="158">
        <f t="shared" ref="M12" si="0">L12*I12</f>
        <v>215194</v>
      </c>
      <c r="N12" s="161"/>
      <c r="O12" s="162" t="s">
        <v>130</v>
      </c>
    </row>
    <row r="13" spans="2:15" ht="30.6" customHeight="1">
      <c r="B13" s="154"/>
      <c r="C13" s="143"/>
      <c r="D13" s="143"/>
      <c r="E13" s="143"/>
      <c r="F13" s="12" t="s">
        <v>28</v>
      </c>
      <c r="G13" s="135"/>
      <c r="H13" s="155"/>
      <c r="I13" s="156"/>
      <c r="J13" s="155"/>
      <c r="K13" s="155"/>
      <c r="L13" s="157"/>
      <c r="M13" s="158"/>
      <c r="N13" s="161"/>
      <c r="O13" s="163"/>
    </row>
    <row r="14" spans="2:15" ht="30.6" customHeight="1">
      <c r="B14" s="154"/>
      <c r="C14" s="143"/>
      <c r="D14" s="143"/>
      <c r="E14" s="143"/>
      <c r="F14" s="12" t="s">
        <v>29</v>
      </c>
      <c r="G14" s="135"/>
      <c r="H14" s="155"/>
      <c r="I14" s="156"/>
      <c r="J14" s="155"/>
      <c r="K14" s="155"/>
      <c r="L14" s="157"/>
      <c r="M14" s="158"/>
      <c r="N14" s="161"/>
      <c r="O14" s="163"/>
    </row>
    <row r="15" spans="2:15" ht="30.6" customHeight="1">
      <c r="B15" s="154"/>
      <c r="C15" s="143"/>
      <c r="D15" s="143"/>
      <c r="E15" s="143"/>
      <c r="F15" s="12" t="s">
        <v>27</v>
      </c>
      <c r="G15" s="135"/>
      <c r="H15" s="155"/>
      <c r="I15" s="156"/>
      <c r="J15" s="155"/>
      <c r="K15" s="155"/>
      <c r="L15" s="157"/>
      <c r="M15" s="158"/>
      <c r="N15" s="161"/>
      <c r="O15" s="163"/>
    </row>
    <row r="16" spans="2:15" ht="30.6" customHeight="1">
      <c r="B16" s="154"/>
      <c r="C16" s="143"/>
      <c r="D16" s="143"/>
      <c r="E16" s="143"/>
      <c r="F16" s="12" t="s">
        <v>23</v>
      </c>
      <c r="G16" s="135"/>
      <c r="H16" s="155"/>
      <c r="I16" s="156"/>
      <c r="J16" s="155"/>
      <c r="K16" s="155"/>
      <c r="L16" s="157"/>
      <c r="M16" s="158"/>
      <c r="N16" s="161"/>
      <c r="O16" s="163"/>
    </row>
    <row r="17" spans="2:15" ht="30.6" customHeight="1">
      <c r="B17" s="154"/>
      <c r="C17" s="143"/>
      <c r="D17" s="143"/>
      <c r="E17" s="143"/>
      <c r="F17" s="12"/>
      <c r="G17" s="135"/>
      <c r="H17" s="155"/>
      <c r="I17" s="156"/>
      <c r="J17" s="155"/>
      <c r="K17" s="155"/>
      <c r="L17" s="157"/>
      <c r="M17" s="158"/>
      <c r="N17" s="161"/>
      <c r="O17" s="164"/>
    </row>
    <row r="18" spans="2:15" ht="30" customHeight="1">
      <c r="B18" s="154">
        <v>3</v>
      </c>
      <c r="C18" s="143" t="s">
        <v>30</v>
      </c>
      <c r="D18" s="143" t="s">
        <v>31</v>
      </c>
      <c r="E18" s="143" t="s">
        <v>32</v>
      </c>
      <c r="F18" s="12" t="s">
        <v>33</v>
      </c>
      <c r="G18" s="135"/>
      <c r="H18" s="155" t="s">
        <v>1</v>
      </c>
      <c r="I18" s="156">
        <v>4</v>
      </c>
      <c r="J18" s="155"/>
      <c r="K18" s="155" t="s">
        <v>34</v>
      </c>
      <c r="L18" s="157">
        <v>24908</v>
      </c>
      <c r="M18" s="158">
        <f t="shared" ref="M18" si="1">L18*I18</f>
        <v>99632</v>
      </c>
      <c r="N18" s="49"/>
      <c r="O18" s="162" t="s">
        <v>131</v>
      </c>
    </row>
    <row r="19" spans="2:15" ht="30" customHeight="1">
      <c r="B19" s="154"/>
      <c r="C19" s="143"/>
      <c r="D19" s="143"/>
      <c r="E19" s="143"/>
      <c r="F19" s="12" t="s">
        <v>35</v>
      </c>
      <c r="G19" s="135"/>
      <c r="H19" s="155"/>
      <c r="I19" s="156"/>
      <c r="J19" s="155"/>
      <c r="K19" s="155"/>
      <c r="L19" s="157"/>
      <c r="M19" s="158"/>
      <c r="N19" s="49"/>
      <c r="O19" s="163"/>
    </row>
    <row r="20" spans="2:15" ht="30" customHeight="1">
      <c r="B20" s="154"/>
      <c r="C20" s="143"/>
      <c r="D20" s="143"/>
      <c r="E20" s="143"/>
      <c r="F20" s="12" t="s">
        <v>36</v>
      </c>
      <c r="G20" s="135"/>
      <c r="H20" s="155"/>
      <c r="I20" s="156"/>
      <c r="J20" s="155"/>
      <c r="K20" s="155"/>
      <c r="L20" s="157"/>
      <c r="M20" s="158"/>
      <c r="N20" s="49"/>
      <c r="O20" s="163"/>
    </row>
    <row r="21" spans="2:15" ht="30" customHeight="1">
      <c r="B21" s="154"/>
      <c r="C21" s="143"/>
      <c r="D21" s="143"/>
      <c r="E21" s="143"/>
      <c r="F21" s="12" t="s">
        <v>27</v>
      </c>
      <c r="G21" s="135"/>
      <c r="H21" s="155"/>
      <c r="I21" s="156"/>
      <c r="J21" s="155"/>
      <c r="K21" s="155"/>
      <c r="L21" s="157"/>
      <c r="M21" s="158"/>
      <c r="N21" s="49"/>
      <c r="O21" s="163"/>
    </row>
    <row r="22" spans="2:15" ht="30" customHeight="1">
      <c r="B22" s="154"/>
      <c r="C22" s="143"/>
      <c r="D22" s="143"/>
      <c r="E22" s="143"/>
      <c r="F22" s="12" t="s">
        <v>23</v>
      </c>
      <c r="G22" s="135"/>
      <c r="H22" s="155"/>
      <c r="I22" s="156"/>
      <c r="J22" s="155"/>
      <c r="K22" s="155"/>
      <c r="L22" s="157"/>
      <c r="M22" s="158"/>
      <c r="N22" s="49"/>
      <c r="O22" s="163"/>
    </row>
    <row r="23" spans="2:15" ht="30" customHeight="1">
      <c r="B23" s="154"/>
      <c r="C23" s="143"/>
      <c r="D23" s="143"/>
      <c r="E23" s="143"/>
      <c r="F23" s="12"/>
      <c r="G23" s="135"/>
      <c r="H23" s="155"/>
      <c r="I23" s="156"/>
      <c r="J23" s="155"/>
      <c r="K23" s="155"/>
      <c r="L23" s="157"/>
      <c r="M23" s="158"/>
      <c r="N23" s="49"/>
      <c r="O23" s="164"/>
    </row>
    <row r="24" spans="2:15" ht="30" customHeight="1">
      <c r="B24" s="154">
        <v>4</v>
      </c>
      <c r="C24" s="143" t="s">
        <v>37</v>
      </c>
      <c r="D24" s="143" t="s">
        <v>38</v>
      </c>
      <c r="E24" s="143" t="s">
        <v>39</v>
      </c>
      <c r="F24" s="12" t="s">
        <v>26</v>
      </c>
      <c r="G24" s="135"/>
      <c r="H24" s="155" t="s">
        <v>1</v>
      </c>
      <c r="I24" s="156">
        <v>6</v>
      </c>
      <c r="J24" s="155"/>
      <c r="K24" s="155" t="s">
        <v>34</v>
      </c>
      <c r="L24" s="157">
        <v>15371</v>
      </c>
      <c r="M24" s="158">
        <f t="shared" ref="M24" si="2">L24*I24</f>
        <v>92226</v>
      </c>
      <c r="N24" s="161"/>
      <c r="O24" s="162" t="s">
        <v>130</v>
      </c>
    </row>
    <row r="25" spans="2:15" ht="30" customHeight="1">
      <c r="B25" s="154"/>
      <c r="C25" s="143"/>
      <c r="D25" s="143"/>
      <c r="E25" s="143"/>
      <c r="F25" s="12" t="s">
        <v>40</v>
      </c>
      <c r="G25" s="135"/>
      <c r="H25" s="155"/>
      <c r="I25" s="156"/>
      <c r="J25" s="155"/>
      <c r="K25" s="155"/>
      <c r="L25" s="157"/>
      <c r="M25" s="158"/>
      <c r="N25" s="161"/>
      <c r="O25" s="163"/>
    </row>
    <row r="26" spans="2:15" ht="30" customHeight="1">
      <c r="B26" s="154"/>
      <c r="C26" s="143"/>
      <c r="D26" s="143"/>
      <c r="E26" s="143"/>
      <c r="F26" s="12" t="s">
        <v>41</v>
      </c>
      <c r="G26" s="135"/>
      <c r="H26" s="155"/>
      <c r="I26" s="156"/>
      <c r="J26" s="155"/>
      <c r="K26" s="155"/>
      <c r="L26" s="157"/>
      <c r="M26" s="158"/>
      <c r="N26" s="161"/>
      <c r="O26" s="163"/>
    </row>
    <row r="27" spans="2:15" ht="30" customHeight="1">
      <c r="B27" s="154"/>
      <c r="C27" s="143"/>
      <c r="D27" s="143"/>
      <c r="E27" s="143"/>
      <c r="F27" s="12" t="s">
        <v>27</v>
      </c>
      <c r="G27" s="135"/>
      <c r="H27" s="155"/>
      <c r="I27" s="156"/>
      <c r="J27" s="155"/>
      <c r="K27" s="155"/>
      <c r="L27" s="157"/>
      <c r="M27" s="158"/>
      <c r="N27" s="161"/>
      <c r="O27" s="163"/>
    </row>
    <row r="28" spans="2:15" ht="30" customHeight="1">
      <c r="B28" s="154"/>
      <c r="C28" s="143"/>
      <c r="D28" s="143"/>
      <c r="E28" s="143"/>
      <c r="F28" s="12" t="s">
        <v>23</v>
      </c>
      <c r="G28" s="135"/>
      <c r="H28" s="155"/>
      <c r="I28" s="156"/>
      <c r="J28" s="155"/>
      <c r="K28" s="155"/>
      <c r="L28" s="157"/>
      <c r="M28" s="158"/>
      <c r="N28" s="161"/>
      <c r="O28" s="163"/>
    </row>
    <row r="29" spans="2:15" ht="30" customHeight="1">
      <c r="B29" s="154"/>
      <c r="C29" s="143"/>
      <c r="D29" s="143"/>
      <c r="E29" s="143"/>
      <c r="F29" s="12"/>
      <c r="G29" s="135"/>
      <c r="H29" s="155"/>
      <c r="I29" s="156"/>
      <c r="J29" s="155"/>
      <c r="K29" s="155"/>
      <c r="L29" s="157"/>
      <c r="M29" s="158"/>
      <c r="N29" s="161"/>
      <c r="O29" s="164"/>
    </row>
    <row r="30" spans="2:15" ht="30" customHeight="1">
      <c r="B30" s="154">
        <v>5</v>
      </c>
      <c r="C30" s="143" t="s">
        <v>42</v>
      </c>
      <c r="D30" s="143" t="s">
        <v>31</v>
      </c>
      <c r="E30" s="143" t="s">
        <v>43</v>
      </c>
      <c r="F30" s="12" t="s">
        <v>44</v>
      </c>
      <c r="G30" s="135"/>
      <c r="H30" s="155" t="s">
        <v>1</v>
      </c>
      <c r="I30" s="156">
        <v>17</v>
      </c>
      <c r="J30" s="155"/>
      <c r="K30" s="155" t="s">
        <v>34</v>
      </c>
      <c r="L30" s="157">
        <v>15741</v>
      </c>
      <c r="M30" s="158">
        <f t="shared" ref="M30" si="3">L30*I30</f>
        <v>267597</v>
      </c>
      <c r="N30" s="49"/>
      <c r="O30" s="162" t="s">
        <v>132</v>
      </c>
    </row>
    <row r="31" spans="2:15" ht="30" customHeight="1">
      <c r="B31" s="154"/>
      <c r="C31" s="143"/>
      <c r="D31" s="143"/>
      <c r="E31" s="143"/>
      <c r="F31" s="12" t="s">
        <v>45</v>
      </c>
      <c r="G31" s="135"/>
      <c r="H31" s="155"/>
      <c r="I31" s="156"/>
      <c r="J31" s="155"/>
      <c r="K31" s="155"/>
      <c r="L31" s="157"/>
      <c r="M31" s="158"/>
      <c r="N31" s="49"/>
      <c r="O31" s="163"/>
    </row>
    <row r="32" spans="2:15" ht="30" customHeight="1">
      <c r="B32" s="154"/>
      <c r="C32" s="143"/>
      <c r="D32" s="143"/>
      <c r="E32" s="143"/>
      <c r="F32" s="12" t="s">
        <v>46</v>
      </c>
      <c r="G32" s="135"/>
      <c r="H32" s="155"/>
      <c r="I32" s="156"/>
      <c r="J32" s="155"/>
      <c r="K32" s="155"/>
      <c r="L32" s="157"/>
      <c r="M32" s="158"/>
      <c r="N32" s="49"/>
      <c r="O32" s="163"/>
    </row>
    <row r="33" spans="2:15" ht="30" customHeight="1">
      <c r="B33" s="154"/>
      <c r="C33" s="143"/>
      <c r="D33" s="143"/>
      <c r="E33" s="143"/>
      <c r="F33" s="12" t="s">
        <v>27</v>
      </c>
      <c r="G33" s="135"/>
      <c r="H33" s="155"/>
      <c r="I33" s="156"/>
      <c r="J33" s="155"/>
      <c r="K33" s="155"/>
      <c r="L33" s="157"/>
      <c r="M33" s="158"/>
      <c r="N33" s="49"/>
      <c r="O33" s="163"/>
    </row>
    <row r="34" spans="2:15" ht="30" customHeight="1">
      <c r="B34" s="154"/>
      <c r="C34" s="143"/>
      <c r="D34" s="143"/>
      <c r="E34" s="143"/>
      <c r="F34" s="12" t="s">
        <v>23</v>
      </c>
      <c r="G34" s="135"/>
      <c r="H34" s="155"/>
      <c r="I34" s="156"/>
      <c r="J34" s="155"/>
      <c r="K34" s="155"/>
      <c r="L34" s="157"/>
      <c r="M34" s="158"/>
      <c r="N34" s="49"/>
      <c r="O34" s="163"/>
    </row>
    <row r="35" spans="2:15" ht="30" customHeight="1">
      <c r="B35" s="154"/>
      <c r="C35" s="143"/>
      <c r="D35" s="143"/>
      <c r="E35" s="143"/>
      <c r="F35" s="12"/>
      <c r="G35" s="135"/>
      <c r="H35" s="155"/>
      <c r="I35" s="156"/>
      <c r="J35" s="155"/>
      <c r="K35" s="155"/>
      <c r="L35" s="157"/>
      <c r="M35" s="158"/>
      <c r="N35" s="49"/>
      <c r="O35" s="164"/>
    </row>
    <row r="36" spans="2:15" ht="30" customHeight="1">
      <c r="B36" s="154">
        <v>6</v>
      </c>
      <c r="C36" s="143" t="s">
        <v>42</v>
      </c>
      <c r="D36" s="143" t="s">
        <v>31</v>
      </c>
      <c r="E36" s="143" t="s">
        <v>43</v>
      </c>
      <c r="F36" s="12" t="s">
        <v>44</v>
      </c>
      <c r="G36" s="135"/>
      <c r="H36" s="155" t="s">
        <v>1</v>
      </c>
      <c r="I36" s="156">
        <v>16</v>
      </c>
      <c r="J36" s="155"/>
      <c r="K36" s="155" t="s">
        <v>34</v>
      </c>
      <c r="L36" s="157">
        <v>15741</v>
      </c>
      <c r="M36" s="158">
        <f t="shared" ref="M36" si="4">L36*I36</f>
        <v>251856</v>
      </c>
      <c r="N36" s="49"/>
      <c r="O36" s="162" t="s">
        <v>132</v>
      </c>
    </row>
    <row r="37" spans="2:15" ht="30" customHeight="1">
      <c r="B37" s="154"/>
      <c r="C37" s="143"/>
      <c r="D37" s="143"/>
      <c r="E37" s="143"/>
      <c r="F37" s="12" t="s">
        <v>47</v>
      </c>
      <c r="G37" s="135"/>
      <c r="H37" s="155"/>
      <c r="I37" s="156"/>
      <c r="J37" s="155"/>
      <c r="K37" s="155"/>
      <c r="L37" s="157"/>
      <c r="M37" s="158"/>
      <c r="N37" s="49"/>
      <c r="O37" s="163"/>
    </row>
    <row r="38" spans="2:15" ht="30" customHeight="1">
      <c r="B38" s="154"/>
      <c r="C38" s="143"/>
      <c r="D38" s="143"/>
      <c r="E38" s="143"/>
      <c r="F38" s="12" t="s">
        <v>48</v>
      </c>
      <c r="G38" s="135"/>
      <c r="H38" s="155"/>
      <c r="I38" s="156"/>
      <c r="J38" s="155"/>
      <c r="K38" s="155"/>
      <c r="L38" s="157"/>
      <c r="M38" s="158"/>
      <c r="N38" s="49"/>
      <c r="O38" s="163"/>
    </row>
    <row r="39" spans="2:15" ht="30" customHeight="1">
      <c r="B39" s="154"/>
      <c r="C39" s="143"/>
      <c r="D39" s="143"/>
      <c r="E39" s="143"/>
      <c r="F39" s="12" t="s">
        <v>27</v>
      </c>
      <c r="G39" s="135"/>
      <c r="H39" s="155"/>
      <c r="I39" s="156"/>
      <c r="J39" s="155"/>
      <c r="K39" s="155"/>
      <c r="L39" s="157"/>
      <c r="M39" s="158"/>
      <c r="N39" s="49"/>
      <c r="O39" s="163"/>
    </row>
    <row r="40" spans="2:15" ht="30" customHeight="1">
      <c r="B40" s="154"/>
      <c r="C40" s="143"/>
      <c r="D40" s="143"/>
      <c r="E40" s="143"/>
      <c r="F40" s="12" t="s">
        <v>23</v>
      </c>
      <c r="G40" s="135"/>
      <c r="H40" s="155"/>
      <c r="I40" s="156"/>
      <c r="J40" s="155"/>
      <c r="K40" s="155"/>
      <c r="L40" s="157"/>
      <c r="M40" s="158"/>
      <c r="N40" s="49"/>
      <c r="O40" s="163"/>
    </row>
    <row r="41" spans="2:15" ht="30" customHeight="1">
      <c r="B41" s="154"/>
      <c r="C41" s="143"/>
      <c r="D41" s="143"/>
      <c r="E41" s="143"/>
      <c r="F41" s="12"/>
      <c r="G41" s="135"/>
      <c r="H41" s="155"/>
      <c r="I41" s="156"/>
      <c r="J41" s="155"/>
      <c r="K41" s="155"/>
      <c r="L41" s="157"/>
      <c r="M41" s="158"/>
      <c r="N41" s="49"/>
      <c r="O41" s="164"/>
    </row>
    <row r="42" spans="2:15" ht="30" customHeight="1">
      <c r="B42" s="154">
        <v>8</v>
      </c>
      <c r="C42" s="143" t="s">
        <v>42</v>
      </c>
      <c r="D42" s="143" t="s">
        <v>31</v>
      </c>
      <c r="E42" s="143" t="s">
        <v>49</v>
      </c>
      <c r="F42" s="12" t="s">
        <v>50</v>
      </c>
      <c r="G42" s="135"/>
      <c r="H42" s="155" t="s">
        <v>1</v>
      </c>
      <c r="I42" s="156">
        <v>9</v>
      </c>
      <c r="J42" s="155"/>
      <c r="K42" s="155" t="s">
        <v>51</v>
      </c>
      <c r="L42" s="157">
        <v>10584</v>
      </c>
      <c r="M42" s="158">
        <f t="shared" ref="M42" si="5">L42*I42</f>
        <v>95256</v>
      </c>
      <c r="N42" s="49"/>
      <c r="O42" s="162" t="s">
        <v>133</v>
      </c>
    </row>
    <row r="43" spans="2:15" ht="30" customHeight="1">
      <c r="B43" s="154"/>
      <c r="C43" s="143"/>
      <c r="D43" s="143"/>
      <c r="E43" s="143"/>
      <c r="F43" s="12" t="s">
        <v>52</v>
      </c>
      <c r="G43" s="135"/>
      <c r="H43" s="155"/>
      <c r="I43" s="156"/>
      <c r="J43" s="155"/>
      <c r="K43" s="155"/>
      <c r="L43" s="157"/>
      <c r="M43" s="158"/>
      <c r="N43" s="49"/>
      <c r="O43" s="163"/>
    </row>
    <row r="44" spans="2:15" ht="30" customHeight="1">
      <c r="B44" s="154"/>
      <c r="C44" s="143"/>
      <c r="D44" s="143"/>
      <c r="E44" s="143"/>
      <c r="F44" s="12" t="s">
        <v>53</v>
      </c>
      <c r="G44" s="135"/>
      <c r="H44" s="155"/>
      <c r="I44" s="156"/>
      <c r="J44" s="155"/>
      <c r="K44" s="155"/>
      <c r="L44" s="157"/>
      <c r="M44" s="158"/>
      <c r="N44" s="49"/>
      <c r="O44" s="163"/>
    </row>
    <row r="45" spans="2:15" ht="30" customHeight="1">
      <c r="B45" s="154"/>
      <c r="C45" s="143"/>
      <c r="D45" s="143"/>
      <c r="E45" s="143"/>
      <c r="F45" s="12" t="s">
        <v>54</v>
      </c>
      <c r="G45" s="135"/>
      <c r="H45" s="155"/>
      <c r="I45" s="156"/>
      <c r="J45" s="155"/>
      <c r="K45" s="155"/>
      <c r="L45" s="157"/>
      <c r="M45" s="158"/>
      <c r="N45" s="49"/>
      <c r="O45" s="163"/>
    </row>
    <row r="46" spans="2:15" ht="30" customHeight="1">
      <c r="B46" s="154"/>
      <c r="C46" s="143"/>
      <c r="D46" s="143"/>
      <c r="E46" s="143"/>
      <c r="F46" s="12" t="s">
        <v>23</v>
      </c>
      <c r="G46" s="135"/>
      <c r="H46" s="155"/>
      <c r="I46" s="156"/>
      <c r="J46" s="155"/>
      <c r="K46" s="155"/>
      <c r="L46" s="157"/>
      <c r="M46" s="158"/>
      <c r="N46" s="49"/>
      <c r="O46" s="163"/>
    </row>
    <row r="47" spans="2:15" ht="30" customHeight="1">
      <c r="B47" s="154"/>
      <c r="C47" s="143"/>
      <c r="D47" s="143"/>
      <c r="E47" s="143"/>
      <c r="F47" s="12"/>
      <c r="G47" s="135"/>
      <c r="H47" s="155"/>
      <c r="I47" s="156"/>
      <c r="J47" s="155"/>
      <c r="K47" s="155"/>
      <c r="L47" s="157"/>
      <c r="M47" s="158"/>
      <c r="N47" s="49"/>
      <c r="O47" s="164"/>
    </row>
    <row r="48" spans="2:15" ht="30" customHeight="1">
      <c r="B48" s="154">
        <v>9</v>
      </c>
      <c r="C48" s="143" t="s">
        <v>55</v>
      </c>
      <c r="D48" s="143" t="s">
        <v>56</v>
      </c>
      <c r="E48" s="143" t="s">
        <v>57</v>
      </c>
      <c r="F48" s="12" t="s">
        <v>58</v>
      </c>
      <c r="G48" s="143"/>
      <c r="H48" s="155" t="s">
        <v>1</v>
      </c>
      <c r="I48" s="156">
        <v>16</v>
      </c>
      <c r="J48" s="155" t="s">
        <v>59</v>
      </c>
      <c r="K48" s="155" t="s">
        <v>60</v>
      </c>
      <c r="L48" s="157">
        <v>10649</v>
      </c>
      <c r="M48" s="158">
        <f>L48*I48</f>
        <v>170384</v>
      </c>
      <c r="N48" s="49"/>
      <c r="O48" s="162" t="s">
        <v>134</v>
      </c>
    </row>
    <row r="49" spans="2:15" ht="30" customHeight="1">
      <c r="B49" s="154"/>
      <c r="C49" s="143"/>
      <c r="D49" s="143"/>
      <c r="E49" s="143"/>
      <c r="F49" s="12" t="s">
        <v>61</v>
      </c>
      <c r="G49" s="143"/>
      <c r="H49" s="155"/>
      <c r="I49" s="156"/>
      <c r="J49" s="155"/>
      <c r="K49" s="155"/>
      <c r="L49" s="157"/>
      <c r="M49" s="158"/>
      <c r="N49" s="49"/>
      <c r="O49" s="163"/>
    </row>
    <row r="50" spans="2:15" ht="30" customHeight="1">
      <c r="B50" s="154"/>
      <c r="C50" s="143"/>
      <c r="D50" s="143"/>
      <c r="E50" s="143"/>
      <c r="F50" s="12" t="s">
        <v>60</v>
      </c>
      <c r="G50" s="143"/>
      <c r="H50" s="155"/>
      <c r="I50" s="156"/>
      <c r="J50" s="155"/>
      <c r="K50" s="155"/>
      <c r="L50" s="157"/>
      <c r="M50" s="158"/>
      <c r="N50" s="49"/>
      <c r="O50" s="163"/>
    </row>
    <row r="51" spans="2:15" ht="30" customHeight="1">
      <c r="B51" s="154"/>
      <c r="C51" s="143"/>
      <c r="D51" s="143"/>
      <c r="E51" s="143"/>
      <c r="F51" s="12"/>
      <c r="G51" s="143"/>
      <c r="H51" s="155"/>
      <c r="I51" s="156"/>
      <c r="J51" s="155"/>
      <c r="K51" s="155"/>
      <c r="L51" s="157"/>
      <c r="M51" s="158"/>
      <c r="N51" s="49"/>
      <c r="O51" s="164"/>
    </row>
    <row r="52" spans="2:15" ht="30" customHeight="1">
      <c r="B52" s="154">
        <v>10</v>
      </c>
      <c r="C52" s="143" t="s">
        <v>62</v>
      </c>
      <c r="D52" s="143" t="s">
        <v>56</v>
      </c>
      <c r="E52" s="143" t="s">
        <v>63</v>
      </c>
      <c r="F52" s="12" t="s">
        <v>64</v>
      </c>
      <c r="G52" s="143"/>
      <c r="H52" s="155" t="s">
        <v>1</v>
      </c>
      <c r="I52" s="156">
        <v>3</v>
      </c>
      <c r="J52" s="155" t="s">
        <v>65</v>
      </c>
      <c r="K52" s="155" t="s">
        <v>60</v>
      </c>
      <c r="L52" s="157">
        <v>20139</v>
      </c>
      <c r="M52" s="158">
        <f>L52*I52</f>
        <v>60417</v>
      </c>
      <c r="N52" s="49"/>
      <c r="O52" s="162" t="s">
        <v>135</v>
      </c>
    </row>
    <row r="53" spans="2:15" ht="30" customHeight="1">
      <c r="B53" s="154"/>
      <c r="C53" s="143"/>
      <c r="D53" s="143"/>
      <c r="E53" s="143"/>
      <c r="F53" s="12" t="s">
        <v>61</v>
      </c>
      <c r="G53" s="143"/>
      <c r="H53" s="155"/>
      <c r="I53" s="156"/>
      <c r="J53" s="155"/>
      <c r="K53" s="155"/>
      <c r="L53" s="157"/>
      <c r="M53" s="158"/>
      <c r="N53" s="49"/>
      <c r="O53" s="163"/>
    </row>
    <row r="54" spans="2:15" ht="30" customHeight="1">
      <c r="B54" s="154"/>
      <c r="C54" s="143"/>
      <c r="D54" s="143"/>
      <c r="E54" s="143"/>
      <c r="F54" s="12" t="s">
        <v>60</v>
      </c>
      <c r="G54" s="143"/>
      <c r="H54" s="155"/>
      <c r="I54" s="156"/>
      <c r="J54" s="155"/>
      <c r="K54" s="155"/>
      <c r="L54" s="157"/>
      <c r="M54" s="158"/>
      <c r="N54" s="49"/>
      <c r="O54" s="163"/>
    </row>
    <row r="55" spans="2:15" ht="30" customHeight="1">
      <c r="B55" s="154"/>
      <c r="C55" s="143"/>
      <c r="D55" s="143"/>
      <c r="E55" s="143"/>
      <c r="F55" s="12"/>
      <c r="G55" s="143"/>
      <c r="H55" s="155"/>
      <c r="I55" s="156"/>
      <c r="J55" s="155"/>
      <c r="K55" s="155"/>
      <c r="L55" s="157"/>
      <c r="M55" s="158"/>
      <c r="N55" s="49"/>
      <c r="O55" s="164"/>
    </row>
    <row r="56" spans="2:15" ht="30">
      <c r="B56" s="154">
        <v>11</v>
      </c>
      <c r="C56" s="143" t="s">
        <v>66</v>
      </c>
      <c r="D56" s="143" t="s">
        <v>56</v>
      </c>
      <c r="E56" s="143" t="s">
        <v>67</v>
      </c>
      <c r="F56" s="12" t="s">
        <v>68</v>
      </c>
      <c r="G56" s="143"/>
      <c r="H56" s="155" t="s">
        <v>1</v>
      </c>
      <c r="I56" s="156">
        <v>1</v>
      </c>
      <c r="J56" s="155" t="s">
        <v>69</v>
      </c>
      <c r="K56" s="155" t="s">
        <v>60</v>
      </c>
      <c r="L56" s="157">
        <v>11459</v>
      </c>
      <c r="M56" s="158">
        <f>L56*I56</f>
        <v>11459</v>
      </c>
      <c r="N56" s="49"/>
      <c r="O56" s="162" t="s">
        <v>136</v>
      </c>
    </row>
    <row r="57" spans="2:15" ht="30" customHeight="1">
      <c r="B57" s="154"/>
      <c r="C57" s="143"/>
      <c r="D57" s="143"/>
      <c r="E57" s="143"/>
      <c r="F57" s="12" t="s">
        <v>61</v>
      </c>
      <c r="G57" s="143"/>
      <c r="H57" s="155"/>
      <c r="I57" s="156"/>
      <c r="J57" s="155"/>
      <c r="K57" s="155"/>
      <c r="L57" s="157"/>
      <c r="M57" s="158"/>
      <c r="N57" s="49"/>
      <c r="O57" s="163"/>
    </row>
    <row r="58" spans="2:15" ht="30" customHeight="1">
      <c r="B58" s="154"/>
      <c r="C58" s="143"/>
      <c r="D58" s="143"/>
      <c r="E58" s="143"/>
      <c r="F58" s="12" t="s">
        <v>60</v>
      </c>
      <c r="G58" s="143"/>
      <c r="H58" s="155"/>
      <c r="I58" s="156"/>
      <c r="J58" s="155"/>
      <c r="K58" s="155"/>
      <c r="L58" s="157"/>
      <c r="M58" s="158"/>
      <c r="N58" s="49"/>
      <c r="O58" s="163"/>
    </row>
    <row r="59" spans="2:15" ht="30" customHeight="1">
      <c r="B59" s="154"/>
      <c r="C59" s="143"/>
      <c r="D59" s="143"/>
      <c r="E59" s="143"/>
      <c r="F59" s="12"/>
      <c r="G59" s="143"/>
      <c r="H59" s="155"/>
      <c r="I59" s="156"/>
      <c r="J59" s="155"/>
      <c r="K59" s="155"/>
      <c r="L59" s="157"/>
      <c r="M59" s="158"/>
      <c r="N59" s="49"/>
      <c r="O59" s="164"/>
    </row>
    <row r="60" spans="2:15" ht="30" customHeight="1">
      <c r="B60" s="154">
        <v>12</v>
      </c>
      <c r="C60" s="143" t="s">
        <v>70</v>
      </c>
      <c r="D60" s="143" t="s">
        <v>71</v>
      </c>
      <c r="E60" s="143" t="s">
        <v>72</v>
      </c>
      <c r="F60" s="12" t="s">
        <v>64</v>
      </c>
      <c r="G60" s="143"/>
      <c r="H60" s="155" t="s">
        <v>1</v>
      </c>
      <c r="I60" s="156">
        <v>2</v>
      </c>
      <c r="J60" s="155" t="s">
        <v>73</v>
      </c>
      <c r="K60" s="155" t="s">
        <v>60</v>
      </c>
      <c r="L60" s="157">
        <v>20139</v>
      </c>
      <c r="M60" s="158">
        <f>L60*I60</f>
        <v>40278</v>
      </c>
      <c r="N60" s="49"/>
      <c r="O60" s="162" t="s">
        <v>135</v>
      </c>
    </row>
    <row r="61" spans="2:15" ht="30" customHeight="1">
      <c r="B61" s="154"/>
      <c r="C61" s="143"/>
      <c r="D61" s="143"/>
      <c r="E61" s="143"/>
      <c r="F61" s="12" t="s">
        <v>61</v>
      </c>
      <c r="G61" s="143"/>
      <c r="H61" s="155"/>
      <c r="I61" s="156"/>
      <c r="J61" s="155"/>
      <c r="K61" s="155"/>
      <c r="L61" s="157"/>
      <c r="M61" s="158"/>
      <c r="N61" s="49"/>
      <c r="O61" s="163"/>
    </row>
    <row r="62" spans="2:15" ht="30" customHeight="1">
      <c r="B62" s="154"/>
      <c r="C62" s="143"/>
      <c r="D62" s="143"/>
      <c r="E62" s="143"/>
      <c r="F62" s="12" t="s">
        <v>60</v>
      </c>
      <c r="G62" s="143"/>
      <c r="H62" s="155"/>
      <c r="I62" s="156"/>
      <c r="J62" s="155"/>
      <c r="K62" s="155"/>
      <c r="L62" s="157"/>
      <c r="M62" s="158"/>
      <c r="N62" s="49"/>
      <c r="O62" s="163"/>
    </row>
    <row r="63" spans="2:15" ht="30" customHeight="1">
      <c r="B63" s="154"/>
      <c r="C63" s="143"/>
      <c r="D63" s="143"/>
      <c r="E63" s="143"/>
      <c r="F63" s="12"/>
      <c r="G63" s="143"/>
      <c r="H63" s="155"/>
      <c r="I63" s="156"/>
      <c r="J63" s="155"/>
      <c r="K63" s="155"/>
      <c r="L63" s="157"/>
      <c r="M63" s="158"/>
      <c r="N63" s="49"/>
      <c r="O63" s="164"/>
    </row>
    <row r="64" spans="2:15" ht="37.15" customHeight="1">
      <c r="B64" s="154">
        <v>13</v>
      </c>
      <c r="C64" s="143" t="s">
        <v>74</v>
      </c>
      <c r="D64" s="143" t="s">
        <v>71</v>
      </c>
      <c r="E64" s="143" t="s">
        <v>75</v>
      </c>
      <c r="F64" s="12" t="s">
        <v>76</v>
      </c>
      <c r="G64" s="143"/>
      <c r="H64" s="155" t="s">
        <v>1</v>
      </c>
      <c r="I64" s="156">
        <v>1</v>
      </c>
      <c r="J64" s="155" t="s">
        <v>73</v>
      </c>
      <c r="K64" s="155" t="s">
        <v>60</v>
      </c>
      <c r="L64" s="157">
        <v>41169</v>
      </c>
      <c r="M64" s="158">
        <f>L64*I64</f>
        <v>41169</v>
      </c>
      <c r="N64" s="49"/>
      <c r="O64" s="162" t="s">
        <v>137</v>
      </c>
    </row>
    <row r="65" spans="2:15" ht="30">
      <c r="B65" s="154"/>
      <c r="C65" s="143"/>
      <c r="D65" s="143"/>
      <c r="E65" s="143"/>
      <c r="F65" s="12" t="s">
        <v>77</v>
      </c>
      <c r="G65" s="143"/>
      <c r="H65" s="155"/>
      <c r="I65" s="156"/>
      <c r="J65" s="155"/>
      <c r="K65" s="155"/>
      <c r="L65" s="157"/>
      <c r="M65" s="158"/>
      <c r="N65" s="49"/>
      <c r="O65" s="163"/>
    </row>
    <row r="66" spans="2:15" ht="30" customHeight="1">
      <c r="B66" s="154"/>
      <c r="C66" s="143"/>
      <c r="D66" s="143"/>
      <c r="E66" s="143"/>
      <c r="F66" s="12" t="s">
        <v>60</v>
      </c>
      <c r="G66" s="143"/>
      <c r="H66" s="155"/>
      <c r="I66" s="156"/>
      <c r="J66" s="155"/>
      <c r="K66" s="155"/>
      <c r="L66" s="157"/>
      <c r="M66" s="158"/>
      <c r="N66" s="49"/>
      <c r="O66" s="163"/>
    </row>
    <row r="67" spans="2:15" ht="30" customHeight="1">
      <c r="B67" s="154"/>
      <c r="C67" s="143"/>
      <c r="D67" s="143"/>
      <c r="E67" s="143"/>
      <c r="F67" s="12"/>
      <c r="G67" s="143"/>
      <c r="H67" s="155"/>
      <c r="I67" s="156"/>
      <c r="J67" s="155"/>
      <c r="K67" s="155"/>
      <c r="L67" s="157"/>
      <c r="M67" s="158"/>
      <c r="N67" s="49"/>
      <c r="O67" s="164"/>
    </row>
    <row r="68" spans="2:15" ht="30" customHeight="1">
      <c r="B68" s="154">
        <v>14</v>
      </c>
      <c r="C68" s="143" t="s">
        <v>78</v>
      </c>
      <c r="D68" s="143" t="s">
        <v>71</v>
      </c>
      <c r="E68" s="143" t="s">
        <v>79</v>
      </c>
      <c r="F68" s="12" t="s">
        <v>64</v>
      </c>
      <c r="G68" s="143"/>
      <c r="H68" s="155" t="s">
        <v>1</v>
      </c>
      <c r="I68" s="156">
        <v>1</v>
      </c>
      <c r="J68" s="155" t="s">
        <v>80</v>
      </c>
      <c r="K68" s="155" t="s">
        <v>60</v>
      </c>
      <c r="L68" s="157">
        <v>10919</v>
      </c>
      <c r="M68" s="158">
        <f>L68*I68</f>
        <v>10919</v>
      </c>
      <c r="N68" s="49"/>
      <c r="O68" s="159" t="s">
        <v>138</v>
      </c>
    </row>
    <row r="69" spans="2:15" ht="30" customHeight="1">
      <c r="B69" s="154"/>
      <c r="C69" s="143"/>
      <c r="D69" s="143"/>
      <c r="E69" s="143"/>
      <c r="F69" s="12" t="s">
        <v>61</v>
      </c>
      <c r="G69" s="143"/>
      <c r="H69" s="155"/>
      <c r="I69" s="156"/>
      <c r="J69" s="155"/>
      <c r="K69" s="155"/>
      <c r="L69" s="157"/>
      <c r="M69" s="158"/>
      <c r="N69" s="49"/>
      <c r="O69" s="160"/>
    </row>
    <row r="70" spans="2:15" ht="30" customHeight="1">
      <c r="B70" s="154"/>
      <c r="C70" s="143"/>
      <c r="D70" s="143"/>
      <c r="E70" s="143"/>
      <c r="F70" s="12" t="s">
        <v>60</v>
      </c>
      <c r="G70" s="143"/>
      <c r="H70" s="155"/>
      <c r="I70" s="156"/>
      <c r="J70" s="155"/>
      <c r="K70" s="155"/>
      <c r="L70" s="157"/>
      <c r="M70" s="158"/>
      <c r="N70" s="49"/>
      <c r="O70" s="160"/>
    </row>
    <row r="71" spans="2:15" ht="30" customHeight="1">
      <c r="B71" s="154"/>
      <c r="C71" s="143"/>
      <c r="D71" s="143"/>
      <c r="E71" s="143"/>
      <c r="F71" s="12"/>
      <c r="G71" s="143"/>
      <c r="H71" s="155"/>
      <c r="I71" s="156"/>
      <c r="J71" s="155"/>
      <c r="K71" s="155"/>
      <c r="L71" s="157"/>
      <c r="M71" s="158"/>
      <c r="N71" s="49"/>
      <c r="O71" s="160"/>
    </row>
    <row r="72" spans="2:15" ht="30" customHeight="1">
      <c r="B72" s="154">
        <v>15</v>
      </c>
      <c r="C72" s="143" t="s">
        <v>81</v>
      </c>
      <c r="D72" s="143" t="s">
        <v>56</v>
      </c>
      <c r="E72" s="143" t="s">
        <v>82</v>
      </c>
      <c r="F72" s="12" t="s">
        <v>83</v>
      </c>
      <c r="G72" s="143"/>
      <c r="H72" s="155" t="s">
        <v>1</v>
      </c>
      <c r="I72" s="156">
        <v>2</v>
      </c>
      <c r="J72" s="155" t="s">
        <v>84</v>
      </c>
      <c r="K72" s="155" t="s">
        <v>60</v>
      </c>
      <c r="L72" s="157">
        <v>10451</v>
      </c>
      <c r="M72" s="158">
        <f>L72*I72</f>
        <v>20902</v>
      </c>
      <c r="N72" s="49"/>
      <c r="O72" s="159" t="s">
        <v>139</v>
      </c>
    </row>
    <row r="73" spans="2:15" ht="30" customHeight="1">
      <c r="B73" s="154"/>
      <c r="C73" s="143"/>
      <c r="D73" s="143"/>
      <c r="E73" s="143"/>
      <c r="F73" s="12" t="s">
        <v>61</v>
      </c>
      <c r="G73" s="143"/>
      <c r="H73" s="155"/>
      <c r="I73" s="156"/>
      <c r="J73" s="155"/>
      <c r="K73" s="155"/>
      <c r="L73" s="157"/>
      <c r="M73" s="158"/>
      <c r="N73" s="49"/>
      <c r="O73" s="160"/>
    </row>
    <row r="74" spans="2:15" ht="30" customHeight="1">
      <c r="B74" s="154"/>
      <c r="C74" s="143"/>
      <c r="D74" s="143"/>
      <c r="E74" s="143"/>
      <c r="F74" s="12" t="s">
        <v>60</v>
      </c>
      <c r="G74" s="143"/>
      <c r="H74" s="155"/>
      <c r="I74" s="156"/>
      <c r="J74" s="155"/>
      <c r="K74" s="155"/>
      <c r="L74" s="157"/>
      <c r="M74" s="158"/>
      <c r="N74" s="49"/>
      <c r="O74" s="160"/>
    </row>
    <row r="75" spans="2:15" ht="30" customHeight="1">
      <c r="B75" s="154"/>
      <c r="C75" s="143"/>
      <c r="D75" s="143"/>
      <c r="E75" s="143"/>
      <c r="F75" s="12"/>
      <c r="G75" s="143"/>
      <c r="H75" s="155"/>
      <c r="I75" s="156"/>
      <c r="J75" s="155"/>
      <c r="K75" s="155"/>
      <c r="L75" s="157"/>
      <c r="M75" s="158"/>
      <c r="N75" s="49"/>
      <c r="O75" s="160"/>
    </row>
    <row r="76" spans="2:15" ht="30" customHeight="1">
      <c r="B76" s="154">
        <v>16</v>
      </c>
      <c r="C76" s="143" t="s">
        <v>85</v>
      </c>
      <c r="D76" s="143" t="s">
        <v>56</v>
      </c>
      <c r="E76" s="143" t="s">
        <v>86</v>
      </c>
      <c r="F76" s="12" t="s">
        <v>64</v>
      </c>
      <c r="G76" s="143"/>
      <c r="H76" s="155" t="s">
        <v>1</v>
      </c>
      <c r="I76" s="156">
        <v>2</v>
      </c>
      <c r="J76" s="155" t="s">
        <v>80</v>
      </c>
      <c r="K76" s="155" t="s">
        <v>60</v>
      </c>
      <c r="L76" s="157">
        <v>20139</v>
      </c>
      <c r="M76" s="158">
        <f>L76*I76</f>
        <v>40278</v>
      </c>
      <c r="N76" s="49"/>
      <c r="O76" s="159" t="s">
        <v>140</v>
      </c>
    </row>
    <row r="77" spans="2:15" ht="30" customHeight="1">
      <c r="B77" s="154"/>
      <c r="C77" s="143"/>
      <c r="D77" s="143"/>
      <c r="E77" s="143"/>
      <c r="F77" s="12" t="s">
        <v>87</v>
      </c>
      <c r="G77" s="143"/>
      <c r="H77" s="155"/>
      <c r="I77" s="156"/>
      <c r="J77" s="155"/>
      <c r="K77" s="155"/>
      <c r="L77" s="157"/>
      <c r="M77" s="158"/>
      <c r="N77" s="49"/>
      <c r="O77" s="160"/>
    </row>
    <row r="78" spans="2:15" ht="30" customHeight="1">
      <c r="B78" s="154"/>
      <c r="C78" s="143"/>
      <c r="D78" s="143"/>
      <c r="E78" s="143"/>
      <c r="F78" s="12" t="s">
        <v>60</v>
      </c>
      <c r="G78" s="143"/>
      <c r="H78" s="155"/>
      <c r="I78" s="156"/>
      <c r="J78" s="155"/>
      <c r="K78" s="155"/>
      <c r="L78" s="157"/>
      <c r="M78" s="158"/>
      <c r="N78" s="49"/>
      <c r="O78" s="160"/>
    </row>
    <row r="79" spans="2:15" ht="30" customHeight="1">
      <c r="B79" s="154"/>
      <c r="C79" s="143"/>
      <c r="D79" s="143"/>
      <c r="E79" s="143"/>
      <c r="F79" s="12"/>
      <c r="G79" s="143"/>
      <c r="H79" s="155"/>
      <c r="I79" s="156"/>
      <c r="J79" s="155"/>
      <c r="K79" s="155"/>
      <c r="L79" s="157"/>
      <c r="M79" s="158"/>
      <c r="N79" s="49"/>
      <c r="O79" s="160"/>
    </row>
    <row r="80" spans="2:15" ht="30" customHeight="1">
      <c r="B80" s="154">
        <v>17</v>
      </c>
      <c r="C80" s="143" t="s">
        <v>88</v>
      </c>
      <c r="D80" s="143" t="s">
        <v>71</v>
      </c>
      <c r="E80" s="143" t="s">
        <v>89</v>
      </c>
      <c r="F80" s="12" t="s">
        <v>64</v>
      </c>
      <c r="G80" s="143"/>
      <c r="H80" s="155" t="s">
        <v>1</v>
      </c>
      <c r="I80" s="156">
        <v>4</v>
      </c>
      <c r="J80" s="155" t="s">
        <v>80</v>
      </c>
      <c r="K80" s="155" t="s">
        <v>60</v>
      </c>
      <c r="L80" s="157">
        <v>33334</v>
      </c>
      <c r="M80" s="158">
        <f>L80*I80</f>
        <v>133336</v>
      </c>
      <c r="N80" s="49"/>
      <c r="O80" s="159" t="s">
        <v>141</v>
      </c>
    </row>
    <row r="81" spans="1:15" ht="30" customHeight="1">
      <c r="B81" s="154"/>
      <c r="C81" s="143"/>
      <c r="D81" s="143"/>
      <c r="E81" s="143"/>
      <c r="F81" s="12" t="s">
        <v>87</v>
      </c>
      <c r="G81" s="143"/>
      <c r="H81" s="155"/>
      <c r="I81" s="156"/>
      <c r="J81" s="155"/>
      <c r="K81" s="155"/>
      <c r="L81" s="157"/>
      <c r="M81" s="158"/>
      <c r="N81" s="49"/>
      <c r="O81" s="160"/>
    </row>
    <row r="82" spans="1:15" ht="30" customHeight="1">
      <c r="B82" s="154"/>
      <c r="C82" s="143"/>
      <c r="D82" s="143"/>
      <c r="E82" s="143"/>
      <c r="F82" s="12" t="s">
        <v>60</v>
      </c>
      <c r="G82" s="143"/>
      <c r="H82" s="155"/>
      <c r="I82" s="156"/>
      <c r="J82" s="155"/>
      <c r="K82" s="155"/>
      <c r="L82" s="157"/>
      <c r="M82" s="158"/>
      <c r="N82" s="49"/>
      <c r="O82" s="160"/>
    </row>
    <row r="83" spans="1:15" ht="30" customHeight="1">
      <c r="B83" s="154"/>
      <c r="C83" s="143"/>
      <c r="D83" s="143"/>
      <c r="E83" s="143"/>
      <c r="F83" s="12"/>
      <c r="G83" s="143"/>
      <c r="H83" s="155"/>
      <c r="I83" s="156"/>
      <c r="J83" s="155"/>
      <c r="K83" s="155"/>
      <c r="L83" s="157"/>
      <c r="M83" s="158"/>
      <c r="N83" s="49"/>
      <c r="O83" s="160"/>
    </row>
    <row r="84" spans="1:15" ht="30" customHeight="1">
      <c r="B84" s="154">
        <v>18</v>
      </c>
      <c r="C84" s="143" t="s">
        <v>90</v>
      </c>
      <c r="D84" s="143" t="s">
        <v>71</v>
      </c>
      <c r="E84" s="143" t="s">
        <v>91</v>
      </c>
      <c r="F84" s="12" t="s">
        <v>92</v>
      </c>
      <c r="G84" s="143"/>
      <c r="H84" s="155" t="s">
        <v>1</v>
      </c>
      <c r="I84" s="156">
        <v>3</v>
      </c>
      <c r="J84" s="155" t="s">
        <v>80</v>
      </c>
      <c r="K84" s="155" t="s">
        <v>60</v>
      </c>
      <c r="L84" s="157">
        <v>33334</v>
      </c>
      <c r="M84" s="158">
        <f>L84*I84</f>
        <v>100002</v>
      </c>
      <c r="N84" s="49"/>
      <c r="O84" s="159" t="s">
        <v>141</v>
      </c>
    </row>
    <row r="85" spans="1:15" ht="30" customHeight="1">
      <c r="B85" s="154"/>
      <c r="C85" s="143"/>
      <c r="D85" s="143"/>
      <c r="E85" s="143"/>
      <c r="F85" s="12" t="s">
        <v>87</v>
      </c>
      <c r="G85" s="143"/>
      <c r="H85" s="155"/>
      <c r="I85" s="156"/>
      <c r="J85" s="155"/>
      <c r="K85" s="155"/>
      <c r="L85" s="157"/>
      <c r="M85" s="158"/>
      <c r="N85" s="49"/>
      <c r="O85" s="160"/>
    </row>
    <row r="86" spans="1:15" ht="30" customHeight="1">
      <c r="B86" s="154"/>
      <c r="C86" s="143"/>
      <c r="D86" s="143"/>
      <c r="E86" s="143"/>
      <c r="F86" s="12" t="s">
        <v>60</v>
      </c>
      <c r="G86" s="143"/>
      <c r="H86" s="155"/>
      <c r="I86" s="156"/>
      <c r="J86" s="155"/>
      <c r="K86" s="155"/>
      <c r="L86" s="157"/>
      <c r="M86" s="158"/>
      <c r="N86" s="49"/>
      <c r="O86" s="160"/>
    </row>
    <row r="87" spans="1:15" ht="30" customHeight="1">
      <c r="B87" s="154"/>
      <c r="C87" s="143"/>
      <c r="D87" s="143"/>
      <c r="E87" s="143"/>
      <c r="F87" s="12"/>
      <c r="G87" s="143"/>
      <c r="H87" s="155"/>
      <c r="I87" s="156"/>
      <c r="J87" s="155"/>
      <c r="K87" s="169"/>
      <c r="L87" s="165"/>
      <c r="M87" s="166"/>
      <c r="N87" s="49"/>
      <c r="O87" s="160"/>
    </row>
    <row r="88" spans="1:15">
      <c r="B88" s="2"/>
      <c r="C88" s="2"/>
      <c r="D88" s="3"/>
      <c r="E88" s="2"/>
      <c r="F88" s="4"/>
      <c r="G88" s="5"/>
      <c r="H88" s="5"/>
      <c r="I88" s="5"/>
      <c r="J88" s="5"/>
      <c r="K88" s="167" t="s">
        <v>93</v>
      </c>
      <c r="L88" s="167"/>
      <c r="M88" s="50">
        <f>SUM(M6:M87)</f>
        <v>2121485</v>
      </c>
    </row>
    <row r="89" spans="1:15">
      <c r="B89" s="6"/>
      <c r="C89" s="7"/>
      <c r="D89" s="8"/>
      <c r="E89" s="2"/>
      <c r="F89" s="4"/>
      <c r="G89" s="5"/>
      <c r="H89" s="5"/>
      <c r="I89" s="5"/>
      <c r="J89" s="5"/>
      <c r="K89" s="168" t="s">
        <v>94</v>
      </c>
      <c r="L89" s="168"/>
      <c r="M89" s="51">
        <f>M88</f>
        <v>2121485</v>
      </c>
    </row>
    <row r="90" spans="1:15">
      <c r="B90" s="6"/>
      <c r="C90" s="9"/>
      <c r="D90" s="8"/>
      <c r="E90" s="2"/>
      <c r="F90" s="4"/>
      <c r="G90" s="5"/>
      <c r="H90" s="5"/>
      <c r="I90" s="5"/>
      <c r="J90" s="5"/>
      <c r="K90" s="168" t="s">
        <v>95</v>
      </c>
      <c r="L90" s="168"/>
      <c r="M90" s="51">
        <f>M89*18%</f>
        <v>381867.3</v>
      </c>
    </row>
    <row r="91" spans="1:15">
      <c r="B91" s="6"/>
      <c r="C91" s="9"/>
      <c r="D91" s="8"/>
      <c r="E91" s="2"/>
      <c r="F91" s="4"/>
      <c r="G91" s="5"/>
      <c r="H91" s="5"/>
      <c r="I91" s="5"/>
      <c r="J91" s="5"/>
      <c r="K91" s="168" t="s">
        <v>96</v>
      </c>
      <c r="L91" s="168"/>
      <c r="M91" s="51">
        <f>SUM(M89:M90)</f>
        <v>2503352.2999999998</v>
      </c>
    </row>
    <row r="92" spans="1:15">
      <c r="L92" s="52"/>
    </row>
    <row r="93" spans="1:15" customFormat="1">
      <c r="A93" s="171" t="s">
        <v>142</v>
      </c>
      <c r="B93" s="171"/>
      <c r="C93" s="171"/>
      <c r="D93" s="171"/>
      <c r="E93" s="171"/>
      <c r="F93" s="171"/>
      <c r="G93" s="171"/>
      <c r="H93" s="171"/>
      <c r="I93" s="171"/>
      <c r="J93" s="171"/>
    </row>
    <row r="94" spans="1:15" customFormat="1" ht="15" customHeight="1">
      <c r="A94" s="54">
        <v>1</v>
      </c>
      <c r="B94" s="55" t="s">
        <v>143</v>
      </c>
      <c r="C94" s="170" t="s">
        <v>144</v>
      </c>
      <c r="D94" s="170"/>
      <c r="E94" s="170"/>
      <c r="F94" s="170"/>
      <c r="G94" s="170"/>
      <c r="H94" s="170"/>
      <c r="I94" s="170"/>
      <c r="J94" s="170"/>
    </row>
    <row r="95" spans="1:15" customFormat="1" ht="15" customHeight="1">
      <c r="A95" s="54">
        <v>2</v>
      </c>
      <c r="B95" s="55" t="s">
        <v>145</v>
      </c>
      <c r="C95" s="170" t="s">
        <v>146</v>
      </c>
      <c r="D95" s="170"/>
      <c r="E95" s="170"/>
      <c r="F95" s="170"/>
      <c r="G95" s="170"/>
      <c r="H95" s="170"/>
      <c r="I95" s="170"/>
      <c r="J95" s="170"/>
    </row>
    <row r="96" spans="1:15" customFormat="1" ht="66.75" customHeight="1">
      <c r="A96" s="54">
        <v>3</v>
      </c>
      <c r="B96" s="55" t="s">
        <v>147</v>
      </c>
      <c r="C96" s="170" t="s">
        <v>148</v>
      </c>
      <c r="D96" s="170"/>
      <c r="E96" s="170"/>
      <c r="F96" s="170"/>
      <c r="G96" s="170"/>
      <c r="H96" s="170"/>
      <c r="I96" s="170"/>
      <c r="J96" s="170"/>
    </row>
    <row r="97" spans="1:10" customFormat="1" ht="39" customHeight="1">
      <c r="A97" s="54">
        <v>4</v>
      </c>
      <c r="B97" s="55" t="s">
        <v>149</v>
      </c>
      <c r="C97" s="170" t="s">
        <v>150</v>
      </c>
      <c r="D97" s="170"/>
      <c r="E97" s="170"/>
      <c r="F97" s="170"/>
      <c r="G97" s="170"/>
      <c r="H97" s="170"/>
      <c r="I97" s="170"/>
      <c r="J97" s="170"/>
    </row>
    <row r="98" spans="1:10" customFormat="1" ht="39.75" customHeight="1">
      <c r="A98" s="54">
        <v>5</v>
      </c>
      <c r="B98" s="55" t="s">
        <v>151</v>
      </c>
      <c r="C98" s="170" t="s">
        <v>152</v>
      </c>
      <c r="D98" s="170"/>
      <c r="E98" s="170"/>
      <c r="F98" s="170"/>
      <c r="G98" s="170"/>
      <c r="H98" s="170"/>
      <c r="I98" s="170"/>
      <c r="J98" s="170"/>
    </row>
    <row r="99" spans="1:10" customFormat="1" ht="69" customHeight="1">
      <c r="A99" s="54">
        <v>6</v>
      </c>
      <c r="B99" s="55" t="s">
        <v>153</v>
      </c>
      <c r="C99" s="170" t="s">
        <v>154</v>
      </c>
      <c r="D99" s="170"/>
      <c r="E99" s="170"/>
      <c r="F99" s="170"/>
      <c r="G99" s="170"/>
      <c r="H99" s="170"/>
      <c r="I99" s="170"/>
      <c r="J99" s="170"/>
    </row>
    <row r="100" spans="1:10" customFormat="1" ht="26.25" customHeight="1">
      <c r="A100" s="54">
        <v>7</v>
      </c>
      <c r="B100" s="55" t="s">
        <v>155</v>
      </c>
      <c r="C100" s="170" t="s">
        <v>156</v>
      </c>
      <c r="D100" s="170"/>
      <c r="E100" s="170"/>
      <c r="F100" s="170"/>
      <c r="G100" s="170"/>
      <c r="H100" s="170"/>
      <c r="I100" s="170"/>
      <c r="J100" s="170"/>
    </row>
    <row r="101" spans="1:10" customFormat="1" ht="36.75" customHeight="1">
      <c r="A101" s="54">
        <v>8</v>
      </c>
      <c r="B101" s="55" t="s">
        <v>157</v>
      </c>
      <c r="C101" s="170" t="s">
        <v>158</v>
      </c>
      <c r="D101" s="170"/>
      <c r="E101" s="170"/>
      <c r="F101" s="170"/>
      <c r="G101" s="170"/>
      <c r="H101" s="170"/>
      <c r="I101" s="170"/>
      <c r="J101" s="170"/>
    </row>
    <row r="102" spans="1:10" customFormat="1" ht="33.75" customHeight="1">
      <c r="A102" s="54">
        <v>9</v>
      </c>
      <c r="B102" s="55" t="s">
        <v>159</v>
      </c>
      <c r="C102" s="170" t="s">
        <v>160</v>
      </c>
      <c r="D102" s="170"/>
      <c r="E102" s="170"/>
      <c r="F102" s="170"/>
      <c r="G102" s="170"/>
      <c r="H102" s="170"/>
      <c r="I102" s="170"/>
      <c r="J102" s="170"/>
    </row>
  </sheetData>
  <mergeCells count="223">
    <mergeCell ref="C98:J98"/>
    <mergeCell ref="C99:J99"/>
    <mergeCell ref="C100:J100"/>
    <mergeCell ref="C101:J101"/>
    <mergeCell ref="C102:J102"/>
    <mergeCell ref="K91:L91"/>
    <mergeCell ref="A93:J93"/>
    <mergeCell ref="C94:J94"/>
    <mergeCell ref="C95:J95"/>
    <mergeCell ref="C96:J96"/>
    <mergeCell ref="C97:J97"/>
    <mergeCell ref="K88:L88"/>
    <mergeCell ref="K89:L89"/>
    <mergeCell ref="K90:L90"/>
    <mergeCell ref="O80:O83"/>
    <mergeCell ref="B84:B87"/>
    <mergeCell ref="C84:C87"/>
    <mergeCell ref="D84:D87"/>
    <mergeCell ref="E84:E87"/>
    <mergeCell ref="G84:G87"/>
    <mergeCell ref="H84:H87"/>
    <mergeCell ref="I84:I87"/>
    <mergeCell ref="J84:J87"/>
    <mergeCell ref="K84:K87"/>
    <mergeCell ref="H80:H83"/>
    <mergeCell ref="I80:I83"/>
    <mergeCell ref="J80:J83"/>
    <mergeCell ref="K80:K83"/>
    <mergeCell ref="L80:L83"/>
    <mergeCell ref="M80:M83"/>
    <mergeCell ref="L76:L79"/>
    <mergeCell ref="M76:M79"/>
    <mergeCell ref="O76:O79"/>
    <mergeCell ref="B80:B83"/>
    <mergeCell ref="C80:C83"/>
    <mergeCell ref="D80:D83"/>
    <mergeCell ref="E80:E83"/>
    <mergeCell ref="G80:G83"/>
    <mergeCell ref="L84:L87"/>
    <mergeCell ref="M84:M87"/>
    <mergeCell ref="O84:O87"/>
    <mergeCell ref="B76:B79"/>
    <mergeCell ref="C76:C79"/>
    <mergeCell ref="D76:D79"/>
    <mergeCell ref="E76:E79"/>
    <mergeCell ref="G76:G79"/>
    <mergeCell ref="H76:H79"/>
    <mergeCell ref="I76:I79"/>
    <mergeCell ref="J76:J79"/>
    <mergeCell ref="K76:K79"/>
    <mergeCell ref="B68:B71"/>
    <mergeCell ref="C68:C71"/>
    <mergeCell ref="D68:D71"/>
    <mergeCell ref="E68:E71"/>
    <mergeCell ref="G68:G71"/>
    <mergeCell ref="O68:O71"/>
    <mergeCell ref="B72:B75"/>
    <mergeCell ref="C72:C75"/>
    <mergeCell ref="D72:D75"/>
    <mergeCell ref="E72:E75"/>
    <mergeCell ref="G72:G75"/>
    <mergeCell ref="H72:H75"/>
    <mergeCell ref="I72:I75"/>
    <mergeCell ref="J72:J75"/>
    <mergeCell ref="K72:K75"/>
    <mergeCell ref="H68:H71"/>
    <mergeCell ref="I68:I71"/>
    <mergeCell ref="J68:J71"/>
    <mergeCell ref="K68:K71"/>
    <mergeCell ref="L68:L71"/>
    <mergeCell ref="M68:M71"/>
    <mergeCell ref="L72:L75"/>
    <mergeCell ref="M72:M75"/>
    <mergeCell ref="O72:O75"/>
    <mergeCell ref="L60:L63"/>
    <mergeCell ref="M60:M63"/>
    <mergeCell ref="O60:O63"/>
    <mergeCell ref="B64:B67"/>
    <mergeCell ref="C64:C67"/>
    <mergeCell ref="D64:D67"/>
    <mergeCell ref="E64:E67"/>
    <mergeCell ref="G64:G67"/>
    <mergeCell ref="H64:H67"/>
    <mergeCell ref="I64:I67"/>
    <mergeCell ref="J64:J67"/>
    <mergeCell ref="K64:K67"/>
    <mergeCell ref="L64:L67"/>
    <mergeCell ref="M64:M67"/>
    <mergeCell ref="O64:O67"/>
    <mergeCell ref="B60:B63"/>
    <mergeCell ref="C60:C63"/>
    <mergeCell ref="D60:D63"/>
    <mergeCell ref="E60:E63"/>
    <mergeCell ref="G60:G63"/>
    <mergeCell ref="H60:H63"/>
    <mergeCell ref="I60:I63"/>
    <mergeCell ref="J60:J63"/>
    <mergeCell ref="K60:K63"/>
    <mergeCell ref="L52:L55"/>
    <mergeCell ref="M52:M55"/>
    <mergeCell ref="O52:O55"/>
    <mergeCell ref="B56:B59"/>
    <mergeCell ref="C56:C59"/>
    <mergeCell ref="D56:D59"/>
    <mergeCell ref="E56:E59"/>
    <mergeCell ref="G56:G59"/>
    <mergeCell ref="O56:O59"/>
    <mergeCell ref="H56:H59"/>
    <mergeCell ref="I56:I59"/>
    <mergeCell ref="J56:J59"/>
    <mergeCell ref="K56:K59"/>
    <mergeCell ref="L56:L59"/>
    <mergeCell ref="M56:M59"/>
    <mergeCell ref="B52:B55"/>
    <mergeCell ref="C52:C55"/>
    <mergeCell ref="D52:D55"/>
    <mergeCell ref="E52:E55"/>
    <mergeCell ref="G52:G55"/>
    <mergeCell ref="H52:H55"/>
    <mergeCell ref="I52:I55"/>
    <mergeCell ref="J52:J55"/>
    <mergeCell ref="K52:K55"/>
    <mergeCell ref="B42:B47"/>
    <mergeCell ref="C42:C47"/>
    <mergeCell ref="D42:D47"/>
    <mergeCell ref="E42:E47"/>
    <mergeCell ref="G42:G47"/>
    <mergeCell ref="O42:O47"/>
    <mergeCell ref="B48:B51"/>
    <mergeCell ref="C48:C51"/>
    <mergeCell ref="D48:D51"/>
    <mergeCell ref="E48:E51"/>
    <mergeCell ref="G48:G51"/>
    <mergeCell ref="H48:H51"/>
    <mergeCell ref="I48:I51"/>
    <mergeCell ref="J48:J51"/>
    <mergeCell ref="K48:K51"/>
    <mergeCell ref="H42:H47"/>
    <mergeCell ref="I42:I47"/>
    <mergeCell ref="J42:J47"/>
    <mergeCell ref="K42:K47"/>
    <mergeCell ref="L42:L47"/>
    <mergeCell ref="M42:M47"/>
    <mergeCell ref="L48:L51"/>
    <mergeCell ref="M48:M51"/>
    <mergeCell ref="O48:O51"/>
    <mergeCell ref="L30:L35"/>
    <mergeCell ref="M30:M35"/>
    <mergeCell ref="O30:O35"/>
    <mergeCell ref="B36:B41"/>
    <mergeCell ref="C36:C41"/>
    <mergeCell ref="D36:D41"/>
    <mergeCell ref="E36:E41"/>
    <mergeCell ref="G36:G41"/>
    <mergeCell ref="H36:H41"/>
    <mergeCell ref="I36:I41"/>
    <mergeCell ref="J36:J41"/>
    <mergeCell ref="K36:K41"/>
    <mergeCell ref="L36:L41"/>
    <mergeCell ref="M36:M41"/>
    <mergeCell ref="O36:O41"/>
    <mergeCell ref="B30:B35"/>
    <mergeCell ref="C30:C35"/>
    <mergeCell ref="D30:D35"/>
    <mergeCell ref="E30:E35"/>
    <mergeCell ref="G30:G35"/>
    <mergeCell ref="H30:H35"/>
    <mergeCell ref="I30:I35"/>
    <mergeCell ref="J30:J35"/>
    <mergeCell ref="K30:K35"/>
    <mergeCell ref="M18:M23"/>
    <mergeCell ref="O18:O23"/>
    <mergeCell ref="B24:B29"/>
    <mergeCell ref="C24:C29"/>
    <mergeCell ref="D24:D29"/>
    <mergeCell ref="E24:E29"/>
    <mergeCell ref="G24:G29"/>
    <mergeCell ref="H24:H29"/>
    <mergeCell ref="O24:O29"/>
    <mergeCell ref="I24:I29"/>
    <mergeCell ref="J24:J29"/>
    <mergeCell ref="K24:K29"/>
    <mergeCell ref="L24:L29"/>
    <mergeCell ref="M24:M29"/>
    <mergeCell ref="N24:N29"/>
    <mergeCell ref="O6:O11"/>
    <mergeCell ref="B12:B17"/>
    <mergeCell ref="C12:C17"/>
    <mergeCell ref="D12:D17"/>
    <mergeCell ref="E12:E17"/>
    <mergeCell ref="G12:G17"/>
    <mergeCell ref="N12:N17"/>
    <mergeCell ref="O12:O17"/>
    <mergeCell ref="B18:B23"/>
    <mergeCell ref="C18:C23"/>
    <mergeCell ref="D18:D23"/>
    <mergeCell ref="E18:E23"/>
    <mergeCell ref="G18:G23"/>
    <mergeCell ref="H18:H23"/>
    <mergeCell ref="I18:I23"/>
    <mergeCell ref="J18:J23"/>
    <mergeCell ref="H12:H17"/>
    <mergeCell ref="I12:I17"/>
    <mergeCell ref="J12:J17"/>
    <mergeCell ref="K12:K17"/>
    <mergeCell ref="L12:L17"/>
    <mergeCell ref="M12:M17"/>
    <mergeCell ref="K18:K23"/>
    <mergeCell ref="L18:L23"/>
    <mergeCell ref="B2:M2"/>
    <mergeCell ref="B3:M3"/>
    <mergeCell ref="B4:M4"/>
    <mergeCell ref="B6:B11"/>
    <mergeCell ref="C6:C11"/>
    <mergeCell ref="D6:D11"/>
    <mergeCell ref="E6:E11"/>
    <mergeCell ref="G6:G11"/>
    <mergeCell ref="H6:H11"/>
    <mergeCell ref="I6:I11"/>
    <mergeCell ref="J6:J11"/>
    <mergeCell ref="K6:K11"/>
    <mergeCell ref="L6:L11"/>
    <mergeCell ref="M6:M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ECCBC-DAA4-4032-950A-B2DF29A6D852}">
  <dimension ref="A1:I28"/>
  <sheetViews>
    <sheetView view="pageBreakPreview" topLeftCell="A22" zoomScaleNormal="100" workbookViewId="0">
      <selection activeCell="D24" sqref="D24"/>
    </sheetView>
  </sheetViews>
  <sheetFormatPr defaultColWidth="9" defaultRowHeight="15"/>
  <cols>
    <col min="1" max="1" width="6.5703125" customWidth="1"/>
    <col min="2" max="2" width="16.140625" customWidth="1"/>
    <col min="3" max="3" width="16" style="78" customWidth="1"/>
    <col min="4" max="4" width="20.140625" customWidth="1"/>
    <col min="5" max="5" width="17.5703125" customWidth="1"/>
    <col min="6" max="6" width="9.42578125" customWidth="1"/>
    <col min="7" max="7" width="10.5703125" customWidth="1"/>
    <col min="8" max="8" width="14.28515625" customWidth="1"/>
    <col min="9" max="9" width="30.85546875" customWidth="1"/>
  </cols>
  <sheetData>
    <row r="1" spans="1:9" ht="22.5">
      <c r="A1" s="179" t="s">
        <v>162</v>
      </c>
      <c r="B1" s="179"/>
      <c r="C1" s="179"/>
      <c r="D1" s="179"/>
      <c r="E1" s="179"/>
      <c r="F1" s="179"/>
      <c r="G1" s="179"/>
      <c r="H1" s="179"/>
      <c r="I1" s="179"/>
    </row>
    <row r="2" spans="1:9" ht="22.5">
      <c r="A2" s="179" t="s">
        <v>163</v>
      </c>
      <c r="B2" s="179"/>
      <c r="C2" s="179"/>
      <c r="D2" s="179"/>
      <c r="E2" s="179"/>
      <c r="F2" s="179"/>
      <c r="G2" s="179"/>
      <c r="H2" s="179"/>
      <c r="I2" s="179"/>
    </row>
    <row r="3" spans="1:9" ht="16.5">
      <c r="A3" s="180" t="s">
        <v>164</v>
      </c>
      <c r="B3" s="180"/>
      <c r="C3" s="181"/>
      <c r="D3" s="180"/>
      <c r="E3" s="180"/>
      <c r="F3" s="180"/>
      <c r="G3" s="180"/>
      <c r="H3" s="180"/>
      <c r="I3" s="180"/>
    </row>
    <row r="4" spans="1:9" ht="16.5">
      <c r="A4" s="180" t="s">
        <v>165</v>
      </c>
      <c r="B4" s="180"/>
      <c r="C4" s="181"/>
      <c r="D4" s="180"/>
      <c r="E4" s="180"/>
      <c r="F4" s="180"/>
      <c r="G4" s="180"/>
      <c r="H4" s="180"/>
      <c r="I4" s="180"/>
    </row>
    <row r="5" spans="1:9" ht="21">
      <c r="A5" s="182" t="s">
        <v>166</v>
      </c>
      <c r="B5" s="182"/>
      <c r="C5" s="183"/>
      <c r="D5" s="182"/>
      <c r="E5" s="182"/>
      <c r="F5" s="182"/>
      <c r="G5" s="182"/>
      <c r="H5" s="182"/>
      <c r="I5" s="182"/>
    </row>
    <row r="6" spans="1:9" ht="18">
      <c r="A6" s="178" t="s">
        <v>167</v>
      </c>
      <c r="B6" s="178"/>
      <c r="C6" s="178"/>
      <c r="D6" s="57"/>
      <c r="E6" s="57"/>
      <c r="F6" s="58"/>
      <c r="G6" s="59" t="s">
        <v>168</v>
      </c>
      <c r="H6" s="60"/>
      <c r="I6" s="61">
        <v>45408</v>
      </c>
    </row>
    <row r="7" spans="1:9" ht="16.5">
      <c r="A7" s="62" t="s">
        <v>169</v>
      </c>
      <c r="B7" s="62" t="s">
        <v>170</v>
      </c>
      <c r="C7" s="63" t="s">
        <v>0</v>
      </c>
      <c r="D7" s="62" t="s">
        <v>171</v>
      </c>
      <c r="E7" s="62" t="s">
        <v>172</v>
      </c>
      <c r="F7" s="62" t="s">
        <v>173</v>
      </c>
      <c r="G7" s="64" t="s">
        <v>143</v>
      </c>
      <c r="H7" s="64" t="s">
        <v>174</v>
      </c>
      <c r="I7" s="62" t="s">
        <v>175</v>
      </c>
    </row>
    <row r="8" spans="1:9" ht="99.75" customHeight="1">
      <c r="A8" s="65" t="s">
        <v>176</v>
      </c>
      <c r="B8" s="66"/>
      <c r="C8" s="67" t="s">
        <v>177</v>
      </c>
      <c r="D8" s="68" t="s">
        <v>178</v>
      </c>
      <c r="E8" s="69"/>
      <c r="F8" s="68">
        <v>44</v>
      </c>
      <c r="G8" s="70">
        <v>105</v>
      </c>
      <c r="H8" s="71">
        <f>SUM(F8*G8)</f>
        <v>4620</v>
      </c>
      <c r="I8" s="72" t="s">
        <v>179</v>
      </c>
    </row>
    <row r="9" spans="1:9" ht="99.75" customHeight="1">
      <c r="A9" s="65" t="s">
        <v>180</v>
      </c>
      <c r="B9" s="66"/>
      <c r="C9" s="67" t="s">
        <v>177</v>
      </c>
      <c r="D9" s="69" t="s">
        <v>181</v>
      </c>
      <c r="E9" s="69"/>
      <c r="F9" s="68">
        <v>14</v>
      </c>
      <c r="G9" s="70">
        <v>115</v>
      </c>
      <c r="H9" s="71">
        <f t="shared" ref="H9:H24" si="0">SUM(F9*G9)</f>
        <v>1610</v>
      </c>
      <c r="I9" s="72" t="s">
        <v>179</v>
      </c>
    </row>
    <row r="10" spans="1:9" ht="99.75" customHeight="1">
      <c r="A10" s="65" t="s">
        <v>182</v>
      </c>
      <c r="B10" s="66"/>
      <c r="C10" s="67" t="s">
        <v>177</v>
      </c>
      <c r="D10" s="68" t="s">
        <v>183</v>
      </c>
      <c r="E10" s="69"/>
      <c r="F10" s="68">
        <v>4</v>
      </c>
      <c r="G10" s="70">
        <v>119</v>
      </c>
      <c r="H10" s="71">
        <f t="shared" si="0"/>
        <v>476</v>
      </c>
      <c r="I10" s="72" t="s">
        <v>184</v>
      </c>
    </row>
    <row r="11" spans="1:9" ht="99.75" customHeight="1">
      <c r="A11" s="65" t="s">
        <v>185</v>
      </c>
      <c r="B11" s="66"/>
      <c r="C11" s="67" t="s">
        <v>177</v>
      </c>
      <c r="D11" s="69" t="s">
        <v>186</v>
      </c>
      <c r="E11" s="69"/>
      <c r="F11" s="68">
        <v>6</v>
      </c>
      <c r="G11" s="70">
        <v>115</v>
      </c>
      <c r="H11" s="71">
        <f t="shared" si="0"/>
        <v>690</v>
      </c>
      <c r="I11" s="72" t="s">
        <v>179</v>
      </c>
    </row>
    <row r="12" spans="1:9" ht="99.75" customHeight="1">
      <c r="A12" s="65" t="s">
        <v>187</v>
      </c>
      <c r="B12" s="66"/>
      <c r="C12" s="67" t="s">
        <v>188</v>
      </c>
      <c r="D12" s="68" t="s">
        <v>189</v>
      </c>
      <c r="E12" s="69"/>
      <c r="F12" s="68">
        <v>17</v>
      </c>
      <c r="G12" s="70">
        <v>180</v>
      </c>
      <c r="H12" s="71">
        <f t="shared" si="0"/>
        <v>3060</v>
      </c>
      <c r="I12" s="72" t="s">
        <v>190</v>
      </c>
    </row>
    <row r="13" spans="1:9" ht="99.75" customHeight="1">
      <c r="A13" s="65" t="s">
        <v>191</v>
      </c>
      <c r="B13" s="66"/>
      <c r="C13" s="67" t="s">
        <v>188</v>
      </c>
      <c r="D13" s="68" t="s">
        <v>189</v>
      </c>
      <c r="E13" s="69"/>
      <c r="F13" s="68">
        <v>16</v>
      </c>
      <c r="G13" s="70">
        <v>180</v>
      </c>
      <c r="H13" s="71">
        <f t="shared" si="0"/>
        <v>2880</v>
      </c>
      <c r="I13" s="72" t="s">
        <v>190</v>
      </c>
    </row>
    <row r="14" spans="1:9" ht="99.75" customHeight="1">
      <c r="A14" s="65" t="s">
        <v>192</v>
      </c>
      <c r="B14" s="66"/>
      <c r="C14" s="67" t="s">
        <v>188</v>
      </c>
      <c r="D14" s="68" t="s">
        <v>193</v>
      </c>
      <c r="E14" s="68"/>
      <c r="F14" s="68">
        <v>9</v>
      </c>
      <c r="G14" s="70">
        <v>128</v>
      </c>
      <c r="H14" s="71">
        <f t="shared" si="0"/>
        <v>1152</v>
      </c>
      <c r="I14" s="72" t="s">
        <v>194</v>
      </c>
    </row>
    <row r="15" spans="1:9" ht="99.75" customHeight="1">
      <c r="A15" s="65" t="s">
        <v>195</v>
      </c>
      <c r="B15" s="66"/>
      <c r="C15" s="67" t="s">
        <v>196</v>
      </c>
      <c r="D15" s="68" t="s">
        <v>197</v>
      </c>
      <c r="E15" s="68" t="s">
        <v>198</v>
      </c>
      <c r="F15" s="68">
        <v>16</v>
      </c>
      <c r="G15" s="70">
        <v>115</v>
      </c>
      <c r="H15" s="71">
        <f t="shared" si="0"/>
        <v>1840</v>
      </c>
      <c r="I15" s="72" t="s">
        <v>199</v>
      </c>
    </row>
    <row r="16" spans="1:9" ht="99.75" customHeight="1">
      <c r="A16" s="65" t="s">
        <v>200</v>
      </c>
      <c r="B16" s="66"/>
      <c r="C16" s="67" t="s">
        <v>196</v>
      </c>
      <c r="D16" s="68" t="s">
        <v>201</v>
      </c>
      <c r="E16" s="68" t="s">
        <v>202</v>
      </c>
      <c r="F16" s="68">
        <v>3</v>
      </c>
      <c r="G16" s="70">
        <v>150</v>
      </c>
      <c r="H16" s="71">
        <f t="shared" si="0"/>
        <v>450</v>
      </c>
      <c r="I16" s="72" t="s">
        <v>203</v>
      </c>
    </row>
    <row r="17" spans="1:9" ht="99.75" customHeight="1">
      <c r="A17" s="65" t="s">
        <v>204</v>
      </c>
      <c r="B17" s="66"/>
      <c r="C17" s="67" t="s">
        <v>196</v>
      </c>
      <c r="D17" s="68" t="s">
        <v>205</v>
      </c>
      <c r="E17" s="68" t="s">
        <v>206</v>
      </c>
      <c r="F17" s="68">
        <v>1</v>
      </c>
      <c r="G17" s="70">
        <v>72</v>
      </c>
      <c r="H17" s="71">
        <f t="shared" si="0"/>
        <v>72</v>
      </c>
      <c r="I17" s="72" t="s">
        <v>203</v>
      </c>
    </row>
    <row r="18" spans="1:9" ht="120" customHeight="1">
      <c r="A18" s="65" t="s">
        <v>207</v>
      </c>
      <c r="B18" s="66"/>
      <c r="C18" s="67" t="s">
        <v>196</v>
      </c>
      <c r="D18" s="68" t="s">
        <v>208</v>
      </c>
      <c r="E18" s="68" t="s">
        <v>209</v>
      </c>
      <c r="F18" s="68">
        <v>2</v>
      </c>
      <c r="G18" s="70">
        <v>143</v>
      </c>
      <c r="H18" s="71">
        <f t="shared" si="0"/>
        <v>286</v>
      </c>
      <c r="I18" s="72" t="s">
        <v>203</v>
      </c>
    </row>
    <row r="19" spans="1:9" ht="124.5" customHeight="1">
      <c r="A19" s="65" t="s">
        <v>210</v>
      </c>
      <c r="B19" s="66"/>
      <c r="C19" s="67" t="s">
        <v>196</v>
      </c>
      <c r="D19" s="68" t="s">
        <v>211</v>
      </c>
      <c r="E19" s="68" t="s">
        <v>209</v>
      </c>
      <c r="F19" s="68">
        <v>1</v>
      </c>
      <c r="G19" s="70">
        <v>289</v>
      </c>
      <c r="H19" s="71">
        <f t="shared" si="0"/>
        <v>289</v>
      </c>
      <c r="I19" s="72" t="s">
        <v>203</v>
      </c>
    </row>
    <row r="20" spans="1:9" ht="99.75" customHeight="1">
      <c r="A20" s="65" t="s">
        <v>212</v>
      </c>
      <c r="B20" s="66"/>
      <c r="C20" s="67" t="s">
        <v>196</v>
      </c>
      <c r="D20" s="73" t="s">
        <v>213</v>
      </c>
      <c r="E20" s="74" t="s">
        <v>214</v>
      </c>
      <c r="F20" s="68">
        <v>1</v>
      </c>
      <c r="G20" s="70">
        <v>67</v>
      </c>
      <c r="H20" s="71">
        <f t="shared" si="0"/>
        <v>67</v>
      </c>
      <c r="I20" s="72" t="s">
        <v>203</v>
      </c>
    </row>
    <row r="21" spans="1:9" ht="99.75" customHeight="1">
      <c r="A21" s="65" t="s">
        <v>215</v>
      </c>
      <c r="B21" s="66"/>
      <c r="C21" s="67" t="s">
        <v>196</v>
      </c>
      <c r="D21" s="73" t="s">
        <v>216</v>
      </c>
      <c r="E21" s="74" t="s">
        <v>217</v>
      </c>
      <c r="F21" s="68">
        <v>2</v>
      </c>
      <c r="G21" s="70">
        <v>59</v>
      </c>
      <c r="H21" s="71">
        <f t="shared" si="0"/>
        <v>118</v>
      </c>
      <c r="I21" s="72" t="s">
        <v>218</v>
      </c>
    </row>
    <row r="22" spans="1:9" ht="99.75" customHeight="1">
      <c r="A22" s="65" t="s">
        <v>219</v>
      </c>
      <c r="B22" s="66"/>
      <c r="C22" s="67" t="s">
        <v>196</v>
      </c>
      <c r="D22" s="73" t="s">
        <v>220</v>
      </c>
      <c r="E22" s="74" t="s">
        <v>221</v>
      </c>
      <c r="F22" s="68">
        <v>2</v>
      </c>
      <c r="G22" s="70">
        <v>170</v>
      </c>
      <c r="H22" s="71">
        <f t="shared" si="0"/>
        <v>340</v>
      </c>
      <c r="I22" s="72" t="s">
        <v>203</v>
      </c>
    </row>
    <row r="23" spans="1:9" ht="99.75" customHeight="1">
      <c r="A23" s="65" t="s">
        <v>222</v>
      </c>
      <c r="B23" s="66"/>
      <c r="C23" s="67" t="s">
        <v>196</v>
      </c>
      <c r="D23" s="75" t="s">
        <v>223</v>
      </c>
      <c r="E23" s="74" t="s">
        <v>221</v>
      </c>
      <c r="F23" s="68">
        <v>4</v>
      </c>
      <c r="G23" s="70">
        <v>267</v>
      </c>
      <c r="H23" s="71">
        <f t="shared" si="0"/>
        <v>1068</v>
      </c>
      <c r="I23" s="72" t="s">
        <v>203</v>
      </c>
    </row>
    <row r="24" spans="1:9" ht="99.75" customHeight="1">
      <c r="A24" s="65" t="s">
        <v>224</v>
      </c>
      <c r="B24" s="66"/>
      <c r="C24" s="67" t="s">
        <v>196</v>
      </c>
      <c r="D24" s="76" t="s">
        <v>225</v>
      </c>
      <c r="E24" s="74" t="s">
        <v>221</v>
      </c>
      <c r="F24" s="68">
        <v>3</v>
      </c>
      <c r="G24" s="70">
        <v>270</v>
      </c>
      <c r="H24" s="71">
        <f t="shared" si="0"/>
        <v>810</v>
      </c>
      <c r="I24" s="72" t="s">
        <v>203</v>
      </c>
    </row>
    <row r="25" spans="1:9" ht="33.75" customHeight="1">
      <c r="A25" s="172" t="s">
        <v>226</v>
      </c>
      <c r="B25" s="172"/>
      <c r="C25" s="172"/>
      <c r="D25" s="172"/>
      <c r="E25" s="172"/>
      <c r="F25" s="172"/>
      <c r="G25" s="173">
        <f>SUM(H8:H24)</f>
        <v>19828</v>
      </c>
      <c r="H25" s="173"/>
      <c r="I25" s="77"/>
    </row>
    <row r="26" spans="1:9" ht="47.25" customHeight="1">
      <c r="A26" s="174" t="s">
        <v>227</v>
      </c>
      <c r="B26" s="174"/>
      <c r="C26" s="175"/>
      <c r="D26" s="174"/>
      <c r="E26" s="174"/>
      <c r="F26" s="174"/>
      <c r="G26" s="174"/>
      <c r="H26" s="174"/>
      <c r="I26" s="174"/>
    </row>
    <row r="27" spans="1:9" ht="48.75" customHeight="1">
      <c r="A27" s="176" t="s">
        <v>228</v>
      </c>
      <c r="B27" s="176"/>
      <c r="C27" s="177"/>
      <c r="D27" s="176"/>
      <c r="E27" s="176"/>
      <c r="F27" s="176"/>
      <c r="G27" s="176"/>
      <c r="H27" s="176"/>
      <c r="I27" s="176"/>
    </row>
    <row r="28" spans="1:9" ht="45.75" customHeight="1">
      <c r="A28" s="174" t="s">
        <v>229</v>
      </c>
      <c r="B28" s="174"/>
      <c r="C28" s="175"/>
      <c r="D28" s="174"/>
      <c r="E28" s="174"/>
      <c r="F28" s="174"/>
      <c r="G28" s="174"/>
      <c r="H28" s="174"/>
      <c r="I28" s="174"/>
    </row>
  </sheetData>
  <mergeCells count="11">
    <mergeCell ref="A6:C6"/>
    <mergeCell ref="A1:I1"/>
    <mergeCell ref="A2:I2"/>
    <mergeCell ref="A3:I3"/>
    <mergeCell ref="A4:I4"/>
    <mergeCell ref="A5:I5"/>
    <mergeCell ref="A25:F25"/>
    <mergeCell ref="G25:H25"/>
    <mergeCell ref="A26:I26"/>
    <mergeCell ref="A27:I27"/>
    <mergeCell ref="A28:I28"/>
  </mergeCells>
  <pageMargins left="0.7" right="0.7" top="0.75" bottom="0.75" header="0.3" footer="0.3"/>
  <pageSetup paperSize="9" scale="8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Comparative</vt:lpstr>
      <vt:lpstr>Shearling</vt:lpstr>
      <vt:lpstr>FT projects</vt:lpstr>
      <vt:lpstr>Albans</vt:lpstr>
      <vt:lpstr>Liangiju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Sarvesh Patil</dc:creator>
  <cp:lastModifiedBy>Binu Balachandran</cp:lastModifiedBy>
  <dcterms:created xsi:type="dcterms:W3CDTF">2024-01-20T13:21:45Z</dcterms:created>
  <dcterms:modified xsi:type="dcterms:W3CDTF">2024-05-16T13:26:28Z</dcterms:modified>
</cp:coreProperties>
</file>