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New WO/Semolina/Jaipur/Basement Kitchen/"/>
    </mc:Choice>
  </mc:AlternateContent>
  <bookViews>
    <workbookView xWindow="0" yWindow="0" windowWidth="19200" windowHeight="6930"/>
  </bookViews>
  <sheets>
    <sheet name="Summery" sheetId="3" r:id="rId1"/>
    <sheet name="Interior" sheetId="2" r:id="rId2"/>
    <sheet name="Electrical" sheetId="5" r:id="rId3"/>
    <sheet name="FF &amp; FAS" sheetId="4" r:id="rId4"/>
  </sheets>
  <externalReferences>
    <externalReference r:id="rId5"/>
  </externalReferences>
  <definedNames>
    <definedName name="_xlnm._FilterDatabase" localSheetId="2" hidden="1">Electrical!$B$11:$R$58</definedName>
    <definedName name="_xlnm._FilterDatabase" localSheetId="3" hidden="1">'FF &amp; FAS'!$B$11:$R$52</definedName>
    <definedName name="_xlnm._FilterDatabase" localSheetId="1" hidden="1">Interior!$B$11:$X$62</definedName>
  </definedNames>
  <calcPr calcId="162913"/>
</workbook>
</file>

<file path=xl/calcChain.xml><?xml version="1.0" encoding="utf-8"?>
<calcChain xmlns="http://schemas.openxmlformats.org/spreadsheetml/2006/main">
  <c r="E5" i="3" l="1"/>
  <c r="F5" i="3"/>
  <c r="N12" i="2"/>
  <c r="N62" i="2"/>
  <c r="N61" i="2"/>
  <c r="N60" i="2"/>
  <c r="N59" i="2"/>
  <c r="N56" i="2"/>
  <c r="N53" i="2"/>
  <c r="N52" i="2"/>
  <c r="N51" i="2"/>
  <c r="N50" i="2"/>
  <c r="N49" i="2"/>
  <c r="N46" i="2"/>
  <c r="N43" i="2"/>
  <c r="N42" i="2"/>
  <c r="N41" i="2"/>
  <c r="N33" i="2"/>
  <c r="N31" i="2"/>
  <c r="N26" i="2"/>
  <c r="N24" i="2"/>
  <c r="N22" i="2"/>
  <c r="N20" i="2"/>
  <c r="N14" i="2"/>
  <c r="E9" i="3"/>
  <c r="E10" i="3" s="1"/>
  <c r="H6" i="3"/>
  <c r="H5" i="3"/>
  <c r="C6" i="3"/>
  <c r="L58" i="5"/>
  <c r="L57" i="5"/>
  <c r="L56" i="5"/>
  <c r="L54" i="5"/>
  <c r="L53" i="5"/>
  <c r="L51" i="5"/>
  <c r="L50" i="5"/>
  <c r="L49" i="5"/>
  <c r="L48" i="5"/>
  <c r="L47" i="5"/>
  <c r="L45" i="5"/>
  <c r="L43" i="5"/>
  <c r="L42" i="5"/>
  <c r="L41" i="5"/>
  <c r="L40" i="5"/>
  <c r="L39" i="5"/>
  <c r="L37" i="5"/>
  <c r="L36" i="5"/>
  <c r="L35" i="5"/>
  <c r="L34" i="5"/>
  <c r="L33" i="5"/>
  <c r="L32" i="5"/>
  <c r="L29" i="5"/>
  <c r="L27" i="5"/>
  <c r="L26" i="5"/>
  <c r="L23" i="5"/>
  <c r="L22" i="5"/>
  <c r="L20" i="5"/>
  <c r="L19" i="5"/>
  <c r="L17" i="5"/>
  <c r="C5" i="3"/>
  <c r="J62" i="2"/>
  <c r="J61" i="2"/>
  <c r="J60" i="2"/>
  <c r="J59" i="2"/>
  <c r="J56" i="2"/>
  <c r="J53" i="2"/>
  <c r="J52" i="2"/>
  <c r="J51" i="2"/>
  <c r="J50" i="2"/>
  <c r="J49" i="2"/>
  <c r="J46" i="2"/>
  <c r="J43" i="2"/>
  <c r="J42" i="2"/>
  <c r="J41" i="2"/>
  <c r="J33" i="2"/>
  <c r="J31" i="2"/>
  <c r="J26" i="2"/>
  <c r="J24" i="2"/>
  <c r="J22" i="2"/>
  <c r="J20" i="2"/>
  <c r="J14" i="2"/>
  <c r="J12" i="2"/>
  <c r="D5" i="3"/>
  <c r="H9" i="3" l="1"/>
  <c r="H10" i="3" s="1"/>
  <c r="L12" i="5"/>
  <c r="C9" i="3"/>
  <c r="C10" i="3" s="1"/>
  <c r="O5" i="3"/>
  <c r="J5" i="3"/>
  <c r="J9" i="3" s="1"/>
  <c r="J10" i="3" s="1"/>
  <c r="I5" i="3"/>
  <c r="V62" i="2"/>
  <c r="V61" i="2"/>
  <c r="V60" i="2"/>
  <c r="V59" i="2"/>
  <c r="V56" i="2"/>
  <c r="V53" i="2"/>
  <c r="V52" i="2"/>
  <c r="V51" i="2"/>
  <c r="V50" i="2"/>
  <c r="V49" i="2"/>
  <c r="V46" i="2"/>
  <c r="V43" i="2"/>
  <c r="V42" i="2"/>
  <c r="V41" i="2"/>
  <c r="V33" i="2"/>
  <c r="V31" i="2"/>
  <c r="V26" i="2"/>
  <c r="V24" i="2"/>
  <c r="V22" i="2"/>
  <c r="V12" i="2" s="1"/>
  <c r="V20" i="2"/>
  <c r="V14" i="2"/>
  <c r="N17" i="5"/>
  <c r="N19" i="5"/>
  <c r="N20" i="5"/>
  <c r="N22" i="5"/>
  <c r="N23" i="5"/>
  <c r="N26" i="5"/>
  <c r="N27" i="5"/>
  <c r="N29" i="5"/>
  <c r="N32" i="5"/>
  <c r="N33" i="5"/>
  <c r="N34" i="5"/>
  <c r="N35" i="5"/>
  <c r="N36" i="5"/>
  <c r="N37" i="5"/>
  <c r="N39" i="5"/>
  <c r="N40" i="5"/>
  <c r="N41" i="5"/>
  <c r="N42" i="5"/>
  <c r="N43" i="5"/>
  <c r="N45" i="5"/>
  <c r="N47" i="5"/>
  <c r="N48" i="5"/>
  <c r="N49" i="5"/>
  <c r="N50" i="5"/>
  <c r="N51" i="5"/>
  <c r="N53" i="5"/>
  <c r="N54" i="5"/>
  <c r="N56" i="5"/>
  <c r="N57" i="5"/>
  <c r="N58" i="5"/>
  <c r="P17" i="5"/>
  <c r="P19" i="5"/>
  <c r="P20" i="5"/>
  <c r="P22" i="5"/>
  <c r="P23" i="5"/>
  <c r="P26" i="5"/>
  <c r="P27" i="5"/>
  <c r="P29" i="5"/>
  <c r="P32" i="5"/>
  <c r="P33" i="5"/>
  <c r="P34" i="5"/>
  <c r="P35" i="5"/>
  <c r="P36" i="5"/>
  <c r="P37" i="5"/>
  <c r="P39" i="5"/>
  <c r="P40" i="5"/>
  <c r="P41" i="5"/>
  <c r="P42" i="5"/>
  <c r="P43" i="5"/>
  <c r="P45" i="5"/>
  <c r="P47" i="5"/>
  <c r="P48" i="5"/>
  <c r="P49" i="5"/>
  <c r="P50" i="5"/>
  <c r="P51" i="5"/>
  <c r="P53" i="5"/>
  <c r="P54" i="5"/>
  <c r="P56" i="5"/>
  <c r="P57" i="5"/>
  <c r="P58" i="5"/>
  <c r="R17" i="5"/>
  <c r="R19" i="5"/>
  <c r="R20" i="5"/>
  <c r="R22" i="5"/>
  <c r="R23" i="5"/>
  <c r="R26" i="5"/>
  <c r="R27" i="5"/>
  <c r="R29" i="5"/>
  <c r="R32" i="5"/>
  <c r="R33" i="5"/>
  <c r="R34" i="5"/>
  <c r="R35" i="5"/>
  <c r="R36" i="5"/>
  <c r="R37" i="5"/>
  <c r="R39" i="5"/>
  <c r="R40" i="5"/>
  <c r="R41" i="5"/>
  <c r="R42" i="5"/>
  <c r="R43" i="5"/>
  <c r="R45" i="5"/>
  <c r="R47" i="5"/>
  <c r="R48" i="5"/>
  <c r="R49" i="5"/>
  <c r="R50" i="5"/>
  <c r="R51" i="5"/>
  <c r="R53" i="5"/>
  <c r="R54" i="5"/>
  <c r="R56" i="5"/>
  <c r="R57" i="5"/>
  <c r="R58" i="5"/>
  <c r="J17" i="5"/>
  <c r="J19" i="5"/>
  <c r="J20" i="5"/>
  <c r="J22" i="5"/>
  <c r="J23" i="5"/>
  <c r="J26" i="5"/>
  <c r="J27" i="5"/>
  <c r="J29" i="5"/>
  <c r="J32" i="5"/>
  <c r="J33" i="5"/>
  <c r="J34" i="5"/>
  <c r="J35" i="5"/>
  <c r="J36" i="5"/>
  <c r="J37" i="5"/>
  <c r="J39" i="5"/>
  <c r="J40" i="5"/>
  <c r="J41" i="5"/>
  <c r="J42" i="5"/>
  <c r="J43" i="5"/>
  <c r="J45" i="5"/>
  <c r="J47" i="5"/>
  <c r="J48" i="5"/>
  <c r="J49" i="5"/>
  <c r="J50" i="5"/>
  <c r="J51" i="5"/>
  <c r="J53" i="5"/>
  <c r="J54" i="5"/>
  <c r="J56" i="5"/>
  <c r="J57" i="5"/>
  <c r="J58" i="5"/>
  <c r="F9" i="3"/>
  <c r="F10" i="3" s="1"/>
  <c r="M5" i="3"/>
  <c r="N12" i="5" l="1"/>
  <c r="D6" i="3" s="1"/>
  <c r="J12" i="5"/>
  <c r="K6" i="3" s="1"/>
  <c r="K9" i="3" s="1"/>
  <c r="K10" i="3" s="1"/>
  <c r="R12" i="5"/>
  <c r="I6" i="3" s="1"/>
  <c r="I9" i="3" s="1"/>
  <c r="I10" i="3" s="1"/>
  <c r="P12" i="5"/>
  <c r="R52" i="4"/>
  <c r="P52" i="4"/>
  <c r="N52" i="4"/>
  <c r="L52" i="4"/>
  <c r="J52" i="4"/>
  <c r="R50" i="4"/>
  <c r="P50" i="4"/>
  <c r="N50" i="4"/>
  <c r="L50" i="4"/>
  <c r="L39" i="4" s="1"/>
  <c r="L8" i="3" s="1"/>
  <c r="J50" i="4"/>
  <c r="R49" i="4"/>
  <c r="P49" i="4"/>
  <c r="N49" i="4"/>
  <c r="L49" i="4"/>
  <c r="J49" i="4"/>
  <c r="R47" i="4"/>
  <c r="P47" i="4"/>
  <c r="N47" i="4"/>
  <c r="L47" i="4"/>
  <c r="J47" i="4"/>
  <c r="R45" i="4"/>
  <c r="P45" i="4"/>
  <c r="N45" i="4"/>
  <c r="L45" i="4"/>
  <c r="J45" i="4"/>
  <c r="J39" i="4" s="1"/>
  <c r="D8" i="3" s="1"/>
  <c r="R43" i="4"/>
  <c r="P43" i="4"/>
  <c r="N43" i="4"/>
  <c r="L43" i="4"/>
  <c r="J43" i="4"/>
  <c r="R41" i="4"/>
  <c r="P41" i="4"/>
  <c r="N41" i="4"/>
  <c r="N39" i="4" s="1"/>
  <c r="N8" i="3" s="1"/>
  <c r="L41" i="4"/>
  <c r="J41" i="4"/>
  <c r="J38" i="4"/>
  <c r="J37" i="4"/>
  <c r="J34" i="4"/>
  <c r="J31" i="4"/>
  <c r="J29" i="4"/>
  <c r="J28" i="4"/>
  <c r="J27" i="4"/>
  <c r="J26" i="4"/>
  <c r="J24" i="4"/>
  <c r="J22" i="4"/>
  <c r="J20" i="4"/>
  <c r="J19" i="4"/>
  <c r="J18" i="4"/>
  <c r="J16" i="4"/>
  <c r="J15" i="4"/>
  <c r="J14" i="4"/>
  <c r="R12" i="4"/>
  <c r="O7" i="3" s="1"/>
  <c r="P12" i="4"/>
  <c r="M7" i="3" s="1"/>
  <c r="N12" i="4"/>
  <c r="N7" i="3" s="1"/>
  <c r="L12" i="4"/>
  <c r="L7" i="3" s="1"/>
  <c r="L9" i="3" l="1"/>
  <c r="L10" i="3" s="1"/>
  <c r="P39" i="4"/>
  <c r="M8" i="3" s="1"/>
  <c r="M9" i="3" s="1"/>
  <c r="M10" i="3" s="1"/>
  <c r="R39" i="4"/>
  <c r="O8" i="3" s="1"/>
  <c r="O9" i="3" s="1"/>
  <c r="O10" i="3" s="1"/>
  <c r="N9" i="3"/>
  <c r="N10" i="3" s="1"/>
  <c r="J12" i="4"/>
  <c r="D7" i="3" s="1"/>
  <c r="D9" i="3" s="1"/>
  <c r="D10" i="3" s="1"/>
  <c r="P14" i="2"/>
  <c r="P20" i="2"/>
  <c r="P22" i="2"/>
  <c r="P24" i="2"/>
  <c r="P26" i="2"/>
  <c r="P31" i="2"/>
  <c r="P33" i="2"/>
  <c r="P41" i="2"/>
  <c r="P42" i="2"/>
  <c r="P43" i="2"/>
  <c r="P46" i="2"/>
  <c r="P49" i="2"/>
  <c r="P50" i="2"/>
  <c r="P51" i="2"/>
  <c r="P52" i="2"/>
  <c r="P53" i="2"/>
  <c r="P56" i="2"/>
  <c r="P59" i="2"/>
  <c r="P60" i="2"/>
  <c r="P61" i="2"/>
  <c r="P62" i="2"/>
  <c r="R14" i="2"/>
  <c r="R12" i="2" s="1"/>
  <c r="G5" i="3" s="1"/>
  <c r="G9" i="3" s="1"/>
  <c r="G10" i="3" s="1"/>
  <c r="R20" i="2"/>
  <c r="R22" i="2"/>
  <c r="R24" i="2"/>
  <c r="R26" i="2"/>
  <c r="R31" i="2"/>
  <c r="R33" i="2"/>
  <c r="R41" i="2"/>
  <c r="R42" i="2"/>
  <c r="R43" i="2"/>
  <c r="R46" i="2"/>
  <c r="R49" i="2"/>
  <c r="R50" i="2"/>
  <c r="R51" i="2"/>
  <c r="R52" i="2"/>
  <c r="R53" i="2"/>
  <c r="R56" i="2"/>
  <c r="R59" i="2"/>
  <c r="R60" i="2"/>
  <c r="R61" i="2"/>
  <c r="R62" i="2"/>
  <c r="T14" i="2"/>
  <c r="T12" i="2" s="1"/>
  <c r="T20" i="2"/>
  <c r="T22" i="2"/>
  <c r="T24" i="2"/>
  <c r="T26" i="2"/>
  <c r="T31" i="2"/>
  <c r="T33" i="2"/>
  <c r="T41" i="2"/>
  <c r="T42" i="2"/>
  <c r="T43" i="2"/>
  <c r="T46" i="2"/>
  <c r="T49" i="2"/>
  <c r="T50" i="2"/>
  <c r="T51" i="2"/>
  <c r="T52" i="2"/>
  <c r="T53" i="2"/>
  <c r="T56" i="2"/>
  <c r="T59" i="2"/>
  <c r="T60" i="2"/>
  <c r="T61" i="2"/>
  <c r="T62" i="2"/>
  <c r="X14" i="2"/>
  <c r="X12" i="2" s="1"/>
  <c r="X20" i="2"/>
  <c r="X22" i="2"/>
  <c r="X24" i="2"/>
  <c r="X26" i="2"/>
  <c r="X31" i="2"/>
  <c r="X33" i="2"/>
  <c r="X41" i="2"/>
  <c r="X42" i="2"/>
  <c r="X43" i="2"/>
  <c r="X46" i="2"/>
  <c r="X49" i="2"/>
  <c r="X50" i="2"/>
  <c r="X51" i="2"/>
  <c r="X52" i="2"/>
  <c r="X53" i="2"/>
  <c r="X56" i="2"/>
  <c r="X59" i="2"/>
  <c r="X60" i="2"/>
  <c r="X61" i="2"/>
  <c r="X62" i="2"/>
  <c r="L14" i="2"/>
  <c r="L12" i="2" s="1"/>
  <c r="L20" i="2"/>
  <c r="L22" i="2"/>
  <c r="L24" i="2"/>
  <c r="L26" i="2"/>
  <c r="L31" i="2"/>
  <c r="L33" i="2"/>
  <c r="L41" i="2"/>
  <c r="L42" i="2"/>
  <c r="L43" i="2"/>
  <c r="L46" i="2"/>
  <c r="L49" i="2"/>
  <c r="L50" i="2"/>
  <c r="L51" i="2"/>
  <c r="L52" i="2"/>
  <c r="L53" i="2"/>
  <c r="L56" i="2"/>
  <c r="L59" i="2"/>
  <c r="L60" i="2"/>
  <c r="L61" i="2"/>
  <c r="L62" i="2"/>
</calcChain>
</file>

<file path=xl/sharedStrings.xml><?xml version="1.0" encoding="utf-8"?>
<sst xmlns="http://schemas.openxmlformats.org/spreadsheetml/2006/main" count="1082" uniqueCount="261">
  <si>
    <t>RFQ No: R2046
 COST COMPARISON REPORT</t>
  </si>
  <si>
    <t>Comp. Date : 23/10/2024</t>
  </si>
  <si>
    <t>RFQ #: R2046</t>
  </si>
  <si>
    <t>Contact Name : Sameer Darekar/Rohit Mistry</t>
  </si>
  <si>
    <t>Contact Name : Pavan Sharma</t>
  </si>
  <si>
    <t>Contact Name : Julia</t>
  </si>
  <si>
    <t>Contact Name : Khursheed Ahmad/Jasmine Grover</t>
  </si>
  <si>
    <t>Contact Name : Mohammad Shoeb</t>
  </si>
  <si>
    <t>RFQ Date : 22/10/2024 15:03:44</t>
  </si>
  <si>
    <t xml:space="preserve">Vendor City : </t>
  </si>
  <si>
    <t>BCD Date : 23/10/2024 19:04:00</t>
  </si>
  <si>
    <t xml:space="preserve">Telephone # : </t>
  </si>
  <si>
    <t xml:space="preserve">Mobile # : </t>
  </si>
  <si>
    <t>Mobile # : 9999102099</t>
  </si>
  <si>
    <t>PR Number : Semolina-2425-00834</t>
  </si>
  <si>
    <t>Email : accounts@vartinfra.com</t>
  </si>
  <si>
    <t>Email : piktureperfectdesignstudio@gmail.com</t>
  </si>
  <si>
    <t>Email : julia.roberts@flgroup.in</t>
  </si>
  <si>
    <t>Email : accounts@fallowdezience.com</t>
  </si>
  <si>
    <t>Email : cubicon.bspl@gmail.com</t>
  </si>
  <si>
    <t>Package / RFQ Name : PR for Interior work for Jaipur BASEMENT STORAGE AREA...</t>
  </si>
  <si>
    <t>Round # : 5 (RFQ)</t>
  </si>
  <si>
    <t xml:space="preserve">Quotation Date : </t>
  </si>
  <si>
    <t xml:space="preserve">Quotation Validity Date : </t>
  </si>
  <si>
    <t>Comp. # : 5</t>
  </si>
  <si>
    <t>Currency :INR</t>
  </si>
  <si>
    <t>Item Code</t>
  </si>
  <si>
    <t>Item Description</t>
  </si>
  <si>
    <t>Qty</t>
  </si>
  <si>
    <t>Unit Price</t>
  </si>
  <si>
    <t>Total</t>
  </si>
  <si>
    <t/>
  </si>
  <si>
    <t>Interior Work</t>
  </si>
  <si>
    <t>NOS</t>
  </si>
  <si>
    <t>Sr No.</t>
  </si>
  <si>
    <t>FL Group</t>
  </si>
  <si>
    <t>Vendor Name : VART INFRACON PRIVATE LIMITED</t>
  </si>
  <si>
    <t>Vendor Name : Pikture Perfect Design Studio Pvt. Ltd.</t>
  </si>
  <si>
    <t>Vendor Name : FL Group</t>
  </si>
  <si>
    <t>Vendor Name : Cubicon Building Services Pvt Ltd</t>
  </si>
  <si>
    <t>Buyer : Mrunal Joshi</t>
  </si>
  <si>
    <t xml:space="preserve">Techanical Score : </t>
  </si>
  <si>
    <t>BUDGET PRICE :.00</t>
  </si>
  <si>
    <t>Item Name</t>
  </si>
  <si>
    <t>UOM</t>
  </si>
  <si>
    <t>Minimum Amount</t>
  </si>
  <si>
    <t>Amount</t>
  </si>
  <si>
    <t xml:space="preserve">LOCATION   DESCRIPTION ANTI-TERMITE TREATMENT WORK </t>
  </si>
  <si>
    <t>LOCATION  BASEMENT STORE  DESCRIPTION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</si>
  <si>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 ft.</t>
  </si>
  <si>
    <t xml:space="preserve">LOCATION   DESCRIPTION Total of Antitermite Treatment Work </t>
  </si>
  <si>
    <t>CIVIL WORK</t>
  </si>
  <si>
    <t>LOCATION   DESCRIPTION WATERPROOFING (MEMBRANE)</t>
  </si>
  <si>
    <t xml:space="preserve">LOCATION   DESCRIPTION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300mm from floor rising lvl, 12mmx12mm groove at 150mm from floor rising lvl, one coat of Bitcote Dr Fixit Apex equivalent (as approved)-heavy body bitumen primer (Basic Rate Rs.82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</si>
  <si>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LOCATION   DESCRIPTION WATERPROOFING (TAPECRETE)</t>
  </si>
  <si>
    <t xml:space="preserve">LOCATION  BASEMENT STORE  DESCRIPTION Providing  and  laying  water- proofing treatment to toilet, kitchen etc., consisting of 4 coats of Tape Crete to floors and vertical sides with  Ist coat  of TapeCrete mixed  with white cement in proportion of 1 2, sealing all junctions, corners etc.and 10-12 mm thick protection plaster in cement mortar 1 4(1 cement   4 coarse sand) complete with curing and testing with a gaurantee of 10 years. </t>
  </si>
  <si>
    <t>LOCATION   DESCRIPTION CINDER  LIGHT WT. SIPORAX BLOCK BATS  FILLING</t>
  </si>
  <si>
    <t xml:space="preserve">LOCATION  BASEMENT STORE  DESCRIPTION Providing   Filling light wt. Siporex block bats  to conceal drainage   plumbing lines for Grease trap of average thk of 150 mm . The rates shall include for Top layer should be finished properly to receive P.C.C base flooring layer on it. The same shall be  completed as per the details are provided in drawings or as directed by Architect. </t>
  </si>
  <si>
    <t>LOCATION   DESCRIPTION PCC LAYER</t>
  </si>
  <si>
    <t>LOCATION  BASEMENT STORE  DESCRIPTION Providing   Laying P.C.C 1 3 6 of average thickness 75mm of M 10 grade of concrete ( 1 cement  3 coarse sand 6 graded stone aggregate 20 mm nominal size) as floor base.</t>
  </si>
  <si>
    <t>LOCATION   DESCRIPTION BLOCK MASONARY WORK</t>
  </si>
  <si>
    <t>LOCATION  BASEMENT STORE  DESCRIPTION Providing   Laying of Light Wt. Foam  Fly Ash Block masonry (Siporex AAC make) of thickness 100mm in super structure for any shapes, fins, projections, in shafts, under counter   platform   cupboards, using in cement mortar 1 4 (1 cement  4 coarse sand) mix, joints finished including scaffolding, curing complete as per specification and drawing or as directed by Project Manager.</t>
  </si>
  <si>
    <t xml:space="preserve">LOCATION   DESCRIPTION BRICK MASONARY WORK </t>
  </si>
  <si>
    <t xml:space="preserve">LOCATION   DESCRIPTION Providing   constructing Brick Masonry of 115 mm thk with CM 1 4 in proper line, level   plumb . At every 4th coarse  ht.02 nos 6mm dia round bars as stiffeners should  provided. Rate should be include the cost of stiffeners,scaffolding completing with curing as per drawings or as directed by Architect site Incharge.                                                          </t>
  </si>
  <si>
    <t xml:space="preserve">LOCATION   DESCRIPTION Providing   constructing Brick Masonry of 230 mm thk with CM 1 4 in proper line, level   plumb  At every 1 tm ht. interval stiffener should be provided. Rate to include the cost of stiffener, the necessary curing scaffolding etc. complete as directed by Architect.  </t>
  </si>
  <si>
    <t>LOCATION   DESCRIPTION PLASTER</t>
  </si>
  <si>
    <t>LOCATION  BASEMENT STORE  DESCRIPTION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</si>
  <si>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LOCATION   DESCRIPTION RCC WORKS</t>
  </si>
  <si>
    <t>LOCATION  BASEMENT STORE  DESCRIPTION Providing   laying RCC slab   lintel of size 41 2  x 6  over door in FOH  area. Rates include the centerring   shuttering and steel reinforcement at all levels, excluding underplaster.</t>
  </si>
  <si>
    <t>Rft.</t>
  </si>
  <si>
    <t xml:space="preserve">LOCATION   DESCRIPTION LT PANEL, SERVER   COUNTER  BASE WORK </t>
  </si>
  <si>
    <t xml:space="preserve">LOCATION   DESCRIPTION IPS FLOORING </t>
  </si>
  <si>
    <t>LOCATION   DESCRIPTION 52 mm thick cement concrete flooring with concrete hardener topping, under layer 40 mm thick cement concrete 1 2 4 (1 cement   2 coarse sand   4 graded stone aggregate 20 mm nominal size) and top layer 12 mm thick cement hardener consisting of mix 1 2 (1 cement hardener mix   2 graded stone aggregate 6 mm nominal size) by volume, hardening compound mixed @ 2 litre per 50 kg of cement or as per manufacturer s specifications. This includes cost of cement slurry, but excluding the cost of nosing of steps etc. complete.</t>
  </si>
  <si>
    <t>LOCATION   DESCRIPTION SUB TOTAL OF CIVIL WORK</t>
  </si>
  <si>
    <t>LOCATION   DESCRIPTION FLOORING</t>
  </si>
  <si>
    <t>LOCATION  BASEMENT STORE  DESCRIPTION FLOORING TILE  Providing   laying Olive Matt Max Stone tiles of size of 600 x 600 mm on 40 mm thk of cement sand bedding with CM 1 4 (fixing to be done with cement slurry   paste) for dinning area with all grouting.Marfil Make  (Basic Rate of tile Rs.65 - per sq.ft.)  including necessary wastage ,cutting, covering protection Sheet ( PVC )_ complete.</t>
  </si>
  <si>
    <t>LOCATION  BASEMENT STORE  DESCRIPTION Providing   fixing of 12 mm thk. 0 -4  high Tile Skirting (Olive Matt Max Stone tiles ( Marfil Make ) over a bed of 20 mm thk. Cement mortar ( 1 4 ) jointed with cement slurry mixed with pigment to match the colour of tile including necessary wastage ,cutting, covering protection Sheet ( PVC ) complete.</t>
  </si>
  <si>
    <t>Rft</t>
  </si>
  <si>
    <t>LOCATION  GRANITE Door Cill  6  BASEMENT FLOOR  DESCRIPTION Providing   fixing of 19 mm thk.  granite 6  wide door Cill over a bed of 20 mm thk. Cement mortar ( 1 4 ) jointed with cement slurry mixed with pigment to match the colour of granite including necessary wastage ,cutting ,grinding   polishing,  covering protection Sheet ( PVC ) complete. complete. (Base Rate of granite is Rs 180  - sq.ft.)</t>
  </si>
  <si>
    <t xml:space="preserve">LOCATION   DESCRIPTION Providing   laying of 25 thk. 560mmX560mm Kota Stone flooring over a bed of 20mm thk. Cement mortar (1 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 Engineer.  
 </t>
  </si>
  <si>
    <t xml:space="preserve">LOCATION   DESCRIPTION Providing   fixing of 25mm thk. kota stone 4  high over a bed of 20 mm thk. Cement mortar ( 1 4 ) jointed with cement slurry mixed with pigment to match the coloure of KOTA including necessary wastage ,cutting ,grinding   polishing, Covering Protection sheet ( PVC ) completed as per the details are provided  in drawings or as directed by Architect Engineer. 
 </t>
  </si>
  <si>
    <t>LOCATION   DESCRIPTION SUB TOTAL OF FLOORING WORK</t>
  </si>
  <si>
    <t>LOCATION   DESCRIPTION WALL TILING</t>
  </si>
  <si>
    <t>LOCATION  BASEMENT STORE WALL TILES  DESCRIPTION P  fixing glazed ceramic (Kajaria  Johnson Make)  White- (8 x 12 ) Wall tiles as approved in kitchen over a base of 20-25mm thick plaster with cement mortar 1 3 (1 cement  3 fine sand) as per approved pattern, setting the tiles in cement slurry,  joints filled and finished neat with white cement as spec.(Basic cost of tile Rs.25 - per sft.) (TILES TO BE PASTED ABOVE  4  HIGH. TILE SKIRTING TILL FALSE CEILING  NO TILE TO BE CUT IN VERTICAL)</t>
  </si>
  <si>
    <t>LOCATION   DESCRIPTION SUB TOTAL OF WALL TILING</t>
  </si>
  <si>
    <t>LOCATION   DESCRIPTION WOODWORK</t>
  </si>
  <si>
    <t xml:space="preserve">LOCATION  DOOR FRAMES BASEMENT STORE DESCRIPTION P F HARD Wood door frames i.e Sal wood or Equivalent  2.5 X 5 complete with grooves as specified complete polished matching to the laminate as specified, with all necessary hardware such as hold fasts with polish finish of approved shade etc. completed as per design   details given in drawing 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</si>
  <si>
    <t xml:space="preserve">LOCATION  Cashier Entry Door  DESCRIPTION Flush door ((32 mm thk, 2 hour Fire Rated) finished with 1mm thk.  Laminate  on both side, without vision panel.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3 -0  x 7 0  )
</t>
  </si>
  <si>
    <t>No</t>
  </si>
  <si>
    <t xml:space="preserve">LOCATION  KFC DRY STORE  Entry Door  DESCRIPTION Flush door ((32 mm thk, 2 hour Fire Rated) finished with 1mm thk.  Laminate  on both side, having vision panel of size 1 -0  x 1 -0  at eye level.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3 -6  x 7 0  )
</t>
  </si>
  <si>
    <t xml:space="preserve">LOCATION  MAIN ENTRY DOOR   CHILLER STORE  ENTRY DOOR DESCRIPTION Flush door ((32 mm thk, 2 hour Fire Rated) finished with 1mm thk.  Laminate  on both side, having vision panel of size 1 -0  x 1 -0  at eye level.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4 -0  x 7 0  )
</t>
  </si>
  <si>
    <t>LOCATION  KEY BOX DESCRIPTION Key Box (As per Standard Design)</t>
  </si>
  <si>
    <t>No.</t>
  </si>
  <si>
    <t>LOCATION   DESCRIPTION SUB TOTAL OF WOODWORK</t>
  </si>
  <si>
    <t>LOCATION   DESCRIPTION  FALSE CEILING WORK</t>
  </si>
  <si>
    <t xml:space="preserve">LOCATION  Metal Grid Ceiling in BASEMENT STORE DESCRIPTION 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approved equivalent make as approved by the Architects. Rate includes all lead,lifts for all scafolding, necessary hardware, wastage   labour etc complete. ( Base Rate of Metal Grid Ceiling @ Rs. 150 - Sqft ) </t>
  </si>
  <si>
    <t>LOCATION   DESCRIPTION SUB TOTAL OF FALSE CEILING</t>
  </si>
  <si>
    <t xml:space="preserve">LOCATION   DESCRIPTION MISC. WORK </t>
  </si>
  <si>
    <t xml:space="preserve">LOCATION  BASEMENT STORE  DESCRIPTION Providing   fixing of 25mm x 25mm SS (202 Grade) Tile Guard in Stainless Steel ( Brushed surface finished 1mm thk.) complete as per approved specification, completed as per the details are provided  in drawings or as directed by Architect Engineer. </t>
  </si>
  <si>
    <t>LOCATION  BASEMENT STORE  DESCRIPTION Providing   appling 6mm thick POP Punning on Walls with necessary grooves ( if required ) as per design for all heights   levels.</t>
  </si>
  <si>
    <t>Sqft</t>
  </si>
  <si>
    <t>LOCATION  BASEMENT STORE  DESCRIPTION Providing    applying Of Two or more coats of  roller applied  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</si>
  <si>
    <t xml:space="preserve">LOCATION  BASEMENT STORE DESCRIPTION Exhaust fan - 15 </t>
  </si>
  <si>
    <t>no</t>
  </si>
  <si>
    <t>RFQ No: R2045
 COST COMPARISON REPORT</t>
  </si>
  <si>
    <t>Vendor Name : ANJLE MEP PROJECTS PRIVATE LIMITED</t>
  </si>
  <si>
    <t>Vendor Name : Pioneer Project Solution</t>
  </si>
  <si>
    <t>Vendor Name : CRYSTAL AIRCOOL</t>
  </si>
  <si>
    <t>Vendor Name : ZENCO FIRE</t>
  </si>
  <si>
    <t>RFQ #: R2045</t>
  </si>
  <si>
    <t>Contact Name : Priyanka/Premkant Rajpoot</t>
  </si>
  <si>
    <t>Contact Name : Asraf</t>
  </si>
  <si>
    <t>Contact Name : JOHN</t>
  </si>
  <si>
    <t>Contact Name : AURANGZEB</t>
  </si>
  <si>
    <t>RFQ Date : 22/10/2024 12:47:00</t>
  </si>
  <si>
    <t>BCD Date : 23/10/2024 11:37:00</t>
  </si>
  <si>
    <t>Mobile # : 9810634901</t>
  </si>
  <si>
    <t>Mobile # : 9930619943</t>
  </si>
  <si>
    <t>PR Number : Semolina-2425-00838,Semolina-2425-00839</t>
  </si>
  <si>
    <t>Email : account.anjle@gmail.com</t>
  </si>
  <si>
    <t>Email : projectspioneer@gmail.com</t>
  </si>
  <si>
    <t>Email : crystalhvac002@gmail.com</t>
  </si>
  <si>
    <t>Email : zencofire@yahoo.com</t>
  </si>
  <si>
    <t>Package / RFQ Name : PR for Fire Sprinkler &amp; FAS for Jaipur Basement...</t>
  </si>
  <si>
    <t>Round # : 4 (RFQ)</t>
  </si>
  <si>
    <t>Comp. # : 4</t>
  </si>
  <si>
    <t>Fire Sprinkler</t>
  </si>
  <si>
    <t>Providing, Laying, Jointing   Testing of Pipes for Sprinkler System - G.I Pipe confirming IS Codes Class `C  Heavy Pipe   with necessary support   anchore fastening from slab.</t>
  </si>
  <si>
    <t>a.</t>
  </si>
  <si>
    <t>25 mm dia</t>
  </si>
  <si>
    <t>c.</t>
  </si>
  <si>
    <t>40 mm dia</t>
  </si>
  <si>
    <t>d.</t>
  </si>
  <si>
    <t>50 mm dia</t>
  </si>
  <si>
    <t>Synthetic Enamel Paint.</t>
  </si>
  <si>
    <t>Providing   Fixing of Butterfly Valve.</t>
  </si>
  <si>
    <t>Providing   Fixing of Ball Valve.</t>
  </si>
  <si>
    <t>e.</t>
  </si>
  <si>
    <t>65 mm dia</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</si>
  <si>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</si>
  <si>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</si>
  <si>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</si>
  <si>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</si>
  <si>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</si>
  <si>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</si>
  <si>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</si>
  <si>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</si>
  <si>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</si>
  <si>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</si>
  <si>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b.</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</si>
  <si>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</si>
  <si>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</si>
  <si>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</si>
  <si>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</si>
  <si>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</si>
  <si>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FAS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</si>
  <si>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</si>
  <si>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</si>
  <si>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</si>
  <si>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</si>
  <si>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</si>
  <si>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</si>
  <si>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</si>
  <si>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</si>
  <si>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</si>
  <si>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</si>
  <si>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</si>
  <si>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</si>
  <si>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 xml:space="preserve">FIRE ALARM SYSTEM LOOPING </t>
  </si>
  <si>
    <t>RMT.</t>
  </si>
  <si>
    <t>MONITOR MODULE</t>
  </si>
  <si>
    <t>Providing and fixing Emonitor module . Model   Edwards FMM-1 flash scan type UL listed and FM approved.</t>
  </si>
  <si>
    <t>RFQ No: R2078
 COST COMPARISON REPORT</t>
  </si>
  <si>
    <t>Vendor Name : AKHIL CHIRAG ELECTRICAL</t>
  </si>
  <si>
    <t>RFQ #: R2078</t>
  </si>
  <si>
    <t>Contact Name : CHIRAG</t>
  </si>
  <si>
    <t>RFQ Date : 22/10/2024 18:06:33</t>
  </si>
  <si>
    <t>BCD Date : 23/10/2024 18:06:00</t>
  </si>
  <si>
    <t>Mobile # : 9560263557</t>
  </si>
  <si>
    <t>PR Number : Semolina-2425-00835</t>
  </si>
  <si>
    <t>Email : contactchiragelectrical@gmail.com</t>
  </si>
  <si>
    <t>Package / RFQ Name : Electrical work- Jaipur Base Kitchen</t>
  </si>
  <si>
    <t>Round # : 3 (RFQ)</t>
  </si>
  <si>
    <t>Comp. # : 3</t>
  </si>
  <si>
    <t>Electrical</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</si>
  <si>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</si>
  <si>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</si>
  <si>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All MCBs in distribuition board for power circuits shall be of C curve</t>
  </si>
  <si>
    <t>i</t>
  </si>
  <si>
    <t>Type A</t>
  </si>
  <si>
    <t xml:space="preserve">1-40 amp FP MCB with 3 single phase banks each comprising of 40A DP RCCB(30 mA) and 6 nos. 6 16 20 25 amps SP 10 kA MCB(Type C)  with thermal magnetic protective releases out goings. </t>
  </si>
  <si>
    <t>Set</t>
  </si>
  <si>
    <t>ii</t>
  </si>
  <si>
    <t>Type B</t>
  </si>
  <si>
    <t xml:space="preserve">1-32 amp DP MCB + DP RCCB ( 30mA) and 8 nos. 6 16 20 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</si>
  <si>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</si>
  <si>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commissioning of following sizes of Al Cu. conductor 1.1 kV grade, armoured, XLPE insulated FRLS LT Cables  Control Cables  including necessary cleats, clamps etc. (Cables shall be partly laid in Pipes, O H cable tray, on wall as required )</t>
  </si>
  <si>
    <t>4C – 10.0 (Cu.) FRLS Armoured XLPE Cable *</t>
  </si>
  <si>
    <t>Mtrs</t>
  </si>
  <si>
    <t xml:space="preserve">3C – 4.0 (Cu.) FRLS Armoured XLPE Cable </t>
  </si>
  <si>
    <t>* Approx and shall be as per point of supply</t>
  </si>
  <si>
    <t>Supply, erection, testing   commissioning of following sizes of cable end terminations with Double compression gland for 1.1 kV grade, XLPE insulated,  Al Cu Conductor cable</t>
  </si>
  <si>
    <t>Nos.</t>
  </si>
  <si>
    <t>Wiring for DB Submains with PVC insulated stranded copper conductor 1100 volt grade wires (FRLS) in surface concealed MS surface concealed conduit including cost of providing saddles etc as required for surface conduiting and 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</si>
  <si>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</si>
  <si>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</si>
  <si>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</si>
  <si>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25X3 mm GI Strip</t>
  </si>
  <si>
    <t>8 SWG GI Wire</t>
  </si>
  <si>
    <t xml:space="preserve">Wiring for switch controlled primary light points with 2.5 sq. mm PVC insulated stranded copper conductor 1100 Volt grade wires (FRLS) in 25 mm  dia 16 SWG MS concealed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Client)   </t>
  </si>
  <si>
    <t>Pt.</t>
  </si>
  <si>
    <t xml:space="preserve">Wiring for secondary Switch controlled light points ( Looped from above point) with 1.5 sq. mm PVC insulated stranded copper conductor 1100 Volt grade FRLS  wires in 25 mm dia 16 SWG MS concealed 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</si>
  <si>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Client)</t>
  </si>
  <si>
    <t xml:space="preserve">Wiring same as in Item 9 above looped from an adjacent 6 amp switch socket outlet   Nearest Lighting or power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</si>
  <si>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</si>
  <si>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Client) 
</t>
  </si>
  <si>
    <t xml:space="preserve">Wiring for 6 pin 240 volt 16 amp single phase and neutral switch socket outlets (1 outlet wired on 1 circuit) with 4.0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</si>
  <si>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Ceiling  including cost of providing saddles etc as required for surface conduiting and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Socket Shall be as per approved sample by Architect)</t>
  </si>
  <si>
    <t>Wiring for primary switch board consisting of 2 Nos. 5 pin 240 volt 6 amp single phase and neutral switch   socket outlets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2 Nos. 5 pin 240 volt 6 amp single phase and neutral modular switch   socket , safety shutters in a recessed surface GI box including earthing of the 3rd pin with 1.5 sq mm  1100 volt grade PVC insulated stranded copper conductor wire complete as required. (Switch Socket Shall be as per approved sample by Architect)</t>
  </si>
  <si>
    <t>Wiring for secondary switch board ( Lopped from above) consisting of 2 Nos. 5 pin 240 volt 6 amp single phase and neutral switch   socket outlets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2 Nos. 5 pin 240 volt 6 amp single phase and neutral modular switch   socket , safety shutters in a recessed surface GI box including earthing of the 3rd pin with 1.5 sq mm  1100 volt grade PVC insulated stranded copper conductor wire complete as required. (Switch Socket Shall be as per approved sample by Architect)</t>
  </si>
  <si>
    <t xml:space="preserve">Supply and Installation of following in wall mounted MS enclosure </t>
  </si>
  <si>
    <t>32A 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</si>
  <si>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</si>
  <si>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</si>
  <si>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</si>
  <si>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Output termination   Punching at both the ends ,  (both side i.e. user   rack) Cable Dressing etc as required . </t>
  </si>
  <si>
    <t>Supplying,installation and commisioning of  CAT-6A patch cords 2 mtrs.</t>
  </si>
  <si>
    <t>Supplying,installation and commisioning of  CAT-6A patch cords 1 mtr.</t>
  </si>
  <si>
    <t>Supply , fixing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</si>
  <si>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</si>
  <si>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</si>
  <si>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</si>
  <si>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600mmX600mm 36-48 W LED Light</t>
  </si>
  <si>
    <t>Wall Fan</t>
  </si>
  <si>
    <t>iii</t>
  </si>
  <si>
    <t>Exhaust fan</t>
  </si>
  <si>
    <t>Interior</t>
  </si>
  <si>
    <t>Crystal Aircool</t>
  </si>
  <si>
    <t xml:space="preserve">Total with 18% GST </t>
  </si>
  <si>
    <t>Electrcial</t>
  </si>
  <si>
    <t>Fire Fighting</t>
  </si>
  <si>
    <t>Jaipur Basemnet Area</t>
  </si>
  <si>
    <t>Cubicon</t>
  </si>
  <si>
    <t>Akhil Chirag</t>
  </si>
  <si>
    <t>Anjle</t>
  </si>
  <si>
    <t>Pioneer Project</t>
  </si>
  <si>
    <t>FALLOW DEZIENCE TREE LLP (R1)</t>
  </si>
  <si>
    <t>FALLOW DEZIENCE TREE LLP (R0)</t>
  </si>
  <si>
    <t>Fallow Dezience (R1)</t>
  </si>
  <si>
    <t>Zenco Fire</t>
  </si>
  <si>
    <t>L1</t>
  </si>
  <si>
    <t>Turn-Key</t>
  </si>
  <si>
    <t>VART INFRACON PRIVATE LIMITED (R0)</t>
  </si>
  <si>
    <t>VART INFRACON PRIVATE LIMITED (R1)</t>
  </si>
  <si>
    <t>Vart Infracon (R0)</t>
  </si>
  <si>
    <t>Vart Infracon (R1)</t>
  </si>
  <si>
    <t>Pikture Perfect (R1)</t>
  </si>
  <si>
    <t>Pikture Perfect (R0)</t>
  </si>
  <si>
    <t>Fallow Dezience (R0)</t>
  </si>
  <si>
    <t>Pikture Perfect Design Studio Pvt. Ltd. (R0)</t>
  </si>
  <si>
    <t>Pikture Perfect Design Studio Pvt. Ltd.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</si>
</sst>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6" x14ac:knownFonts="1">
    <font>
      <sz val="11"/>
      <name val="Calibri"/>
    </font>
    <font>
      <sz val="11"/>
      <name val="Cambria"/>
      <family val="1"/>
    </font>
    <font>
      <b/>
      <sz val="11"/>
      <name val="Cambria"/>
      <family val="1"/>
    </font>
    <font>
      <b/>
      <sz val="11"/>
      <color rgb="FF000000"/>
      <name val="Cambria"/>
      <family val="1"/>
    </font>
    <font>
      <sz val="11"/>
      <color rgb="FF000000"/>
      <name val="Cambria"/>
      <family val="1"/>
    </font>
    <font>
      <sz val="14"/>
      <name val="Cambria"/>
      <family val="1"/>
    </font>
    <font>
      <b/>
      <sz val="14"/>
      <color rgb="FF000000"/>
      <name val="Cambria"/>
      <family val="1"/>
    </font>
    <font>
      <b/>
      <sz val="14"/>
      <name val="Cambria"/>
      <family val="1"/>
    </font>
    <font>
      <sz val="14"/>
      <color rgb="FF000000"/>
      <name val="Cambria"/>
      <family val="1"/>
    </font>
    <font>
      <b/>
      <sz val="11"/>
      <name val="Cambria"/>
      <family val="1"/>
    </font>
    <font>
      <sz val="11"/>
      <name val="Calibri"/>
      <family val="2"/>
    </font>
    <font>
      <b/>
      <sz val="12"/>
      <name val="Calibri Light"/>
      <family val="2"/>
      <scheme val="major"/>
    </font>
    <font>
      <sz val="12"/>
      <name val="Calibri Light"/>
      <family val="2"/>
      <scheme val="major"/>
    </font>
    <font>
      <b/>
      <sz val="12"/>
      <name val="Calibri"/>
      <family val="2"/>
    </font>
    <font>
      <b/>
      <sz val="12"/>
      <name val="Cambria"/>
      <family val="1"/>
    </font>
    <font>
      <sz val="12"/>
      <name val="Calibri"/>
      <family val="2"/>
    </font>
  </fonts>
  <fills count="9">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0" fontId="10" fillId="0" borderId="0"/>
  </cellStyleXfs>
  <cellXfs count="10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5" xfId="0" applyNumberFormat="1" applyFont="1" applyBorder="1" applyProtection="1"/>
    <xf numFmtId="0" fontId="1" fillId="0" borderId="0" xfId="0" applyNumberFormat="1" applyFont="1" applyAlignment="1" applyProtection="1">
      <alignment wrapText="1"/>
    </xf>
    <xf numFmtId="0" fontId="1" fillId="0" borderId="5" xfId="0" applyNumberFormat="1" applyFont="1" applyBorder="1" applyAlignment="1" applyProtection="1">
      <alignment wrapText="1"/>
    </xf>
    <xf numFmtId="0" fontId="1" fillId="0" borderId="0" xfId="0" applyNumberFormat="1" applyFont="1" applyProtection="1"/>
    <xf numFmtId="0" fontId="1" fillId="0" borderId="5" xfId="0" applyNumberFormat="1" applyFont="1" applyBorder="1" applyProtection="1"/>
    <xf numFmtId="0" fontId="1" fillId="0" borderId="0" xfId="0" applyNumberFormat="1" applyFont="1" applyAlignment="1" applyProtection="1">
      <alignment vertical="center"/>
    </xf>
    <xf numFmtId="0" fontId="7" fillId="2" borderId="5" xfId="0" applyNumberFormat="1" applyFont="1" applyFill="1" applyBorder="1" applyProtection="1"/>
    <xf numFmtId="0" fontId="7" fillId="2" borderId="5" xfId="0" applyNumberFormat="1" applyFont="1" applyFill="1" applyBorder="1" applyAlignment="1" applyProtection="1">
      <alignment wrapText="1"/>
    </xf>
    <xf numFmtId="0" fontId="5" fillId="0" borderId="5" xfId="0" applyNumberFormat="1" applyFont="1" applyBorder="1" applyProtection="1"/>
    <xf numFmtId="0" fontId="5" fillId="0" borderId="5" xfId="0" applyNumberFormat="1" applyFont="1" applyBorder="1" applyAlignment="1" applyProtection="1">
      <alignment wrapText="1"/>
    </xf>
    <xf numFmtId="0" fontId="5" fillId="0" borderId="5" xfId="0" applyNumberFormat="1" applyFont="1" applyBorder="1" applyAlignment="1" applyProtection="1">
      <alignment horizontal="right"/>
    </xf>
    <xf numFmtId="0" fontId="8" fillId="3" borderId="5" xfId="0" applyNumberFormat="1" applyFont="1" applyFill="1" applyBorder="1" applyAlignment="1" applyProtection="1">
      <alignment horizontal="right"/>
    </xf>
    <xf numFmtId="4" fontId="5" fillId="0" borderId="5" xfId="0" applyNumberFormat="1" applyFont="1" applyBorder="1" applyAlignment="1" applyProtection="1">
      <alignment wrapText="1"/>
    </xf>
    <xf numFmtId="4" fontId="5" fillId="0" borderId="5" xfId="0" applyNumberFormat="1" applyFont="1" applyBorder="1" applyAlignment="1" applyProtection="1">
      <alignment horizontal="right"/>
    </xf>
    <xf numFmtId="4" fontId="8" fillId="3" borderId="5" xfId="0" applyNumberFormat="1" applyFont="1" applyFill="1" applyBorder="1" applyAlignment="1" applyProtection="1">
      <alignment horizontal="right"/>
    </xf>
    <xf numFmtId="0" fontId="7" fillId="4" borderId="5" xfId="0" applyNumberFormat="1" applyFont="1" applyFill="1" applyBorder="1" applyProtection="1"/>
    <xf numFmtId="0" fontId="7" fillId="4" borderId="5" xfId="0" applyNumberFormat="1" applyFont="1" applyFill="1" applyBorder="1" applyAlignment="1" applyProtection="1">
      <alignment wrapText="1"/>
    </xf>
    <xf numFmtId="0" fontId="7" fillId="4" borderId="5" xfId="0" applyNumberFormat="1" applyFont="1" applyFill="1" applyBorder="1" applyAlignment="1" applyProtection="1">
      <alignment horizontal="right"/>
    </xf>
    <xf numFmtId="4" fontId="7" fillId="4" borderId="5" xfId="0" applyNumberFormat="1" applyFont="1" applyFill="1" applyBorder="1" applyAlignment="1" applyProtection="1">
      <alignment horizontal="right"/>
    </xf>
    <xf numFmtId="0" fontId="9" fillId="0" borderId="5" xfId="0" applyNumberFormat="1" applyFont="1" applyBorder="1" applyProtection="1"/>
    <xf numFmtId="0" fontId="9" fillId="0" borderId="0" xfId="0" applyNumberFormat="1" applyFont="1" applyProtection="1"/>
    <xf numFmtId="0" fontId="1" fillId="0" borderId="0" xfId="2" applyNumberFormat="1" applyFont="1" applyProtection="1"/>
    <xf numFmtId="0" fontId="2" fillId="2" borderId="5" xfId="2" applyNumberFormat="1" applyFont="1" applyFill="1" applyBorder="1" applyProtection="1"/>
    <xf numFmtId="0" fontId="2" fillId="2" borderId="5" xfId="2" applyNumberFormat="1" applyFont="1" applyFill="1" applyBorder="1" applyAlignment="1" applyProtection="1">
      <alignment wrapText="1"/>
    </xf>
    <xf numFmtId="0" fontId="1" fillId="0" borderId="5" xfId="2" applyNumberFormat="1" applyFont="1" applyBorder="1" applyProtection="1"/>
    <xf numFmtId="0" fontId="2" fillId="4" borderId="5" xfId="2" applyNumberFormat="1" applyFont="1" applyFill="1" applyBorder="1" applyProtection="1"/>
    <xf numFmtId="0" fontId="2" fillId="4" borderId="5" xfId="2" applyNumberFormat="1" applyFont="1" applyFill="1" applyBorder="1" applyAlignment="1" applyProtection="1">
      <alignment wrapText="1"/>
    </xf>
    <xf numFmtId="0" fontId="2" fillId="4" borderId="5" xfId="2" applyNumberFormat="1" applyFont="1" applyFill="1" applyBorder="1" applyAlignment="1" applyProtection="1">
      <alignment horizontal="right"/>
    </xf>
    <xf numFmtId="4" fontId="2" fillId="4" borderId="5" xfId="2" applyNumberFormat="1" applyFont="1" applyFill="1" applyBorder="1" applyAlignment="1" applyProtection="1">
      <alignment horizontal="right"/>
    </xf>
    <xf numFmtId="0" fontId="2" fillId="0" borderId="5" xfId="2" applyNumberFormat="1" applyFont="1" applyBorder="1" applyProtection="1"/>
    <xf numFmtId="0" fontId="2" fillId="0" borderId="0" xfId="2" applyNumberFormat="1" applyFont="1" applyProtection="1"/>
    <xf numFmtId="0" fontId="1" fillId="0" borderId="5" xfId="2" applyNumberFormat="1" applyFont="1" applyBorder="1" applyAlignment="1" applyProtection="1">
      <alignment wrapText="1"/>
    </xf>
    <xf numFmtId="4" fontId="1" fillId="0" borderId="5" xfId="2" applyNumberFormat="1" applyFont="1" applyBorder="1" applyAlignment="1" applyProtection="1">
      <alignment wrapText="1"/>
    </xf>
    <xf numFmtId="0" fontId="1" fillId="0" borderId="5" xfId="2" applyNumberFormat="1" applyFont="1" applyBorder="1" applyAlignment="1" applyProtection="1">
      <alignment horizontal="right"/>
    </xf>
    <xf numFmtId="4" fontId="1" fillId="0" borderId="5" xfId="2" applyNumberFormat="1" applyFont="1" applyBorder="1" applyAlignment="1" applyProtection="1">
      <alignment horizontal="right"/>
    </xf>
    <xf numFmtId="4" fontId="4" fillId="3" borderId="5" xfId="2" applyNumberFormat="1" applyFont="1" applyFill="1" applyBorder="1" applyAlignment="1" applyProtection="1">
      <alignment horizontal="right"/>
    </xf>
    <xf numFmtId="0" fontId="4" fillId="3" borderId="5" xfId="2" applyNumberFormat="1" applyFont="1" applyFill="1" applyBorder="1" applyAlignment="1" applyProtection="1">
      <alignment horizontal="right"/>
    </xf>
    <xf numFmtId="0" fontId="1" fillId="0" borderId="0" xfId="2" applyNumberFormat="1" applyFont="1" applyAlignment="1" applyProtection="1">
      <alignment wrapText="1"/>
    </xf>
    <xf numFmtId="0" fontId="7" fillId="2" borderId="5" xfId="2" applyNumberFormat="1" applyFont="1" applyFill="1" applyBorder="1" applyProtection="1"/>
    <xf numFmtId="0" fontId="7" fillId="2" borderId="5" xfId="2" applyNumberFormat="1" applyFont="1" applyFill="1" applyBorder="1" applyAlignment="1" applyProtection="1">
      <alignment wrapText="1"/>
    </xf>
    <xf numFmtId="0" fontId="5" fillId="0" borderId="5" xfId="2" applyNumberFormat="1" applyFont="1" applyBorder="1" applyProtection="1"/>
    <xf numFmtId="0" fontId="5" fillId="0" borderId="5" xfId="2" applyNumberFormat="1" applyFont="1" applyBorder="1" applyAlignment="1" applyProtection="1">
      <alignment wrapText="1"/>
    </xf>
    <xf numFmtId="4" fontId="5" fillId="0" borderId="5" xfId="2" applyNumberFormat="1" applyFont="1" applyBorder="1" applyAlignment="1" applyProtection="1">
      <alignment wrapText="1"/>
    </xf>
    <xf numFmtId="0" fontId="5" fillId="0" borderId="5" xfId="2" applyNumberFormat="1" applyFont="1" applyBorder="1" applyAlignment="1" applyProtection="1">
      <alignment horizontal="right"/>
    </xf>
    <xf numFmtId="4" fontId="8" fillId="3" borderId="5" xfId="2" applyNumberFormat="1" applyFont="1" applyFill="1" applyBorder="1" applyAlignment="1" applyProtection="1">
      <alignment horizontal="right"/>
    </xf>
    <xf numFmtId="4" fontId="5" fillId="0" borderId="5" xfId="2" applyNumberFormat="1" applyFont="1" applyBorder="1" applyAlignment="1" applyProtection="1">
      <alignment horizontal="right"/>
    </xf>
    <xf numFmtId="0" fontId="8" fillId="3" borderId="5" xfId="2" applyNumberFormat="1" applyFont="1" applyFill="1" applyBorder="1" applyAlignment="1" applyProtection="1">
      <alignment horizontal="right"/>
    </xf>
    <xf numFmtId="0" fontId="7" fillId="4" borderId="5" xfId="2" applyNumberFormat="1" applyFont="1" applyFill="1" applyBorder="1" applyProtection="1"/>
    <xf numFmtId="0" fontId="7" fillId="4" borderId="5" xfId="2" applyNumberFormat="1" applyFont="1" applyFill="1" applyBorder="1" applyAlignment="1" applyProtection="1">
      <alignment wrapText="1"/>
    </xf>
    <xf numFmtId="0" fontId="7" fillId="4" borderId="5" xfId="2" applyNumberFormat="1" applyFont="1" applyFill="1" applyBorder="1" applyAlignment="1" applyProtection="1">
      <alignment horizontal="right"/>
    </xf>
    <xf numFmtId="4" fontId="7" fillId="4" borderId="5" xfId="2" applyNumberFormat="1" applyFont="1" applyFill="1" applyBorder="1" applyAlignment="1" applyProtection="1">
      <alignment horizontal="right"/>
    </xf>
    <xf numFmtId="0" fontId="11" fillId="6" borderId="6" xfId="0" applyFont="1" applyFill="1" applyBorder="1" applyAlignment="1">
      <alignment horizontal="right"/>
    </xf>
    <xf numFmtId="0" fontId="12" fillId="0" borderId="6" xfId="0" applyFont="1" applyFill="1" applyBorder="1" applyAlignment="1">
      <alignment vertical="center" wrapText="1"/>
    </xf>
    <xf numFmtId="164" fontId="12" fillId="7" borderId="6" xfId="1" applyNumberFormat="1" applyFont="1" applyFill="1" applyBorder="1" applyAlignment="1">
      <alignment horizontal="right" vertical="center" wrapText="1"/>
    </xf>
    <xf numFmtId="0" fontId="11" fillId="0" borderId="6" xfId="0" applyFont="1" applyFill="1" applyBorder="1" applyAlignment="1">
      <alignment vertical="center" wrapText="1"/>
    </xf>
    <xf numFmtId="164" fontId="13" fillId="0" borderId="6" xfId="0" applyNumberFormat="1" applyFont="1" applyBorder="1"/>
    <xf numFmtId="0" fontId="11" fillId="6" borderId="7" xfId="0" applyFont="1" applyFill="1" applyBorder="1" applyAlignment="1">
      <alignment horizontal="left"/>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0" borderId="5" xfId="0" applyFont="1" applyBorder="1" applyAlignment="1">
      <alignment vertical="center" wrapText="1"/>
    </xf>
    <xf numFmtId="164" fontId="12" fillId="8" borderId="6" xfId="1" applyNumberFormat="1" applyFont="1" applyFill="1" applyBorder="1" applyAlignment="1">
      <alignment horizontal="right" vertical="center" wrapText="1"/>
    </xf>
    <xf numFmtId="0" fontId="14" fillId="0" borderId="6" xfId="0" applyNumberFormat="1" applyFont="1" applyBorder="1" applyAlignment="1" applyProtection="1">
      <alignment horizontal="center" vertical="center"/>
    </xf>
    <xf numFmtId="0" fontId="5" fillId="0" borderId="5" xfId="0" applyNumberFormat="1" applyFont="1" applyBorder="1" applyProtection="1"/>
    <xf numFmtId="0" fontId="5" fillId="0" borderId="5" xfId="2" applyNumberFormat="1" applyFont="1" applyBorder="1" applyProtection="1"/>
    <xf numFmtId="0" fontId="1" fillId="0" borderId="5" xfId="2" applyNumberFormat="1" applyFont="1" applyBorder="1" applyProtection="1"/>
    <xf numFmtId="0" fontId="1" fillId="0" borderId="0" xfId="2" applyNumberFormat="1" applyFont="1" applyProtection="1"/>
    <xf numFmtId="0" fontId="5" fillId="0" borderId="3" xfId="0" applyNumberFormat="1" applyFont="1" applyBorder="1" applyProtection="1"/>
    <xf numFmtId="0" fontId="5" fillId="0" borderId="4" xfId="0" applyNumberFormat="1" applyFont="1" applyBorder="1" applyProtection="1"/>
    <xf numFmtId="0" fontId="5" fillId="0" borderId="5" xfId="0" applyNumberFormat="1" applyFont="1" applyBorder="1" applyProtection="1"/>
    <xf numFmtId="0" fontId="5" fillId="0" borderId="3" xfId="0" applyNumberFormat="1" applyFont="1" applyBorder="1" applyAlignment="1" applyProtection="1">
      <alignment vertical="top"/>
    </xf>
    <xf numFmtId="0" fontId="5" fillId="0" borderId="0" xfId="0" applyNumberFormat="1" applyFont="1" applyProtection="1"/>
    <xf numFmtId="0" fontId="6" fillId="2" borderId="1" xfId="0" applyNumberFormat="1" applyFont="1" applyFill="1" applyBorder="1" applyAlignment="1" applyProtection="1">
      <alignment vertical="center"/>
    </xf>
    <xf numFmtId="0" fontId="5" fillId="0" borderId="2" xfId="0" applyNumberFormat="1" applyFont="1" applyBorder="1" applyProtection="1"/>
    <xf numFmtId="0" fontId="5" fillId="0" borderId="4" xfId="2" applyNumberFormat="1" applyFont="1" applyBorder="1" applyProtection="1"/>
    <xf numFmtId="0" fontId="5" fillId="0" borderId="2" xfId="2" applyNumberFormat="1" applyFont="1" applyBorder="1" applyProtection="1"/>
    <xf numFmtId="0" fontId="5" fillId="0" borderId="0" xfId="2" applyNumberFormat="1" applyFont="1" applyProtection="1"/>
    <xf numFmtId="0" fontId="5" fillId="0" borderId="5" xfId="2" applyNumberFormat="1" applyFont="1" applyBorder="1" applyProtection="1"/>
    <xf numFmtId="0" fontId="5" fillId="0" borderId="3" xfId="2" applyNumberFormat="1" applyFont="1" applyBorder="1" applyProtection="1"/>
    <xf numFmtId="0" fontId="6" fillId="2" borderId="1" xfId="2" applyNumberFormat="1" applyFont="1" applyFill="1" applyBorder="1" applyAlignment="1" applyProtection="1">
      <alignment vertical="center"/>
    </xf>
    <xf numFmtId="0" fontId="5" fillId="0" borderId="3" xfId="2" applyNumberFormat="1" applyFont="1" applyBorder="1" applyAlignment="1" applyProtection="1">
      <alignment vertical="top"/>
    </xf>
    <xf numFmtId="0" fontId="1" fillId="0" borderId="0" xfId="2" applyNumberFormat="1" applyFont="1" applyProtection="1"/>
    <xf numFmtId="0" fontId="3" fillId="2" borderId="1" xfId="2" applyNumberFormat="1" applyFont="1" applyFill="1" applyBorder="1" applyAlignment="1" applyProtection="1">
      <alignment vertical="center"/>
    </xf>
    <xf numFmtId="0" fontId="1" fillId="0" borderId="2" xfId="2" applyNumberFormat="1" applyFont="1" applyBorder="1" applyProtection="1"/>
    <xf numFmtId="0" fontId="1" fillId="0" borderId="4" xfId="2" applyNumberFormat="1" applyFont="1" applyBorder="1" applyProtection="1"/>
    <xf numFmtId="0" fontId="1" fillId="0" borderId="3" xfId="2" applyNumberFormat="1" applyFont="1" applyBorder="1" applyProtection="1"/>
    <xf numFmtId="0" fontId="1" fillId="0" borderId="5" xfId="2" applyNumberFormat="1" applyFont="1" applyBorder="1" applyProtection="1"/>
    <xf numFmtId="0" fontId="1" fillId="0" borderId="3" xfId="2" applyNumberFormat="1" applyFont="1" applyBorder="1" applyAlignment="1" applyProtection="1">
      <alignment vertical="top"/>
    </xf>
    <xf numFmtId="0" fontId="1" fillId="0" borderId="11" xfId="0" applyNumberFormat="1" applyFont="1" applyBorder="1" applyAlignment="1" applyProtection="1">
      <alignment horizontal="center" vertical="center"/>
    </xf>
    <xf numFmtId="0" fontId="1" fillId="0" borderId="8"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2" fillId="0" borderId="0" xfId="0" applyNumberFormat="1" applyFont="1" applyProtection="1"/>
    <xf numFmtId="164" fontId="15" fillId="0" borderId="6" xfId="0" applyNumberFormat="1" applyFont="1" applyBorder="1"/>
    <xf numFmtId="0" fontId="10" fillId="0" borderId="0" xfId="0" applyNumberFormat="1" applyFont="1" applyProtection="1"/>
    <xf numFmtId="0" fontId="7" fillId="0" borderId="2" xfId="0" applyNumberFormat="1" applyFont="1" applyBorder="1" applyProtection="1"/>
    <xf numFmtId="0" fontId="7" fillId="2" borderId="3" xfId="0" applyNumberFormat="1" applyFont="1" applyFill="1" applyBorder="1" applyProtection="1"/>
    <xf numFmtId="0" fontId="7" fillId="2" borderId="9" xfId="0" applyNumberFormat="1" applyFont="1" applyFill="1" applyBorder="1" applyAlignment="1" applyProtection="1">
      <alignment horizontal="center"/>
    </xf>
    <xf numFmtId="0" fontId="7" fillId="2" borderId="10" xfId="0" applyNumberFormat="1" applyFont="1" applyFill="1" applyBorder="1" applyAlignment="1" applyProtection="1">
      <alignment horizontal="center"/>
    </xf>
    <xf numFmtId="0" fontId="7" fillId="0" borderId="2" xfId="2" applyNumberFormat="1" applyFont="1" applyBorder="1" applyProtection="1"/>
    <xf numFmtId="0" fontId="7" fillId="2" borderId="3" xfId="2" applyNumberFormat="1" applyFont="1" applyFill="1" applyBorder="1" applyProtection="1"/>
    <xf numFmtId="0" fontId="2" fillId="0" borderId="2" xfId="2" applyNumberFormat="1" applyFont="1" applyBorder="1" applyProtection="1"/>
    <xf numFmtId="0" fontId="2" fillId="2" borderId="3" xfId="2" applyNumberFormat="1" applyFont="1" applyFill="1" applyBorder="1" applyProtection="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225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runal%20Joshi\OneDrive%20-%20KAPCO%20BANQUETS%20AND%20CATERING%20PVT%20LTD%20TFS\New%20WO\GOA\Consolidated%20price%20comparison-%20Int%20Lounge%20Goa%20Dabo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 Summery"/>
      <sheetName val="Summery"/>
      <sheetName val="Demolition"/>
      <sheetName val="Civil &amp; WP"/>
      <sheetName val="Interior"/>
      <sheetName val="Plumbing"/>
      <sheetName val="Electrical"/>
      <sheetName val="HVAC"/>
    </sheetNames>
    <sheetDataSet>
      <sheetData sheetId="0"/>
      <sheetData sheetId="1"/>
      <sheetData sheetId="2">
        <row r="13">
          <cell r="N13">
            <v>22099.5</v>
          </cell>
          <cell r="P13">
            <v>26519.4</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A12"/>
  <sheetViews>
    <sheetView showGridLines="0" tabSelected="1" topLeftCell="B1" zoomScale="81" workbookViewId="0">
      <selection activeCell="D20" sqref="D20"/>
    </sheetView>
  </sheetViews>
  <sheetFormatPr defaultRowHeight="14.5" x14ac:dyDescent="0.35"/>
  <cols>
    <col min="1" max="1" width="12.1796875" style="1" customWidth="1"/>
    <col min="2" max="2" width="30.36328125" style="2" bestFit="1" customWidth="1"/>
    <col min="3" max="3" width="13.54296875" style="8" bestFit="1" customWidth="1"/>
    <col min="4" max="4" width="12.1796875" style="2" customWidth="1"/>
    <col min="5" max="5" width="12.1796875" style="8" customWidth="1"/>
    <col min="6" max="6" width="12.1796875" style="2" customWidth="1"/>
    <col min="7" max="8" width="11.54296875" style="8" customWidth="1"/>
    <col min="9" max="9" width="12.1796875" style="2" customWidth="1"/>
    <col min="10" max="10" width="11.453125" style="2" customWidth="1"/>
    <col min="11" max="15" width="11.453125" style="8" customWidth="1"/>
    <col min="16" max="17" width="9.1796875" style="2" customWidth="1"/>
    <col min="18" max="20" width="14.453125" style="2" customWidth="1"/>
    <col min="21" max="23" width="9.1796875" style="2" customWidth="1"/>
    <col min="24" max="26" width="14.453125" style="2" customWidth="1"/>
    <col min="27" max="29" width="9.1796875" style="2" customWidth="1"/>
    <col min="30" max="32" width="14.453125" style="2" customWidth="1"/>
    <col min="33" max="35" width="9.1796875" style="2" customWidth="1"/>
    <col min="36" max="38" width="14.453125" style="2" customWidth="1"/>
    <col min="39" max="41" width="9.1796875" style="2" customWidth="1"/>
    <col min="42" max="16381" width="9.1796875" style="1" customWidth="1"/>
    <col min="16382" max="16384" width="9.1796875" customWidth="1"/>
  </cols>
  <sheetData>
    <row r="2" spans="1:16381" ht="15" thickBot="1" x14ac:dyDescent="0.4">
      <c r="C2" s="90" t="s">
        <v>251</v>
      </c>
      <c r="D2" s="91"/>
      <c r="E2" s="92"/>
    </row>
    <row r="3" spans="1:16381" ht="47" thickBot="1" x14ac:dyDescent="0.4">
      <c r="B3" s="62" t="s">
        <v>241</v>
      </c>
      <c r="C3" s="61" t="s">
        <v>254</v>
      </c>
      <c r="D3" s="61" t="s">
        <v>255</v>
      </c>
      <c r="E3" s="60" t="s">
        <v>257</v>
      </c>
      <c r="F3" s="60" t="s">
        <v>256</v>
      </c>
      <c r="G3" s="60" t="s">
        <v>35</v>
      </c>
      <c r="H3" s="60" t="s">
        <v>258</v>
      </c>
      <c r="I3" s="60" t="s">
        <v>248</v>
      </c>
      <c r="J3" s="60" t="s">
        <v>242</v>
      </c>
      <c r="K3" s="60" t="s">
        <v>243</v>
      </c>
      <c r="L3" s="60" t="s">
        <v>244</v>
      </c>
      <c r="M3" s="60" t="s">
        <v>237</v>
      </c>
      <c r="N3" s="60" t="s">
        <v>245</v>
      </c>
      <c r="O3" s="60" t="s">
        <v>249</v>
      </c>
    </row>
    <row r="4" spans="1:16381" ht="15.5" x14ac:dyDescent="0.35">
      <c r="B4" s="59" t="s">
        <v>43</v>
      </c>
      <c r="C4" s="54" t="s">
        <v>46</v>
      </c>
      <c r="D4" s="54" t="s">
        <v>46</v>
      </c>
      <c r="E4" s="54" t="s">
        <v>46</v>
      </c>
      <c r="F4" s="54" t="s">
        <v>46</v>
      </c>
      <c r="G4" s="54" t="s">
        <v>46</v>
      </c>
      <c r="H4" s="54" t="s">
        <v>46</v>
      </c>
      <c r="I4" s="54" t="s">
        <v>46</v>
      </c>
      <c r="J4" s="54" t="s">
        <v>46</v>
      </c>
      <c r="K4" s="54" t="s">
        <v>46</v>
      </c>
      <c r="L4" s="54" t="s">
        <v>46</v>
      </c>
      <c r="M4" s="54" t="s">
        <v>46</v>
      </c>
      <c r="N4" s="54" t="s">
        <v>46</v>
      </c>
      <c r="O4" s="54" t="s">
        <v>46</v>
      </c>
    </row>
    <row r="5" spans="1:16381" ht="15.5" customHeight="1" x14ac:dyDescent="0.35">
      <c r="B5" s="55" t="s">
        <v>236</v>
      </c>
      <c r="C5" s="56">
        <f>Interior!J12</f>
        <v>1881165</v>
      </c>
      <c r="D5" s="63">
        <f>Interior!L12</f>
        <v>1709200</v>
      </c>
      <c r="E5" s="56">
        <f>Interior!N12</f>
        <v>2069558</v>
      </c>
      <c r="F5" s="56">
        <f>Interior!P12</f>
        <v>1969558</v>
      </c>
      <c r="G5" s="56">
        <f>Interior!R12</f>
        <v>2795960</v>
      </c>
      <c r="H5" s="56">
        <f>Interior!T12</f>
        <v>2955150</v>
      </c>
      <c r="I5" s="56">
        <f>Interior!V12</f>
        <v>2438640</v>
      </c>
      <c r="J5" s="56">
        <f>Interior!X12</f>
        <v>3413685</v>
      </c>
      <c r="K5" s="56"/>
      <c r="L5" s="56"/>
      <c r="M5" s="56">
        <f>[1]Demolition!N13</f>
        <v>22099.5</v>
      </c>
      <c r="N5" s="56"/>
      <c r="O5" s="56">
        <f>[1]Demolition!P13</f>
        <v>26519.4</v>
      </c>
    </row>
    <row r="6" spans="1:16381" ht="15.5" x14ac:dyDescent="0.35">
      <c r="B6" s="55" t="s">
        <v>239</v>
      </c>
      <c r="C6" s="56">
        <f>Electrical!L12</f>
        <v>450206.25</v>
      </c>
      <c r="D6" s="63">
        <f>Electrical!N12</f>
        <v>311989</v>
      </c>
      <c r="E6" s="56"/>
      <c r="F6" s="56"/>
      <c r="G6" s="56"/>
      <c r="H6" s="56">
        <f>Electrical!P12</f>
        <v>523975</v>
      </c>
      <c r="I6" s="56">
        <f>Electrical!R12</f>
        <v>500000</v>
      </c>
      <c r="J6" s="56"/>
      <c r="K6" s="56">
        <f>Electrical!J12</f>
        <v>315550</v>
      </c>
      <c r="L6" s="56"/>
      <c r="M6" s="56"/>
      <c r="N6" s="56"/>
      <c r="O6" s="56"/>
    </row>
    <row r="7" spans="1:16381" ht="15.5" x14ac:dyDescent="0.35">
      <c r="B7" s="55" t="s">
        <v>240</v>
      </c>
      <c r="C7" s="56"/>
      <c r="D7" s="63">
        <f>'FF &amp; FAS'!J12</f>
        <v>149945</v>
      </c>
      <c r="E7" s="56"/>
      <c r="F7" s="56"/>
      <c r="G7" s="56"/>
      <c r="H7" s="56"/>
      <c r="I7" s="56"/>
      <c r="J7" s="56"/>
      <c r="K7" s="56"/>
      <c r="L7" s="56">
        <f>'FF &amp; FAS'!L12</f>
        <v>165640</v>
      </c>
      <c r="M7" s="56">
        <f>'FF &amp; FAS'!P12</f>
        <v>182650</v>
      </c>
      <c r="N7" s="56">
        <f>'FF &amp; FAS'!N12</f>
        <v>173650</v>
      </c>
      <c r="O7" s="56">
        <f>'FF &amp; FAS'!R12</f>
        <v>220670</v>
      </c>
    </row>
    <row r="8" spans="1:16381" ht="15.5" x14ac:dyDescent="0.35">
      <c r="B8" s="55" t="s">
        <v>155</v>
      </c>
      <c r="C8" s="56"/>
      <c r="D8" s="63">
        <f>'FF &amp; FAS'!J39</f>
        <v>53400</v>
      </c>
      <c r="E8" s="56"/>
      <c r="F8" s="56"/>
      <c r="G8" s="56"/>
      <c r="H8" s="56"/>
      <c r="I8" s="56"/>
      <c r="J8" s="56"/>
      <c r="K8" s="56"/>
      <c r="L8" s="56">
        <f>'FF &amp; FAS'!L39</f>
        <v>68650</v>
      </c>
      <c r="M8" s="56">
        <f>'FF &amp; FAS'!P39</f>
        <v>93500</v>
      </c>
      <c r="N8" s="56">
        <f>'FF &amp; FAS'!N39</f>
        <v>84300</v>
      </c>
      <c r="O8" s="56">
        <f>'FF &amp; FAS'!R39</f>
        <v>91400</v>
      </c>
    </row>
    <row r="9" spans="1:16381" s="96" customFormat="1" ht="15.5" x14ac:dyDescent="0.35">
      <c r="A9" s="6"/>
      <c r="B9" s="55" t="s">
        <v>30</v>
      </c>
      <c r="C9" s="95">
        <f>SUM(C5:C8)</f>
        <v>2331371.25</v>
      </c>
      <c r="D9" s="95">
        <f>SUM(D5:D8)</f>
        <v>2224534</v>
      </c>
      <c r="E9" s="95">
        <f>SUM(E5:E8)</f>
        <v>2069558</v>
      </c>
      <c r="F9" s="95">
        <f>SUM(F5:F8)</f>
        <v>1969558</v>
      </c>
      <c r="G9" s="95">
        <f>SUM(G5:G8)</f>
        <v>2795960</v>
      </c>
      <c r="H9" s="95">
        <f t="shared" ref="H9" si="0">SUM(H5:H8)</f>
        <v>3479125</v>
      </c>
      <c r="I9" s="95">
        <f t="shared" ref="I9:O9" si="1">SUM(I5:I8)</f>
        <v>2938640</v>
      </c>
      <c r="J9" s="95">
        <f t="shared" si="1"/>
        <v>3413685</v>
      </c>
      <c r="K9" s="95">
        <f t="shared" si="1"/>
        <v>315550</v>
      </c>
      <c r="L9" s="95">
        <f t="shared" si="1"/>
        <v>234290</v>
      </c>
      <c r="M9" s="95">
        <f t="shared" si="1"/>
        <v>298249.5</v>
      </c>
      <c r="N9" s="95">
        <f t="shared" si="1"/>
        <v>257950</v>
      </c>
      <c r="O9" s="95">
        <f t="shared" si="1"/>
        <v>338589.4</v>
      </c>
      <c r="P9" s="8"/>
      <c r="Q9" s="8"/>
      <c r="R9" s="8"/>
      <c r="S9" s="8"/>
      <c r="T9" s="8"/>
      <c r="U9" s="8"/>
      <c r="V9" s="8"/>
      <c r="W9" s="8"/>
      <c r="X9" s="8"/>
      <c r="Y9" s="8"/>
      <c r="Z9" s="8"/>
      <c r="AA9" s="8"/>
      <c r="AB9" s="8"/>
      <c r="AC9" s="8"/>
      <c r="AD9" s="8"/>
      <c r="AE9" s="8"/>
      <c r="AF9" s="8"/>
      <c r="AG9" s="8"/>
      <c r="AH9" s="8"/>
      <c r="AI9" s="8"/>
      <c r="AJ9" s="8"/>
      <c r="AK9" s="8"/>
      <c r="AL9" s="8"/>
      <c r="AM9" s="8"/>
      <c r="AN9" s="8"/>
      <c r="AO9" s="8"/>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row>
    <row r="10" spans="1:16381" ht="15.5" x14ac:dyDescent="0.35">
      <c r="B10" s="57" t="s">
        <v>238</v>
      </c>
      <c r="C10" s="58">
        <f t="shared" ref="C10" si="2">C9*1.18</f>
        <v>2751018.0749999997</v>
      </c>
      <c r="D10" s="58">
        <f t="shared" ref="D10:O10" si="3">D9*1.18</f>
        <v>2624950.1199999996</v>
      </c>
      <c r="E10" s="58">
        <f t="shared" ref="E10" si="4">E9*1.18</f>
        <v>2442078.44</v>
      </c>
      <c r="F10" s="58">
        <f t="shared" si="3"/>
        <v>2324078.44</v>
      </c>
      <c r="G10" s="58">
        <f t="shared" si="3"/>
        <v>3299232.8</v>
      </c>
      <c r="H10" s="58">
        <f t="shared" ref="H10" si="5">H9*1.18</f>
        <v>4105367.5</v>
      </c>
      <c r="I10" s="58">
        <f t="shared" si="3"/>
        <v>3467595.1999999997</v>
      </c>
      <c r="J10" s="58">
        <f t="shared" si="3"/>
        <v>4028148.3</v>
      </c>
      <c r="K10" s="58">
        <f t="shared" si="3"/>
        <v>372349</v>
      </c>
      <c r="L10" s="58">
        <f t="shared" si="3"/>
        <v>276462.2</v>
      </c>
      <c r="M10" s="58">
        <f t="shared" si="3"/>
        <v>351934.41</v>
      </c>
      <c r="N10" s="58">
        <f t="shared" si="3"/>
        <v>304381</v>
      </c>
      <c r="O10" s="58">
        <f t="shared" si="3"/>
        <v>399535.49200000003</v>
      </c>
    </row>
    <row r="12" spans="1:16381" ht="15" x14ac:dyDescent="0.35">
      <c r="D12" s="64" t="s">
        <v>250</v>
      </c>
      <c r="E12" s="93"/>
    </row>
  </sheetData>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3"/>
  <sheetViews>
    <sheetView zoomScale="32" workbookViewId="0">
      <selection activeCell="N12" sqref="N12"/>
    </sheetView>
  </sheetViews>
  <sheetFormatPr defaultColWidth="9.1796875" defaultRowHeight="14" x14ac:dyDescent="0.3"/>
  <cols>
    <col min="1" max="2" width="9.1796875" style="1" customWidth="1"/>
    <col min="3" max="3" width="10.453125" style="1" bestFit="1" customWidth="1"/>
    <col min="4" max="4" width="90.7265625" style="4" customWidth="1"/>
    <col min="5" max="5" width="20.7265625" style="1" hidden="1" customWidth="1"/>
    <col min="6" max="7" width="9.1796875" style="1" customWidth="1"/>
    <col min="8" max="8" width="18" style="1" bestFit="1" customWidth="1"/>
    <col min="9" max="9" width="22.7265625" style="6" customWidth="1"/>
    <col min="10" max="10" width="32.7265625" style="6" customWidth="1"/>
    <col min="11" max="11" width="22.7265625" style="1" customWidth="1"/>
    <col min="12" max="12" width="31.81640625" style="1" customWidth="1"/>
    <col min="13" max="13" width="27.54296875" style="6" customWidth="1"/>
    <col min="14" max="14" width="31.81640625" style="6" customWidth="1"/>
    <col min="15" max="15" width="26.08984375" style="1" customWidth="1"/>
    <col min="16" max="16" width="31.08984375" style="1" customWidth="1"/>
    <col min="17" max="19" width="22.7265625" style="1" customWidth="1"/>
    <col min="20" max="20" width="31" style="1" customWidth="1"/>
    <col min="21" max="21" width="22.7265625" style="6" customWidth="1"/>
    <col min="22" max="22" width="26.54296875" style="6" customWidth="1"/>
    <col min="23" max="24" width="22.7265625" style="1" customWidth="1"/>
    <col min="25" max="25" width="9.1796875" style="1" customWidth="1"/>
    <col min="26" max="16384" width="9.1796875" style="1"/>
  </cols>
  <sheetData>
    <row r="1" spans="2:25" s="94" customFormat="1" ht="30.5" customHeight="1" thickBot="1" x14ac:dyDescent="0.4">
      <c r="B1" s="73"/>
      <c r="C1" s="73"/>
      <c r="D1" s="74" t="s">
        <v>0</v>
      </c>
      <c r="E1" s="74" t="s">
        <v>0</v>
      </c>
      <c r="F1" s="97" t="s">
        <v>1</v>
      </c>
      <c r="G1" s="97" t="s">
        <v>1</v>
      </c>
      <c r="H1" s="97" t="s">
        <v>1</v>
      </c>
      <c r="I1" s="98" t="s">
        <v>252</v>
      </c>
      <c r="J1" s="98" t="s">
        <v>36</v>
      </c>
      <c r="K1" s="98" t="s">
        <v>253</v>
      </c>
      <c r="L1" s="98" t="s">
        <v>36</v>
      </c>
      <c r="M1" s="98" t="s">
        <v>259</v>
      </c>
      <c r="N1" s="98" t="s">
        <v>37</v>
      </c>
      <c r="O1" s="98" t="s">
        <v>260</v>
      </c>
      <c r="P1" s="98" t="s">
        <v>37</v>
      </c>
      <c r="Q1" s="98" t="s">
        <v>38</v>
      </c>
      <c r="R1" s="98" t="s">
        <v>38</v>
      </c>
      <c r="S1" s="99" t="s">
        <v>247</v>
      </c>
      <c r="T1" s="100"/>
      <c r="U1" s="99" t="s">
        <v>246</v>
      </c>
      <c r="V1" s="100"/>
      <c r="W1" s="98" t="s">
        <v>39</v>
      </c>
      <c r="X1" s="98" t="s">
        <v>39</v>
      </c>
    </row>
    <row r="2" spans="2:25" ht="17.5" x14ac:dyDescent="0.35">
      <c r="B2" s="73"/>
      <c r="C2" s="73"/>
      <c r="D2" s="74" t="s">
        <v>0</v>
      </c>
      <c r="E2" s="74" t="s">
        <v>0</v>
      </c>
      <c r="F2" s="75" t="s">
        <v>2</v>
      </c>
      <c r="G2" s="75" t="s">
        <v>2</v>
      </c>
      <c r="H2" s="75" t="s">
        <v>2</v>
      </c>
      <c r="I2" s="70" t="s">
        <v>3</v>
      </c>
      <c r="J2" s="70" t="s">
        <v>3</v>
      </c>
      <c r="K2" s="70" t="s">
        <v>3</v>
      </c>
      <c r="L2" s="70" t="s">
        <v>3</v>
      </c>
      <c r="M2" s="70"/>
      <c r="N2" s="70"/>
      <c r="O2" s="70" t="s">
        <v>4</v>
      </c>
      <c r="P2" s="70" t="s">
        <v>4</v>
      </c>
      <c r="Q2" s="70" t="s">
        <v>5</v>
      </c>
      <c r="R2" s="70" t="s">
        <v>5</v>
      </c>
      <c r="S2" s="70" t="s">
        <v>6</v>
      </c>
      <c r="T2" s="70" t="s">
        <v>6</v>
      </c>
      <c r="U2" s="70"/>
      <c r="V2" s="70"/>
      <c r="W2" s="70" t="s">
        <v>7</v>
      </c>
      <c r="X2" s="70" t="s">
        <v>7</v>
      </c>
    </row>
    <row r="3" spans="2:25" ht="17.5" x14ac:dyDescent="0.35">
      <c r="B3" s="73"/>
      <c r="C3" s="73"/>
      <c r="D3" s="74" t="s">
        <v>0</v>
      </c>
      <c r="E3" s="74" t="s">
        <v>0</v>
      </c>
      <c r="F3" s="75" t="s">
        <v>8</v>
      </c>
      <c r="G3" s="75" t="s">
        <v>8</v>
      </c>
      <c r="H3" s="75" t="s">
        <v>8</v>
      </c>
      <c r="I3" s="70" t="s">
        <v>9</v>
      </c>
      <c r="J3" s="70" t="s">
        <v>9</v>
      </c>
      <c r="K3" s="70" t="s">
        <v>9</v>
      </c>
      <c r="L3" s="70" t="s">
        <v>9</v>
      </c>
      <c r="M3" s="70"/>
      <c r="N3" s="70"/>
      <c r="O3" s="70" t="s">
        <v>9</v>
      </c>
      <c r="P3" s="70" t="s">
        <v>9</v>
      </c>
      <c r="Q3" s="70" t="s">
        <v>9</v>
      </c>
      <c r="R3" s="70" t="s">
        <v>9</v>
      </c>
      <c r="S3" s="70" t="s">
        <v>9</v>
      </c>
      <c r="T3" s="70" t="s">
        <v>9</v>
      </c>
      <c r="U3" s="70"/>
      <c r="V3" s="70"/>
      <c r="W3" s="70" t="s">
        <v>9</v>
      </c>
      <c r="X3" s="70" t="s">
        <v>9</v>
      </c>
    </row>
    <row r="4" spans="2:25" ht="17.5" x14ac:dyDescent="0.35">
      <c r="B4" s="73"/>
      <c r="C4" s="73"/>
      <c r="D4" s="74" t="s">
        <v>0</v>
      </c>
      <c r="E4" s="74" t="s">
        <v>0</v>
      </c>
      <c r="F4" s="75" t="s">
        <v>10</v>
      </c>
      <c r="G4" s="75" t="s">
        <v>10</v>
      </c>
      <c r="H4" s="75" t="s">
        <v>10</v>
      </c>
      <c r="I4" s="70" t="s">
        <v>11</v>
      </c>
      <c r="J4" s="70" t="s">
        <v>11</v>
      </c>
      <c r="K4" s="70" t="s">
        <v>11</v>
      </c>
      <c r="L4" s="70" t="s">
        <v>11</v>
      </c>
      <c r="M4" s="70"/>
      <c r="N4" s="70"/>
      <c r="O4" s="70" t="s">
        <v>11</v>
      </c>
      <c r="P4" s="70" t="s">
        <v>11</v>
      </c>
      <c r="Q4" s="70" t="s">
        <v>11</v>
      </c>
      <c r="R4" s="70" t="s">
        <v>11</v>
      </c>
      <c r="S4" s="70" t="s">
        <v>11</v>
      </c>
      <c r="T4" s="70" t="s">
        <v>11</v>
      </c>
      <c r="U4" s="70"/>
      <c r="V4" s="70"/>
      <c r="W4" s="70" t="s">
        <v>11</v>
      </c>
      <c r="X4" s="70" t="s">
        <v>11</v>
      </c>
    </row>
    <row r="5" spans="2:25" ht="18" thickBot="1" x14ac:dyDescent="0.4">
      <c r="B5" s="73"/>
      <c r="C5" s="73"/>
      <c r="D5" s="74" t="s">
        <v>0</v>
      </c>
      <c r="E5" s="74" t="s">
        <v>0</v>
      </c>
      <c r="F5" s="73"/>
      <c r="G5" s="73"/>
      <c r="H5" s="73"/>
      <c r="I5" s="70" t="s">
        <v>12</v>
      </c>
      <c r="J5" s="70" t="s">
        <v>12</v>
      </c>
      <c r="K5" s="70" t="s">
        <v>12</v>
      </c>
      <c r="L5" s="70" t="s">
        <v>12</v>
      </c>
      <c r="M5" s="70"/>
      <c r="N5" s="70"/>
      <c r="O5" s="70" t="s">
        <v>12</v>
      </c>
      <c r="P5" s="70" t="s">
        <v>12</v>
      </c>
      <c r="Q5" s="70" t="s">
        <v>12</v>
      </c>
      <c r="R5" s="70" t="s">
        <v>12</v>
      </c>
      <c r="S5" s="70" t="s">
        <v>12</v>
      </c>
      <c r="T5" s="70" t="s">
        <v>12</v>
      </c>
      <c r="U5" s="70"/>
      <c r="V5" s="70"/>
      <c r="W5" s="70" t="s">
        <v>13</v>
      </c>
      <c r="X5" s="70" t="s">
        <v>13</v>
      </c>
    </row>
    <row r="6" spans="2:25" ht="18" thickBot="1" x14ac:dyDescent="0.4">
      <c r="B6" s="71" t="s">
        <v>14</v>
      </c>
      <c r="C6" s="71" t="s">
        <v>14</v>
      </c>
      <c r="D6" s="71" t="s">
        <v>14</v>
      </c>
      <c r="E6" s="71" t="s">
        <v>14</v>
      </c>
      <c r="F6" s="71" t="s">
        <v>14</v>
      </c>
      <c r="G6" s="71" t="s">
        <v>14</v>
      </c>
      <c r="H6" s="71" t="s">
        <v>14</v>
      </c>
      <c r="I6" s="69" t="s">
        <v>15</v>
      </c>
      <c r="J6" s="69" t="s">
        <v>15</v>
      </c>
      <c r="K6" s="69" t="s">
        <v>15</v>
      </c>
      <c r="L6" s="69" t="s">
        <v>15</v>
      </c>
      <c r="M6" s="69"/>
      <c r="N6" s="69"/>
      <c r="O6" s="69" t="s">
        <v>16</v>
      </c>
      <c r="P6" s="69" t="s">
        <v>16</v>
      </c>
      <c r="Q6" s="69" t="s">
        <v>17</v>
      </c>
      <c r="R6" s="69" t="s">
        <v>17</v>
      </c>
      <c r="S6" s="69" t="s">
        <v>18</v>
      </c>
      <c r="T6" s="69" t="s">
        <v>18</v>
      </c>
      <c r="U6" s="69"/>
      <c r="V6" s="69"/>
      <c r="W6" s="69" t="s">
        <v>19</v>
      </c>
      <c r="X6" s="69" t="s">
        <v>19</v>
      </c>
    </row>
    <row r="7" spans="2:25" ht="18" thickBot="1" x14ac:dyDescent="0.4">
      <c r="B7" s="69" t="s">
        <v>20</v>
      </c>
      <c r="C7" s="69" t="s">
        <v>20</v>
      </c>
      <c r="D7" s="69" t="s">
        <v>20</v>
      </c>
      <c r="E7" s="69" t="s">
        <v>20</v>
      </c>
      <c r="F7" s="69" t="s">
        <v>20</v>
      </c>
      <c r="G7" s="69" t="s">
        <v>20</v>
      </c>
      <c r="H7" s="69" t="s">
        <v>20</v>
      </c>
      <c r="I7" s="69" t="s">
        <v>21</v>
      </c>
      <c r="J7" s="69" t="s">
        <v>21</v>
      </c>
      <c r="K7" s="69" t="s">
        <v>21</v>
      </c>
      <c r="L7" s="69" t="s">
        <v>21</v>
      </c>
      <c r="M7" s="69"/>
      <c r="N7" s="69"/>
      <c r="O7" s="69" t="s">
        <v>21</v>
      </c>
      <c r="P7" s="69" t="s">
        <v>21</v>
      </c>
      <c r="Q7" s="69" t="s">
        <v>21</v>
      </c>
      <c r="R7" s="69" t="s">
        <v>21</v>
      </c>
      <c r="S7" s="69" t="s">
        <v>21</v>
      </c>
      <c r="T7" s="69" t="s">
        <v>21</v>
      </c>
      <c r="U7" s="69"/>
      <c r="V7" s="69"/>
      <c r="W7" s="69" t="s">
        <v>21</v>
      </c>
      <c r="X7" s="69" t="s">
        <v>21</v>
      </c>
    </row>
    <row r="8" spans="2:25" ht="18" thickBot="1" x14ac:dyDescent="0.4">
      <c r="B8" s="69" t="s">
        <v>40</v>
      </c>
      <c r="C8" s="69" t="s">
        <v>40</v>
      </c>
      <c r="D8" s="69" t="s">
        <v>40</v>
      </c>
      <c r="E8" s="69" t="s">
        <v>40</v>
      </c>
      <c r="F8" s="69" t="s">
        <v>40</v>
      </c>
      <c r="G8" s="69" t="s">
        <v>40</v>
      </c>
      <c r="H8" s="69" t="s">
        <v>40</v>
      </c>
      <c r="I8" s="69" t="s">
        <v>41</v>
      </c>
      <c r="J8" s="69" t="s">
        <v>41</v>
      </c>
      <c r="K8" s="69" t="s">
        <v>41</v>
      </c>
      <c r="L8" s="69" t="s">
        <v>41</v>
      </c>
      <c r="M8" s="69"/>
      <c r="N8" s="69"/>
      <c r="O8" s="69" t="s">
        <v>41</v>
      </c>
      <c r="P8" s="69" t="s">
        <v>41</v>
      </c>
      <c r="Q8" s="69" t="s">
        <v>41</v>
      </c>
      <c r="R8" s="69" t="s">
        <v>41</v>
      </c>
      <c r="S8" s="69" t="s">
        <v>41</v>
      </c>
      <c r="T8" s="69" t="s">
        <v>41</v>
      </c>
      <c r="U8" s="69"/>
      <c r="V8" s="69"/>
      <c r="W8" s="69" t="s">
        <v>41</v>
      </c>
      <c r="X8" s="69" t="s">
        <v>41</v>
      </c>
    </row>
    <row r="9" spans="2:25" ht="18" thickBot="1" x14ac:dyDescent="0.4">
      <c r="B9" s="72" t="s">
        <v>24</v>
      </c>
      <c r="C9" s="72" t="s">
        <v>24</v>
      </c>
      <c r="D9" s="72" t="s">
        <v>24</v>
      </c>
      <c r="E9" s="72" t="s">
        <v>24</v>
      </c>
      <c r="F9" s="69" t="s">
        <v>25</v>
      </c>
      <c r="G9" s="69" t="s">
        <v>25</v>
      </c>
      <c r="H9" s="69" t="s">
        <v>25</v>
      </c>
      <c r="I9" s="69" t="s">
        <v>22</v>
      </c>
      <c r="J9" s="69" t="s">
        <v>22</v>
      </c>
      <c r="K9" s="69" t="s">
        <v>22</v>
      </c>
      <c r="L9" s="69" t="s">
        <v>22</v>
      </c>
      <c r="M9" s="69"/>
      <c r="N9" s="69"/>
      <c r="O9" s="69" t="s">
        <v>22</v>
      </c>
      <c r="P9" s="69" t="s">
        <v>22</v>
      </c>
      <c r="Q9" s="69" t="s">
        <v>22</v>
      </c>
      <c r="R9" s="69" t="s">
        <v>22</v>
      </c>
      <c r="S9" s="69" t="s">
        <v>22</v>
      </c>
      <c r="T9" s="69" t="s">
        <v>22</v>
      </c>
      <c r="U9" s="69"/>
      <c r="V9" s="69"/>
      <c r="W9" s="69" t="s">
        <v>22</v>
      </c>
      <c r="X9" s="69" t="s">
        <v>22</v>
      </c>
    </row>
    <row r="10" spans="2:25" ht="18" thickBot="1" x14ac:dyDescent="0.4">
      <c r="B10" s="72" t="s">
        <v>24</v>
      </c>
      <c r="C10" s="72" t="s">
        <v>24</v>
      </c>
      <c r="D10" s="72" t="s">
        <v>24</v>
      </c>
      <c r="E10" s="72" t="s">
        <v>24</v>
      </c>
      <c r="F10" s="69" t="s">
        <v>42</v>
      </c>
      <c r="G10" s="69" t="s">
        <v>42</v>
      </c>
      <c r="H10" s="69" t="s">
        <v>42</v>
      </c>
      <c r="I10" s="69" t="s">
        <v>23</v>
      </c>
      <c r="J10" s="69" t="s">
        <v>23</v>
      </c>
      <c r="K10" s="69" t="s">
        <v>23</v>
      </c>
      <c r="L10" s="69" t="s">
        <v>23</v>
      </c>
      <c r="M10" s="69"/>
      <c r="N10" s="69"/>
      <c r="O10" s="69" t="s">
        <v>23</v>
      </c>
      <c r="P10" s="69" t="s">
        <v>23</v>
      </c>
      <c r="Q10" s="69" t="s">
        <v>23</v>
      </c>
      <c r="R10" s="69" t="s">
        <v>23</v>
      </c>
      <c r="S10" s="69" t="s">
        <v>23</v>
      </c>
      <c r="T10" s="69" t="s">
        <v>23</v>
      </c>
      <c r="U10" s="69"/>
      <c r="V10" s="69"/>
      <c r="W10" s="69" t="s">
        <v>23</v>
      </c>
      <c r="X10" s="69" t="s">
        <v>23</v>
      </c>
    </row>
    <row r="11" spans="2:25" ht="18" thickBot="1" x14ac:dyDescent="0.4">
      <c r="B11" s="9" t="s">
        <v>34</v>
      </c>
      <c r="C11" s="9" t="s">
        <v>26</v>
      </c>
      <c r="D11" s="10" t="s">
        <v>43</v>
      </c>
      <c r="E11" s="9" t="s">
        <v>27</v>
      </c>
      <c r="F11" s="9" t="s">
        <v>44</v>
      </c>
      <c r="G11" s="9" t="s">
        <v>28</v>
      </c>
      <c r="H11" s="9" t="s">
        <v>45</v>
      </c>
      <c r="I11" s="9" t="s">
        <v>29</v>
      </c>
      <c r="J11" s="9" t="s">
        <v>46</v>
      </c>
      <c r="K11" s="9" t="s">
        <v>29</v>
      </c>
      <c r="L11" s="9" t="s">
        <v>46</v>
      </c>
      <c r="M11" s="9" t="s">
        <v>29</v>
      </c>
      <c r="N11" s="9" t="s">
        <v>46</v>
      </c>
      <c r="O11" s="9" t="s">
        <v>29</v>
      </c>
      <c r="P11" s="9" t="s">
        <v>46</v>
      </c>
      <c r="Q11" s="9" t="s">
        <v>29</v>
      </c>
      <c r="R11" s="9" t="s">
        <v>46</v>
      </c>
      <c r="S11" s="9" t="s">
        <v>29</v>
      </c>
      <c r="T11" s="9" t="s">
        <v>46</v>
      </c>
      <c r="U11" s="9" t="s">
        <v>29</v>
      </c>
      <c r="V11" s="9" t="s">
        <v>46</v>
      </c>
      <c r="W11" s="9" t="s">
        <v>29</v>
      </c>
      <c r="X11" s="9" t="s">
        <v>46</v>
      </c>
      <c r="Y11" s="3"/>
    </row>
    <row r="12" spans="2:25" s="23" customFormat="1" ht="18" thickBot="1" x14ac:dyDescent="0.4">
      <c r="B12" s="18">
        <v>1</v>
      </c>
      <c r="C12" s="18" t="s">
        <v>31</v>
      </c>
      <c r="D12" s="19" t="s">
        <v>32</v>
      </c>
      <c r="E12" s="18" t="s">
        <v>32</v>
      </c>
      <c r="F12" s="18" t="s">
        <v>33</v>
      </c>
      <c r="G12" s="18">
        <v>1</v>
      </c>
      <c r="H12" s="18"/>
      <c r="I12" s="20"/>
      <c r="J12" s="21">
        <f>SUM(J14:J62)</f>
        <v>1881165</v>
      </c>
      <c r="K12" s="20"/>
      <c r="L12" s="21">
        <f>SUM(L14:L62)</f>
        <v>1709200</v>
      </c>
      <c r="M12" s="20"/>
      <c r="N12" s="21">
        <f>SUM(N14:N62)</f>
        <v>2069558</v>
      </c>
      <c r="O12" s="20"/>
      <c r="P12" s="21">
        <v>1969558</v>
      </c>
      <c r="Q12" s="20"/>
      <c r="R12" s="21">
        <f>SUM(R14:R62)</f>
        <v>2795960</v>
      </c>
      <c r="S12" s="20"/>
      <c r="T12" s="21">
        <f>SUM(T14:T62)</f>
        <v>2955150</v>
      </c>
      <c r="U12" s="20"/>
      <c r="V12" s="21">
        <f>SUM(V14:V62)</f>
        <v>2438640</v>
      </c>
      <c r="W12" s="20"/>
      <c r="X12" s="21">
        <f>SUM(X14:X62)</f>
        <v>3413685</v>
      </c>
      <c r="Y12" s="22"/>
    </row>
    <row r="13" spans="2:25" ht="18" thickBot="1" x14ac:dyDescent="0.4">
      <c r="B13" s="11">
        <v>1</v>
      </c>
      <c r="C13" s="11">
        <v>1</v>
      </c>
      <c r="D13" s="12" t="s">
        <v>47</v>
      </c>
      <c r="E13" s="11" t="s">
        <v>47</v>
      </c>
      <c r="F13" s="11" t="s">
        <v>31</v>
      </c>
      <c r="G13" s="11" t="s">
        <v>31</v>
      </c>
      <c r="H13" s="11"/>
      <c r="I13" s="65"/>
      <c r="J13" s="65"/>
      <c r="K13" s="11"/>
      <c r="L13" s="11"/>
      <c r="M13" s="65"/>
      <c r="N13" s="65"/>
      <c r="O13" s="11"/>
      <c r="P13" s="11"/>
      <c r="Q13" s="11"/>
      <c r="R13" s="11"/>
      <c r="S13" s="11"/>
      <c r="T13" s="11"/>
      <c r="U13" s="11"/>
      <c r="V13" s="11"/>
      <c r="W13" s="11"/>
      <c r="X13" s="11"/>
      <c r="Y13" s="3"/>
    </row>
    <row r="14" spans="2:25" ht="140.5" thickBot="1" x14ac:dyDescent="0.4">
      <c r="B14" s="11">
        <v>2</v>
      </c>
      <c r="C14" s="11">
        <v>1.1000000000000001</v>
      </c>
      <c r="D14" s="12" t="s">
        <v>48</v>
      </c>
      <c r="E14" s="11" t="s">
        <v>48</v>
      </c>
      <c r="F14" s="11" t="s">
        <v>49</v>
      </c>
      <c r="G14" s="11">
        <v>606</v>
      </c>
      <c r="H14" s="15">
        <v>10908</v>
      </c>
      <c r="I14" s="13">
        <v>40</v>
      </c>
      <c r="J14" s="16">
        <f>I14*$G14</f>
        <v>24240</v>
      </c>
      <c r="K14" s="13">
        <v>25</v>
      </c>
      <c r="L14" s="16">
        <f>K14*$G14</f>
        <v>15150</v>
      </c>
      <c r="M14" s="13">
        <v>18</v>
      </c>
      <c r="N14" s="17">
        <f>M14*$G14</f>
        <v>10908</v>
      </c>
      <c r="O14" s="13">
        <v>18</v>
      </c>
      <c r="P14" s="17">
        <f>O14*$G14</f>
        <v>10908</v>
      </c>
      <c r="Q14" s="13">
        <v>85</v>
      </c>
      <c r="R14" s="16">
        <f>Q14*$G14</f>
        <v>51510</v>
      </c>
      <c r="S14" s="13">
        <v>25</v>
      </c>
      <c r="T14" s="16">
        <f>S14*$G14</f>
        <v>15150</v>
      </c>
      <c r="U14" s="13">
        <v>20</v>
      </c>
      <c r="V14" s="16">
        <f>U14*$G14</f>
        <v>12120</v>
      </c>
      <c r="W14" s="13">
        <v>55</v>
      </c>
      <c r="X14" s="16">
        <f>W14*$G14</f>
        <v>33330</v>
      </c>
      <c r="Y14" s="3"/>
    </row>
    <row r="15" spans="2:25" ht="18" thickBot="1" x14ac:dyDescent="0.4">
      <c r="B15" s="11">
        <v>3</v>
      </c>
      <c r="C15" s="11" t="s">
        <v>31</v>
      </c>
      <c r="D15" s="12" t="s">
        <v>50</v>
      </c>
      <c r="E15" s="11" t="s">
        <v>50</v>
      </c>
      <c r="F15" s="11" t="s">
        <v>31</v>
      </c>
      <c r="G15" s="11" t="s">
        <v>31</v>
      </c>
      <c r="H15" s="11"/>
      <c r="I15" s="65"/>
      <c r="J15" s="65"/>
      <c r="K15" s="11"/>
      <c r="L15" s="11"/>
      <c r="M15" s="65"/>
      <c r="N15" s="65"/>
      <c r="O15" s="11"/>
      <c r="P15" s="11"/>
      <c r="Q15" s="11"/>
      <c r="R15" s="11"/>
      <c r="S15" s="11"/>
      <c r="T15" s="11"/>
      <c r="U15" s="11"/>
      <c r="V15" s="11"/>
      <c r="W15" s="11"/>
      <c r="X15" s="11"/>
      <c r="Y15" s="3"/>
    </row>
    <row r="16" spans="2:25" ht="18" thickBot="1" x14ac:dyDescent="0.4">
      <c r="B16" s="11">
        <v>4</v>
      </c>
      <c r="C16" s="11">
        <v>2</v>
      </c>
      <c r="D16" s="12" t="s">
        <v>51</v>
      </c>
      <c r="E16" s="11" t="s">
        <v>51</v>
      </c>
      <c r="F16" s="11" t="s">
        <v>31</v>
      </c>
      <c r="G16" s="11" t="s">
        <v>31</v>
      </c>
      <c r="H16" s="11"/>
      <c r="I16" s="65"/>
      <c r="J16" s="65"/>
      <c r="K16" s="11"/>
      <c r="L16" s="11"/>
      <c r="M16" s="65"/>
      <c r="N16" s="65"/>
      <c r="O16" s="11"/>
      <c r="P16" s="11"/>
      <c r="Q16" s="11"/>
      <c r="R16" s="11"/>
      <c r="S16" s="11"/>
      <c r="T16" s="11"/>
      <c r="U16" s="11"/>
      <c r="V16" s="11"/>
      <c r="W16" s="11"/>
      <c r="X16" s="11"/>
      <c r="Y16" s="3"/>
    </row>
    <row r="17" spans="2:25" ht="18" thickBot="1" x14ac:dyDescent="0.4">
      <c r="B17" s="11">
        <v>5</v>
      </c>
      <c r="C17" s="11">
        <v>2.0099999999999998</v>
      </c>
      <c r="D17" s="12" t="s">
        <v>52</v>
      </c>
      <c r="E17" s="11" t="s">
        <v>52</v>
      </c>
      <c r="F17" s="11" t="s">
        <v>31</v>
      </c>
      <c r="G17" s="11" t="s">
        <v>31</v>
      </c>
      <c r="H17" s="11"/>
      <c r="I17" s="65"/>
      <c r="J17" s="65"/>
      <c r="K17" s="11"/>
      <c r="L17" s="11"/>
      <c r="M17" s="65"/>
      <c r="N17" s="65"/>
      <c r="O17" s="11"/>
      <c r="P17" s="11"/>
      <c r="Q17" s="11"/>
      <c r="R17" s="11"/>
      <c r="S17" s="11"/>
      <c r="T17" s="11"/>
      <c r="U17" s="11"/>
      <c r="V17" s="11"/>
      <c r="W17" s="11"/>
      <c r="X17" s="11"/>
      <c r="Y17" s="3"/>
    </row>
    <row r="18" spans="2:25" ht="210.5" thickBot="1" x14ac:dyDescent="0.4">
      <c r="B18" s="11">
        <v>6</v>
      </c>
      <c r="C18" s="11" t="s">
        <v>31</v>
      </c>
      <c r="D18" s="12" t="s">
        <v>53</v>
      </c>
      <c r="E18" s="11" t="s">
        <v>53</v>
      </c>
      <c r="F18" s="11" t="s">
        <v>49</v>
      </c>
      <c r="G18" s="11">
        <v>0</v>
      </c>
      <c r="H18" s="12">
        <v>0</v>
      </c>
      <c r="I18" s="13">
        <v>175</v>
      </c>
      <c r="J18" s="13">
        <v>0</v>
      </c>
      <c r="K18" s="13">
        <v>175</v>
      </c>
      <c r="L18" s="13">
        <v>0</v>
      </c>
      <c r="M18" s="13">
        <v>0</v>
      </c>
      <c r="N18" s="14">
        <v>0</v>
      </c>
      <c r="O18" s="13">
        <v>0</v>
      </c>
      <c r="P18" s="14">
        <v>0</v>
      </c>
      <c r="Q18" s="13">
        <v>300</v>
      </c>
      <c r="R18" s="13">
        <v>0</v>
      </c>
      <c r="S18" s="13">
        <v>0</v>
      </c>
      <c r="T18" s="14">
        <v>0</v>
      </c>
      <c r="U18" s="13"/>
      <c r="V18" s="14">
        <v>0</v>
      </c>
      <c r="W18" s="13">
        <v>0</v>
      </c>
      <c r="X18" s="14">
        <v>0</v>
      </c>
      <c r="Y18" s="3"/>
    </row>
    <row r="19" spans="2:25" ht="18" thickBot="1" x14ac:dyDescent="0.4">
      <c r="B19" s="11">
        <v>7</v>
      </c>
      <c r="C19" s="11">
        <v>2.02</v>
      </c>
      <c r="D19" s="12" t="s">
        <v>54</v>
      </c>
      <c r="E19" s="11" t="s">
        <v>54</v>
      </c>
      <c r="F19" s="11" t="s">
        <v>31</v>
      </c>
      <c r="G19" s="11" t="s">
        <v>31</v>
      </c>
      <c r="H19" s="11"/>
      <c r="I19" s="65"/>
      <c r="J19" s="65"/>
      <c r="K19" s="11"/>
      <c r="L19" s="11"/>
      <c r="M19" s="65"/>
      <c r="N19" s="65"/>
      <c r="O19" s="11"/>
      <c r="P19" s="11"/>
      <c r="Q19" s="11"/>
      <c r="R19" s="11"/>
      <c r="S19" s="11"/>
      <c r="T19" s="11"/>
      <c r="U19" s="11"/>
      <c r="V19" s="11"/>
      <c r="W19" s="11"/>
      <c r="X19" s="11"/>
      <c r="Y19" s="3"/>
    </row>
    <row r="20" spans="2:25" ht="105.5" thickBot="1" x14ac:dyDescent="0.4">
      <c r="B20" s="11">
        <v>8</v>
      </c>
      <c r="C20" s="11" t="s">
        <v>31</v>
      </c>
      <c r="D20" s="12" t="s">
        <v>55</v>
      </c>
      <c r="E20" s="11" t="s">
        <v>55</v>
      </c>
      <c r="F20" s="11" t="s">
        <v>49</v>
      </c>
      <c r="G20" s="11">
        <v>855</v>
      </c>
      <c r="H20" s="15">
        <v>76950</v>
      </c>
      <c r="I20" s="13">
        <v>95</v>
      </c>
      <c r="J20" s="17">
        <f>I20*$G20</f>
        <v>81225</v>
      </c>
      <c r="K20" s="13">
        <v>90</v>
      </c>
      <c r="L20" s="17">
        <f>K20*$G20</f>
        <v>76950</v>
      </c>
      <c r="M20" s="13">
        <v>225</v>
      </c>
      <c r="N20" s="16">
        <f>M20*$G20</f>
        <v>192375</v>
      </c>
      <c r="O20" s="13">
        <v>225</v>
      </c>
      <c r="P20" s="16">
        <f>O20*$G20</f>
        <v>192375</v>
      </c>
      <c r="Q20" s="13">
        <v>280</v>
      </c>
      <c r="R20" s="16">
        <f>Q20*$G20</f>
        <v>239400</v>
      </c>
      <c r="S20" s="13">
        <v>290</v>
      </c>
      <c r="T20" s="16">
        <f>S20*$G20</f>
        <v>247950</v>
      </c>
      <c r="U20" s="13">
        <v>250</v>
      </c>
      <c r="V20" s="16">
        <f>U20*$G20</f>
        <v>213750</v>
      </c>
      <c r="W20" s="13">
        <v>255</v>
      </c>
      <c r="X20" s="16">
        <f>W20*$G20</f>
        <v>218025</v>
      </c>
      <c r="Y20" s="3"/>
    </row>
    <row r="21" spans="2:25" ht="35.5" thickBot="1" x14ac:dyDescent="0.4">
      <c r="B21" s="11">
        <v>9</v>
      </c>
      <c r="C21" s="11">
        <v>2.0299999999999998</v>
      </c>
      <c r="D21" s="12" t="s">
        <v>56</v>
      </c>
      <c r="E21" s="11" t="s">
        <v>56</v>
      </c>
      <c r="F21" s="11" t="s">
        <v>31</v>
      </c>
      <c r="G21" s="11" t="s">
        <v>31</v>
      </c>
      <c r="H21" s="11"/>
      <c r="I21" s="65"/>
      <c r="J21" s="65"/>
      <c r="K21" s="11"/>
      <c r="L21" s="11"/>
      <c r="M21" s="65"/>
      <c r="N21" s="65"/>
      <c r="O21" s="11"/>
      <c r="P21" s="11"/>
      <c r="Q21" s="11"/>
      <c r="R21" s="11"/>
      <c r="S21" s="11"/>
      <c r="T21" s="11"/>
      <c r="U21" s="11"/>
      <c r="V21" s="11"/>
      <c r="W21" s="11"/>
      <c r="X21" s="11"/>
      <c r="Y21" s="3"/>
    </row>
    <row r="22" spans="2:25" ht="105.5" thickBot="1" x14ac:dyDescent="0.4">
      <c r="B22" s="11">
        <v>10</v>
      </c>
      <c r="C22" s="11" t="s">
        <v>31</v>
      </c>
      <c r="D22" s="12" t="s">
        <v>57</v>
      </c>
      <c r="E22" s="11" t="s">
        <v>57</v>
      </c>
      <c r="F22" s="11" t="s">
        <v>49</v>
      </c>
      <c r="G22" s="11">
        <v>545</v>
      </c>
      <c r="H22" s="15">
        <v>81750</v>
      </c>
      <c r="I22" s="13">
        <v>180</v>
      </c>
      <c r="J22" s="16">
        <f>I22*$G22</f>
        <v>98100</v>
      </c>
      <c r="K22" s="13">
        <v>160</v>
      </c>
      <c r="L22" s="16">
        <f>K22*$G22</f>
        <v>87200</v>
      </c>
      <c r="M22" s="13">
        <v>185</v>
      </c>
      <c r="N22" s="16">
        <f>M22*$G22</f>
        <v>100825</v>
      </c>
      <c r="O22" s="13">
        <v>185</v>
      </c>
      <c r="P22" s="16">
        <f>O22*$G22</f>
        <v>100825</v>
      </c>
      <c r="Q22" s="13">
        <v>330</v>
      </c>
      <c r="R22" s="16">
        <f>Q22*$G22</f>
        <v>179850</v>
      </c>
      <c r="S22" s="13">
        <v>250</v>
      </c>
      <c r="T22" s="16">
        <f>S22*$G22</f>
        <v>136250</v>
      </c>
      <c r="U22" s="13">
        <v>250</v>
      </c>
      <c r="V22" s="16">
        <f>U22*$G22</f>
        <v>136250</v>
      </c>
      <c r="W22" s="13">
        <v>150</v>
      </c>
      <c r="X22" s="17">
        <f>W22*$G22</f>
        <v>81750</v>
      </c>
      <c r="Y22" s="3"/>
    </row>
    <row r="23" spans="2:25" ht="18" thickBot="1" x14ac:dyDescent="0.4">
      <c r="B23" s="11">
        <v>11</v>
      </c>
      <c r="C23" s="11">
        <v>2.04</v>
      </c>
      <c r="D23" s="12" t="s">
        <v>58</v>
      </c>
      <c r="E23" s="11" t="s">
        <v>58</v>
      </c>
      <c r="F23" s="11" t="s">
        <v>31</v>
      </c>
      <c r="G23" s="11" t="s">
        <v>31</v>
      </c>
      <c r="H23" s="11"/>
      <c r="I23" s="65"/>
      <c r="J23" s="65"/>
      <c r="K23" s="11"/>
      <c r="L23" s="11"/>
      <c r="M23" s="65"/>
      <c r="N23" s="65"/>
      <c r="O23" s="11"/>
      <c r="P23" s="11"/>
      <c r="Q23" s="11"/>
      <c r="R23" s="11"/>
      <c r="S23" s="11"/>
      <c r="T23" s="11"/>
      <c r="U23" s="11"/>
      <c r="V23" s="11"/>
      <c r="W23" s="11"/>
      <c r="X23" s="11"/>
      <c r="Y23" s="3"/>
    </row>
    <row r="24" spans="2:25" ht="53" thickBot="1" x14ac:dyDescent="0.4">
      <c r="B24" s="11">
        <v>12</v>
      </c>
      <c r="C24" s="11" t="s">
        <v>31</v>
      </c>
      <c r="D24" s="12" t="s">
        <v>59</v>
      </c>
      <c r="E24" s="11" t="s">
        <v>59</v>
      </c>
      <c r="F24" s="11" t="s">
        <v>49</v>
      </c>
      <c r="G24" s="11">
        <v>545</v>
      </c>
      <c r="H24" s="15">
        <v>51775</v>
      </c>
      <c r="I24" s="13">
        <v>150</v>
      </c>
      <c r="J24" s="16">
        <f>I24*$G24</f>
        <v>81750</v>
      </c>
      <c r="K24" s="13">
        <v>120</v>
      </c>
      <c r="L24" s="16">
        <f>K24*$G24</f>
        <v>65400</v>
      </c>
      <c r="M24" s="13">
        <v>95</v>
      </c>
      <c r="N24" s="17">
        <f>M24*$G24</f>
        <v>51775</v>
      </c>
      <c r="O24" s="13">
        <v>95</v>
      </c>
      <c r="P24" s="17">
        <f>O24*$G24</f>
        <v>51775</v>
      </c>
      <c r="Q24" s="13">
        <v>200</v>
      </c>
      <c r="R24" s="16">
        <f>Q24*$G24</f>
        <v>109000</v>
      </c>
      <c r="S24" s="13">
        <v>200</v>
      </c>
      <c r="T24" s="16">
        <f>S24*$G24</f>
        <v>109000</v>
      </c>
      <c r="U24" s="13">
        <v>150</v>
      </c>
      <c r="V24" s="16">
        <f>U24*$G24</f>
        <v>81750</v>
      </c>
      <c r="W24" s="13">
        <v>130</v>
      </c>
      <c r="X24" s="16">
        <f>W24*$G24</f>
        <v>70850</v>
      </c>
      <c r="Y24" s="3"/>
    </row>
    <row r="25" spans="2:25" ht="18" thickBot="1" x14ac:dyDescent="0.4">
      <c r="B25" s="11">
        <v>13</v>
      </c>
      <c r="C25" s="11">
        <v>2.0499999999999998</v>
      </c>
      <c r="D25" s="12" t="s">
        <v>60</v>
      </c>
      <c r="E25" s="11" t="s">
        <v>60</v>
      </c>
      <c r="F25" s="11" t="s">
        <v>31</v>
      </c>
      <c r="G25" s="11" t="s">
        <v>31</v>
      </c>
      <c r="H25" s="11"/>
      <c r="I25" s="65"/>
      <c r="J25" s="65"/>
      <c r="K25" s="11"/>
      <c r="L25" s="11"/>
      <c r="M25" s="65"/>
      <c r="N25" s="65"/>
      <c r="O25" s="11"/>
      <c r="P25" s="11"/>
      <c r="Q25" s="11"/>
      <c r="R25" s="11"/>
      <c r="S25" s="11"/>
      <c r="T25" s="11"/>
      <c r="U25" s="11"/>
      <c r="V25" s="11"/>
      <c r="W25" s="11"/>
      <c r="X25" s="11"/>
      <c r="Y25" s="3"/>
    </row>
    <row r="26" spans="2:25" ht="105.5" thickBot="1" x14ac:dyDescent="0.4">
      <c r="B26" s="11">
        <v>14</v>
      </c>
      <c r="C26" s="11" t="s">
        <v>31</v>
      </c>
      <c r="D26" s="12" t="s">
        <v>61</v>
      </c>
      <c r="E26" s="11" t="s">
        <v>61</v>
      </c>
      <c r="F26" s="11" t="s">
        <v>49</v>
      </c>
      <c r="G26" s="11">
        <v>2000</v>
      </c>
      <c r="H26" s="15">
        <v>280000</v>
      </c>
      <c r="I26" s="13">
        <v>140</v>
      </c>
      <c r="J26" s="17">
        <f>I26*$G26</f>
        <v>280000</v>
      </c>
      <c r="K26" s="13">
        <v>140</v>
      </c>
      <c r="L26" s="17">
        <f>K26*$G26</f>
        <v>280000</v>
      </c>
      <c r="M26" s="13">
        <v>165</v>
      </c>
      <c r="N26" s="16">
        <f>M26*$G26</f>
        <v>330000</v>
      </c>
      <c r="O26" s="13">
        <v>165</v>
      </c>
      <c r="P26" s="16">
        <f>O26*$G26</f>
        <v>330000</v>
      </c>
      <c r="Q26" s="13">
        <v>165</v>
      </c>
      <c r="R26" s="16">
        <f>Q26*$G26</f>
        <v>330000</v>
      </c>
      <c r="S26" s="13">
        <v>400</v>
      </c>
      <c r="T26" s="16">
        <f>S26*$G26</f>
        <v>800000</v>
      </c>
      <c r="U26" s="13">
        <v>290</v>
      </c>
      <c r="V26" s="16">
        <f>U26*$G26</f>
        <v>580000</v>
      </c>
      <c r="W26" s="13">
        <v>300</v>
      </c>
      <c r="X26" s="16">
        <f>W26*$G26</f>
        <v>600000</v>
      </c>
      <c r="Y26" s="3"/>
    </row>
    <row r="27" spans="2:25" ht="18" thickBot="1" x14ac:dyDescent="0.4">
      <c r="B27" s="11">
        <v>15</v>
      </c>
      <c r="C27" s="11">
        <v>2.06</v>
      </c>
      <c r="D27" s="12" t="s">
        <v>62</v>
      </c>
      <c r="E27" s="11" t="s">
        <v>62</v>
      </c>
      <c r="F27" s="11" t="s">
        <v>31</v>
      </c>
      <c r="G27" s="11" t="s">
        <v>31</v>
      </c>
      <c r="H27" s="11"/>
      <c r="I27" s="65"/>
      <c r="J27" s="65"/>
      <c r="K27" s="11"/>
      <c r="L27" s="11"/>
      <c r="M27" s="65"/>
      <c r="N27" s="65"/>
      <c r="O27" s="11"/>
      <c r="P27" s="11"/>
      <c r="Q27" s="11"/>
      <c r="R27" s="11"/>
      <c r="S27" s="11"/>
      <c r="T27" s="11"/>
      <c r="U27" s="11"/>
      <c r="V27" s="11"/>
      <c r="W27" s="11"/>
      <c r="X27" s="11"/>
      <c r="Y27" s="3"/>
    </row>
    <row r="28" spans="2:25" ht="88" thickBot="1" x14ac:dyDescent="0.4">
      <c r="B28" s="11">
        <v>16</v>
      </c>
      <c r="C28" s="11" t="s">
        <v>31</v>
      </c>
      <c r="D28" s="12" t="s">
        <v>63</v>
      </c>
      <c r="E28" s="11" t="s">
        <v>63</v>
      </c>
      <c r="F28" s="11" t="s">
        <v>49</v>
      </c>
      <c r="G28" s="11">
        <v>0</v>
      </c>
      <c r="H28" s="12">
        <v>0</v>
      </c>
      <c r="I28" s="13">
        <v>160</v>
      </c>
      <c r="J28" s="13">
        <v>0</v>
      </c>
      <c r="K28" s="13">
        <v>160</v>
      </c>
      <c r="L28" s="13">
        <v>0</v>
      </c>
      <c r="M28" s="13">
        <v>0</v>
      </c>
      <c r="N28" s="14">
        <v>0</v>
      </c>
      <c r="O28" s="13">
        <v>0</v>
      </c>
      <c r="P28" s="14">
        <v>0</v>
      </c>
      <c r="Q28" s="13">
        <v>1890</v>
      </c>
      <c r="R28" s="13">
        <v>0</v>
      </c>
      <c r="S28" s="13">
        <v>0</v>
      </c>
      <c r="T28" s="14">
        <v>0</v>
      </c>
      <c r="U28" s="13"/>
      <c r="V28" s="14">
        <v>0</v>
      </c>
      <c r="W28" s="13">
        <v>400</v>
      </c>
      <c r="X28" s="13">
        <v>0</v>
      </c>
      <c r="Y28" s="3"/>
    </row>
    <row r="29" spans="2:25" ht="70.5" thickBot="1" x14ac:dyDescent="0.4">
      <c r="B29" s="11">
        <v>17</v>
      </c>
      <c r="C29" s="11" t="s">
        <v>31</v>
      </c>
      <c r="D29" s="12" t="s">
        <v>64</v>
      </c>
      <c r="E29" s="11" t="s">
        <v>64</v>
      </c>
      <c r="F29" s="11" t="s">
        <v>49</v>
      </c>
      <c r="G29" s="11">
        <v>0</v>
      </c>
      <c r="H29" s="12">
        <v>0</v>
      </c>
      <c r="I29" s="13">
        <v>250</v>
      </c>
      <c r="J29" s="13">
        <v>0</v>
      </c>
      <c r="K29" s="13">
        <v>250</v>
      </c>
      <c r="L29" s="13">
        <v>0</v>
      </c>
      <c r="M29" s="13">
        <v>0</v>
      </c>
      <c r="N29" s="14">
        <v>0</v>
      </c>
      <c r="O29" s="13">
        <v>0</v>
      </c>
      <c r="P29" s="14">
        <v>0</v>
      </c>
      <c r="Q29" s="13">
        <v>2200</v>
      </c>
      <c r="R29" s="13">
        <v>0</v>
      </c>
      <c r="S29" s="13">
        <v>0</v>
      </c>
      <c r="T29" s="14">
        <v>0</v>
      </c>
      <c r="U29" s="13"/>
      <c r="V29" s="14">
        <v>0</v>
      </c>
      <c r="W29" s="13">
        <v>350</v>
      </c>
      <c r="X29" s="13">
        <v>0</v>
      </c>
      <c r="Y29" s="3"/>
    </row>
    <row r="30" spans="2:25" ht="18" thickBot="1" x14ac:dyDescent="0.4">
      <c r="B30" s="11">
        <v>18</v>
      </c>
      <c r="C30" s="11">
        <v>2.0699999999999998</v>
      </c>
      <c r="D30" s="12" t="s">
        <v>65</v>
      </c>
      <c r="E30" s="11" t="s">
        <v>65</v>
      </c>
      <c r="F30" s="11" t="s">
        <v>31</v>
      </c>
      <c r="G30" s="11" t="s">
        <v>31</v>
      </c>
      <c r="H30" s="11"/>
      <c r="I30" s="65"/>
      <c r="J30" s="65"/>
      <c r="K30" s="11"/>
      <c r="L30" s="11"/>
      <c r="M30" s="65"/>
      <c r="N30" s="65"/>
      <c r="O30" s="11"/>
      <c r="P30" s="11"/>
      <c r="Q30" s="11"/>
      <c r="R30" s="11"/>
      <c r="S30" s="11"/>
      <c r="T30" s="11"/>
      <c r="U30" s="11"/>
      <c r="V30" s="11"/>
      <c r="W30" s="11"/>
      <c r="X30" s="11"/>
      <c r="Y30" s="3"/>
    </row>
    <row r="31" spans="2:25" ht="88" thickBot="1" x14ac:dyDescent="0.4">
      <c r="B31" s="11">
        <v>19</v>
      </c>
      <c r="C31" s="11" t="s">
        <v>31</v>
      </c>
      <c r="D31" s="12" t="s">
        <v>66</v>
      </c>
      <c r="E31" s="11" t="s">
        <v>66</v>
      </c>
      <c r="F31" s="11" t="s">
        <v>49</v>
      </c>
      <c r="G31" s="11">
        <v>4000</v>
      </c>
      <c r="H31" s="15">
        <v>280000</v>
      </c>
      <c r="I31" s="13">
        <v>80</v>
      </c>
      <c r="J31" s="17">
        <f>I31*$G31</f>
        <v>320000</v>
      </c>
      <c r="K31" s="13">
        <v>70</v>
      </c>
      <c r="L31" s="17">
        <f>K31*$G31</f>
        <v>280000</v>
      </c>
      <c r="M31" s="13">
        <v>75</v>
      </c>
      <c r="N31" s="16">
        <f>M31*$G31</f>
        <v>300000</v>
      </c>
      <c r="O31" s="13">
        <v>75</v>
      </c>
      <c r="P31" s="16">
        <f>O31*$G31</f>
        <v>300000</v>
      </c>
      <c r="Q31" s="13">
        <v>95</v>
      </c>
      <c r="R31" s="16">
        <f>Q31*$G31</f>
        <v>380000</v>
      </c>
      <c r="S31" s="13">
        <v>110</v>
      </c>
      <c r="T31" s="16">
        <f>S31*$G31</f>
        <v>440000</v>
      </c>
      <c r="U31" s="13">
        <v>90</v>
      </c>
      <c r="V31" s="16">
        <f>U31*$G31</f>
        <v>360000</v>
      </c>
      <c r="W31" s="13">
        <v>300</v>
      </c>
      <c r="X31" s="16">
        <f>W31*$G31</f>
        <v>1200000</v>
      </c>
      <c r="Y31" s="3"/>
    </row>
    <row r="32" spans="2:25" ht="18" thickBot="1" x14ac:dyDescent="0.4">
      <c r="B32" s="11">
        <v>20</v>
      </c>
      <c r="C32" s="11">
        <v>2.08</v>
      </c>
      <c r="D32" s="12" t="s">
        <v>67</v>
      </c>
      <c r="E32" s="11" t="s">
        <v>67</v>
      </c>
      <c r="F32" s="11" t="s">
        <v>31</v>
      </c>
      <c r="G32" s="11" t="s">
        <v>31</v>
      </c>
      <c r="H32" s="11"/>
      <c r="I32" s="65"/>
      <c r="J32" s="65"/>
      <c r="K32" s="11"/>
      <c r="L32" s="11"/>
      <c r="M32" s="65"/>
      <c r="N32" s="65"/>
      <c r="O32" s="11"/>
      <c r="P32" s="11"/>
      <c r="Q32" s="11"/>
      <c r="R32" s="11"/>
      <c r="S32" s="11"/>
      <c r="T32" s="11"/>
      <c r="U32" s="11"/>
      <c r="V32" s="11"/>
      <c r="W32" s="11"/>
      <c r="X32" s="11"/>
      <c r="Y32" s="3"/>
    </row>
    <row r="33" spans="2:25" ht="53" thickBot="1" x14ac:dyDescent="0.4">
      <c r="B33" s="11">
        <v>21</v>
      </c>
      <c r="C33" s="11" t="s">
        <v>31</v>
      </c>
      <c r="D33" s="12" t="s">
        <v>68</v>
      </c>
      <c r="E33" s="11" t="s">
        <v>68</v>
      </c>
      <c r="F33" s="11" t="s">
        <v>69</v>
      </c>
      <c r="G33" s="11">
        <v>30</v>
      </c>
      <c r="H33" s="15">
        <v>5250</v>
      </c>
      <c r="I33" s="13">
        <v>1200</v>
      </c>
      <c r="J33" s="16">
        <f>I33*$G33</f>
        <v>36000</v>
      </c>
      <c r="K33" s="13">
        <v>750</v>
      </c>
      <c r="L33" s="16">
        <f>K33*$G33</f>
        <v>22500</v>
      </c>
      <c r="M33" s="13">
        <v>175</v>
      </c>
      <c r="N33" s="17">
        <f>M33*$G33</f>
        <v>5250</v>
      </c>
      <c r="O33" s="13">
        <v>175</v>
      </c>
      <c r="P33" s="17">
        <f>O33*$G33</f>
        <v>5250</v>
      </c>
      <c r="Q33" s="13">
        <v>650</v>
      </c>
      <c r="R33" s="16">
        <f>Q33*$G33</f>
        <v>19500</v>
      </c>
      <c r="S33" s="13">
        <v>750</v>
      </c>
      <c r="T33" s="16">
        <f>S33*$G33</f>
        <v>22500</v>
      </c>
      <c r="U33" s="13">
        <v>750</v>
      </c>
      <c r="V33" s="16">
        <f>U33*$G33</f>
        <v>22500</v>
      </c>
      <c r="W33" s="13">
        <v>750</v>
      </c>
      <c r="X33" s="16">
        <f>W33*$G33</f>
        <v>22500</v>
      </c>
      <c r="Y33" s="3"/>
    </row>
    <row r="34" spans="2:25" ht="18" thickBot="1" x14ac:dyDescent="0.4">
      <c r="B34" s="11">
        <v>22</v>
      </c>
      <c r="C34" s="11">
        <v>2.09</v>
      </c>
      <c r="D34" s="12" t="s">
        <v>70</v>
      </c>
      <c r="E34" s="11" t="s">
        <v>70</v>
      </c>
      <c r="F34" s="11" t="s">
        <v>31</v>
      </c>
      <c r="G34" s="11" t="s">
        <v>31</v>
      </c>
      <c r="H34" s="11"/>
      <c r="I34" s="65"/>
      <c r="J34" s="65"/>
      <c r="K34" s="11"/>
      <c r="L34" s="11"/>
      <c r="M34" s="65"/>
      <c r="N34" s="65"/>
      <c r="O34" s="11"/>
      <c r="P34" s="11"/>
      <c r="Q34" s="11"/>
      <c r="R34" s="11"/>
      <c r="S34" s="11"/>
      <c r="T34" s="11"/>
      <c r="U34" s="11"/>
      <c r="V34" s="11"/>
      <c r="W34" s="11"/>
      <c r="X34" s="11"/>
      <c r="Y34" s="3"/>
    </row>
    <row r="35" spans="2:25" ht="18" thickBot="1" x14ac:dyDescent="0.4">
      <c r="B35" s="11">
        <v>23</v>
      </c>
      <c r="C35" s="11">
        <v>2.1</v>
      </c>
      <c r="D35" s="12" t="s">
        <v>71</v>
      </c>
      <c r="E35" s="11" t="s">
        <v>71</v>
      </c>
      <c r="F35" s="11" t="s">
        <v>31</v>
      </c>
      <c r="G35" s="11" t="s">
        <v>31</v>
      </c>
      <c r="H35" s="11"/>
      <c r="I35" s="65"/>
      <c r="J35" s="65"/>
      <c r="K35" s="11"/>
      <c r="L35" s="11"/>
      <c r="M35" s="65"/>
      <c r="N35" s="65"/>
      <c r="O35" s="11"/>
      <c r="P35" s="11"/>
      <c r="Q35" s="11"/>
      <c r="R35" s="11"/>
      <c r="S35" s="11"/>
      <c r="T35" s="11"/>
      <c r="U35" s="11"/>
      <c r="V35" s="11"/>
      <c r="W35" s="11"/>
      <c r="X35" s="11"/>
      <c r="Y35" s="3"/>
    </row>
    <row r="36" spans="2:25" ht="140.5" thickBot="1" x14ac:dyDescent="0.4">
      <c r="B36" s="11">
        <v>24</v>
      </c>
      <c r="C36" s="11" t="s">
        <v>31</v>
      </c>
      <c r="D36" s="12" t="s">
        <v>72</v>
      </c>
      <c r="E36" s="11" t="s">
        <v>72</v>
      </c>
      <c r="F36" s="11" t="s">
        <v>49</v>
      </c>
      <c r="G36" s="11">
        <v>0</v>
      </c>
      <c r="H36" s="12">
        <v>0</v>
      </c>
      <c r="I36" s="13">
        <v>150</v>
      </c>
      <c r="J36" s="13">
        <v>0</v>
      </c>
      <c r="K36" s="13">
        <v>150</v>
      </c>
      <c r="L36" s="13">
        <v>0</v>
      </c>
      <c r="M36" s="13">
        <v>0</v>
      </c>
      <c r="N36" s="14">
        <v>0</v>
      </c>
      <c r="O36" s="13">
        <v>0</v>
      </c>
      <c r="P36" s="14">
        <v>0</v>
      </c>
      <c r="Q36" s="13">
        <v>3000</v>
      </c>
      <c r="R36" s="13">
        <v>0</v>
      </c>
      <c r="S36" s="13">
        <v>0</v>
      </c>
      <c r="T36" s="14">
        <v>0</v>
      </c>
      <c r="U36" s="13"/>
      <c r="V36" s="14">
        <v>0</v>
      </c>
      <c r="W36" s="13">
        <v>750</v>
      </c>
      <c r="X36" s="13">
        <v>0</v>
      </c>
      <c r="Y36" s="3"/>
    </row>
    <row r="37" spans="2:25" ht="18" thickBot="1" x14ac:dyDescent="0.4">
      <c r="B37" s="11">
        <v>25</v>
      </c>
      <c r="C37" s="11" t="s">
        <v>31</v>
      </c>
      <c r="D37" s="12" t="s">
        <v>73</v>
      </c>
      <c r="E37" s="11" t="s">
        <v>73</v>
      </c>
      <c r="F37" s="11" t="s">
        <v>31</v>
      </c>
      <c r="G37" s="11" t="s">
        <v>31</v>
      </c>
      <c r="H37" s="11"/>
      <c r="I37" s="65"/>
      <c r="J37" s="65"/>
      <c r="K37" s="11"/>
      <c r="L37" s="11"/>
      <c r="M37" s="65"/>
      <c r="N37" s="65"/>
      <c r="O37" s="11"/>
      <c r="P37" s="11"/>
      <c r="Q37" s="11"/>
      <c r="R37" s="11"/>
      <c r="S37" s="11"/>
      <c r="T37" s="11"/>
      <c r="U37" s="11"/>
      <c r="V37" s="11"/>
      <c r="W37" s="11"/>
      <c r="X37" s="11"/>
      <c r="Y37" s="3"/>
    </row>
    <row r="38" spans="2:25" ht="18" thickBot="1" x14ac:dyDescent="0.4">
      <c r="B38" s="11">
        <v>26</v>
      </c>
      <c r="C38" s="11">
        <v>3</v>
      </c>
      <c r="D38" s="12" t="s">
        <v>74</v>
      </c>
      <c r="E38" s="11" t="s">
        <v>74</v>
      </c>
      <c r="F38" s="11" t="s">
        <v>31</v>
      </c>
      <c r="G38" s="11" t="s">
        <v>31</v>
      </c>
      <c r="H38" s="11"/>
      <c r="I38" s="65"/>
      <c r="J38" s="65"/>
      <c r="K38" s="11"/>
      <c r="L38" s="11"/>
      <c r="M38" s="65"/>
      <c r="N38" s="65"/>
      <c r="O38" s="11"/>
      <c r="P38" s="11"/>
      <c r="Q38" s="11"/>
      <c r="R38" s="11"/>
      <c r="S38" s="11"/>
      <c r="T38" s="11"/>
      <c r="U38" s="11"/>
      <c r="V38" s="11"/>
      <c r="W38" s="11"/>
      <c r="X38" s="11"/>
      <c r="Y38" s="3"/>
    </row>
    <row r="39" spans="2:25" ht="105.5" thickBot="1" x14ac:dyDescent="0.4">
      <c r="B39" s="11">
        <v>27</v>
      </c>
      <c r="C39" s="11">
        <v>3.01</v>
      </c>
      <c r="D39" s="12" t="s">
        <v>75</v>
      </c>
      <c r="E39" s="11" t="s">
        <v>75</v>
      </c>
      <c r="F39" s="11" t="s">
        <v>49</v>
      </c>
      <c r="G39" s="11">
        <v>0</v>
      </c>
      <c r="H39" s="12">
        <v>0</v>
      </c>
      <c r="I39" s="13">
        <v>250</v>
      </c>
      <c r="J39" s="13">
        <v>0</v>
      </c>
      <c r="K39" s="13">
        <v>250</v>
      </c>
      <c r="L39" s="13">
        <v>0</v>
      </c>
      <c r="M39" s="13">
        <v>0</v>
      </c>
      <c r="N39" s="14">
        <v>0</v>
      </c>
      <c r="O39" s="13">
        <v>0</v>
      </c>
      <c r="P39" s="14">
        <v>0</v>
      </c>
      <c r="Q39" s="13">
        <v>400</v>
      </c>
      <c r="R39" s="13">
        <v>0</v>
      </c>
      <c r="S39" s="13">
        <v>0</v>
      </c>
      <c r="T39" s="14">
        <v>0</v>
      </c>
      <c r="U39" s="13"/>
      <c r="V39" s="14">
        <v>0</v>
      </c>
      <c r="W39" s="13">
        <v>400</v>
      </c>
      <c r="X39" s="13">
        <v>0</v>
      </c>
      <c r="Y39" s="3"/>
    </row>
    <row r="40" spans="2:25" ht="88" thickBot="1" x14ac:dyDescent="0.4">
      <c r="B40" s="11">
        <v>28</v>
      </c>
      <c r="C40" s="11">
        <v>3.02</v>
      </c>
      <c r="D40" s="12" t="s">
        <v>76</v>
      </c>
      <c r="E40" s="11" t="s">
        <v>76</v>
      </c>
      <c r="F40" s="11" t="s">
        <v>77</v>
      </c>
      <c r="G40" s="11">
        <v>0</v>
      </c>
      <c r="H40" s="12">
        <v>0</v>
      </c>
      <c r="I40" s="13">
        <v>150</v>
      </c>
      <c r="J40" s="13">
        <v>0</v>
      </c>
      <c r="K40" s="13">
        <v>150</v>
      </c>
      <c r="L40" s="13">
        <v>0</v>
      </c>
      <c r="M40" s="13">
        <v>0</v>
      </c>
      <c r="N40" s="14">
        <v>0</v>
      </c>
      <c r="O40" s="13">
        <v>0</v>
      </c>
      <c r="P40" s="14">
        <v>0</v>
      </c>
      <c r="Q40" s="13">
        <v>250</v>
      </c>
      <c r="R40" s="13">
        <v>0</v>
      </c>
      <c r="S40" s="13">
        <v>0</v>
      </c>
      <c r="T40" s="14">
        <v>0</v>
      </c>
      <c r="U40" s="13"/>
      <c r="V40" s="14">
        <v>0</v>
      </c>
      <c r="W40" s="13">
        <v>300</v>
      </c>
      <c r="X40" s="13">
        <v>0</v>
      </c>
      <c r="Y40" s="3"/>
    </row>
    <row r="41" spans="2:25" ht="105.5" thickBot="1" x14ac:dyDescent="0.4">
      <c r="B41" s="11">
        <v>29</v>
      </c>
      <c r="C41" s="11">
        <v>3.03</v>
      </c>
      <c r="D41" s="12" t="s">
        <v>78</v>
      </c>
      <c r="E41" s="11" t="s">
        <v>78</v>
      </c>
      <c r="F41" s="11" t="s">
        <v>77</v>
      </c>
      <c r="G41" s="11">
        <v>16</v>
      </c>
      <c r="H41" s="15">
        <v>7200</v>
      </c>
      <c r="I41" s="13">
        <v>600</v>
      </c>
      <c r="J41" s="16">
        <f t="shared" ref="J41:J43" si="0">I41*$G41</f>
        <v>9600</v>
      </c>
      <c r="K41" s="13">
        <v>500</v>
      </c>
      <c r="L41" s="16">
        <f t="shared" ref="L41:L43" si="1">K41*$G41</f>
        <v>8000</v>
      </c>
      <c r="M41" s="13">
        <v>450</v>
      </c>
      <c r="N41" s="17">
        <f t="shared" ref="N41:N43" si="2">M41*$G41</f>
        <v>7200</v>
      </c>
      <c r="O41" s="13">
        <v>450</v>
      </c>
      <c r="P41" s="17">
        <f t="shared" ref="P41:P43" si="3">O41*$G41</f>
        <v>7200</v>
      </c>
      <c r="Q41" s="13">
        <v>900</v>
      </c>
      <c r="R41" s="16">
        <f t="shared" ref="R41:R43" si="4">Q41*$G41</f>
        <v>14400</v>
      </c>
      <c r="S41" s="13">
        <v>450</v>
      </c>
      <c r="T41" s="17">
        <f t="shared" ref="T41:T43" si="5">S41*$G41</f>
        <v>7200</v>
      </c>
      <c r="U41" s="13">
        <v>450</v>
      </c>
      <c r="V41" s="17">
        <f t="shared" ref="V41:V43" si="6">U41*$G41</f>
        <v>7200</v>
      </c>
      <c r="W41" s="13">
        <v>600</v>
      </c>
      <c r="X41" s="16">
        <f t="shared" ref="X41:X43" si="7">W41*$G41</f>
        <v>9600</v>
      </c>
      <c r="Y41" s="3"/>
    </row>
    <row r="42" spans="2:25" ht="123" thickBot="1" x14ac:dyDescent="0.4">
      <c r="B42" s="11">
        <v>30</v>
      </c>
      <c r="C42" s="11">
        <v>3.04</v>
      </c>
      <c r="D42" s="12" t="s">
        <v>79</v>
      </c>
      <c r="E42" s="11" t="s">
        <v>79</v>
      </c>
      <c r="F42" s="11" t="s">
        <v>49</v>
      </c>
      <c r="G42" s="11">
        <v>595</v>
      </c>
      <c r="H42" s="15">
        <v>119000</v>
      </c>
      <c r="I42" s="13">
        <v>220</v>
      </c>
      <c r="J42" s="17">
        <f t="shared" si="0"/>
        <v>130900</v>
      </c>
      <c r="K42" s="13">
        <v>200</v>
      </c>
      <c r="L42" s="17">
        <f t="shared" si="1"/>
        <v>119000</v>
      </c>
      <c r="M42" s="13">
        <v>275</v>
      </c>
      <c r="N42" s="16">
        <f t="shared" si="2"/>
        <v>163625</v>
      </c>
      <c r="O42" s="13">
        <v>275</v>
      </c>
      <c r="P42" s="16">
        <f t="shared" si="3"/>
        <v>163625</v>
      </c>
      <c r="Q42" s="13">
        <v>300</v>
      </c>
      <c r="R42" s="16">
        <f t="shared" si="4"/>
        <v>178500</v>
      </c>
      <c r="S42" s="13">
        <v>250</v>
      </c>
      <c r="T42" s="16">
        <f t="shared" si="5"/>
        <v>148750</v>
      </c>
      <c r="U42" s="13">
        <v>220</v>
      </c>
      <c r="V42" s="16">
        <f t="shared" si="6"/>
        <v>130900</v>
      </c>
      <c r="W42" s="13">
        <v>250</v>
      </c>
      <c r="X42" s="16">
        <f t="shared" si="7"/>
        <v>148750</v>
      </c>
      <c r="Y42" s="3"/>
    </row>
    <row r="43" spans="2:25" ht="123" thickBot="1" x14ac:dyDescent="0.4">
      <c r="B43" s="11">
        <v>31</v>
      </c>
      <c r="C43" s="11">
        <v>3.05</v>
      </c>
      <c r="D43" s="12" t="s">
        <v>80</v>
      </c>
      <c r="E43" s="11" t="s">
        <v>80</v>
      </c>
      <c r="F43" s="11" t="s">
        <v>77</v>
      </c>
      <c r="G43" s="11">
        <v>230</v>
      </c>
      <c r="H43" s="15">
        <v>23000</v>
      </c>
      <c r="I43" s="13">
        <v>120</v>
      </c>
      <c r="J43" s="17">
        <f t="shared" si="0"/>
        <v>27600</v>
      </c>
      <c r="K43" s="13">
        <v>100</v>
      </c>
      <c r="L43" s="17">
        <f t="shared" si="1"/>
        <v>23000</v>
      </c>
      <c r="M43" s="13">
        <v>175</v>
      </c>
      <c r="N43" s="16">
        <f t="shared" si="2"/>
        <v>40250</v>
      </c>
      <c r="O43" s="13">
        <v>175</v>
      </c>
      <c r="P43" s="16">
        <f t="shared" si="3"/>
        <v>40250</v>
      </c>
      <c r="Q43" s="13">
        <v>200</v>
      </c>
      <c r="R43" s="16">
        <f t="shared" si="4"/>
        <v>46000</v>
      </c>
      <c r="S43" s="13">
        <v>175</v>
      </c>
      <c r="T43" s="16">
        <f t="shared" si="5"/>
        <v>40250</v>
      </c>
      <c r="U43" s="13">
        <v>150</v>
      </c>
      <c r="V43" s="16">
        <f t="shared" si="6"/>
        <v>34500</v>
      </c>
      <c r="W43" s="13">
        <v>150</v>
      </c>
      <c r="X43" s="16">
        <f t="shared" si="7"/>
        <v>34500</v>
      </c>
      <c r="Y43" s="3"/>
    </row>
    <row r="44" spans="2:25" ht="18" thickBot="1" x14ac:dyDescent="0.4">
      <c r="B44" s="11">
        <v>32</v>
      </c>
      <c r="C44" s="11" t="s">
        <v>31</v>
      </c>
      <c r="D44" s="12" t="s">
        <v>81</v>
      </c>
      <c r="E44" s="11" t="s">
        <v>81</v>
      </c>
      <c r="F44" s="11" t="s">
        <v>31</v>
      </c>
      <c r="G44" s="11" t="s">
        <v>31</v>
      </c>
      <c r="H44" s="11"/>
      <c r="I44" s="65"/>
      <c r="J44" s="65"/>
      <c r="K44" s="11"/>
      <c r="L44" s="11"/>
      <c r="M44" s="65"/>
      <c r="N44" s="65"/>
      <c r="O44" s="11"/>
      <c r="P44" s="11"/>
      <c r="Q44" s="11"/>
      <c r="R44" s="11"/>
      <c r="S44" s="11"/>
      <c r="T44" s="11"/>
      <c r="U44" s="11"/>
      <c r="V44" s="11"/>
      <c r="W44" s="11"/>
      <c r="X44" s="11"/>
      <c r="Y44" s="3"/>
    </row>
    <row r="45" spans="2:25" ht="18" thickBot="1" x14ac:dyDescent="0.4">
      <c r="B45" s="11">
        <v>33</v>
      </c>
      <c r="C45" s="11">
        <v>4</v>
      </c>
      <c r="D45" s="12" t="s">
        <v>82</v>
      </c>
      <c r="E45" s="11" t="s">
        <v>82</v>
      </c>
      <c r="F45" s="11" t="s">
        <v>31</v>
      </c>
      <c r="G45" s="11" t="s">
        <v>31</v>
      </c>
      <c r="H45" s="11"/>
      <c r="I45" s="65"/>
      <c r="J45" s="65"/>
      <c r="K45" s="11"/>
      <c r="L45" s="11"/>
      <c r="M45" s="65"/>
      <c r="N45" s="65"/>
      <c r="O45" s="11"/>
      <c r="P45" s="11"/>
      <c r="Q45" s="11"/>
      <c r="R45" s="11"/>
      <c r="S45" s="11"/>
      <c r="T45" s="11"/>
      <c r="U45" s="11"/>
      <c r="V45" s="11"/>
      <c r="W45" s="11"/>
      <c r="X45" s="11"/>
      <c r="Y45" s="3"/>
    </row>
    <row r="46" spans="2:25" ht="123" thickBot="1" x14ac:dyDescent="0.4">
      <c r="B46" s="11">
        <v>34</v>
      </c>
      <c r="C46" s="11">
        <v>4.01</v>
      </c>
      <c r="D46" s="12" t="s">
        <v>83</v>
      </c>
      <c r="E46" s="11" t="s">
        <v>83</v>
      </c>
      <c r="F46" s="11" t="s">
        <v>49</v>
      </c>
      <c r="G46" s="11">
        <v>1800</v>
      </c>
      <c r="H46" s="15">
        <v>234000</v>
      </c>
      <c r="I46" s="13">
        <v>135</v>
      </c>
      <c r="J46" s="17">
        <f>I46*$G46</f>
        <v>243000</v>
      </c>
      <c r="K46" s="13">
        <v>130</v>
      </c>
      <c r="L46" s="17">
        <f>K46*$G46</f>
        <v>234000</v>
      </c>
      <c r="M46" s="13">
        <v>225</v>
      </c>
      <c r="N46" s="16">
        <f>M46*$G46</f>
        <v>405000</v>
      </c>
      <c r="O46" s="13">
        <v>225</v>
      </c>
      <c r="P46" s="16">
        <f>O46*$G46</f>
        <v>405000</v>
      </c>
      <c r="Q46" s="13">
        <v>325</v>
      </c>
      <c r="R46" s="16">
        <f>Q46*$G46</f>
        <v>585000</v>
      </c>
      <c r="S46" s="13">
        <v>230</v>
      </c>
      <c r="T46" s="16">
        <f>S46*$G46</f>
        <v>414000</v>
      </c>
      <c r="U46" s="13">
        <v>180</v>
      </c>
      <c r="V46" s="16">
        <f>U46*$G46</f>
        <v>324000</v>
      </c>
      <c r="W46" s="13">
        <v>180</v>
      </c>
      <c r="X46" s="16">
        <f>W46*$G46</f>
        <v>324000</v>
      </c>
      <c r="Y46" s="3"/>
    </row>
    <row r="47" spans="2:25" ht="18" thickBot="1" x14ac:dyDescent="0.4">
      <c r="B47" s="11">
        <v>35</v>
      </c>
      <c r="C47" s="11" t="s">
        <v>31</v>
      </c>
      <c r="D47" s="12" t="s">
        <v>84</v>
      </c>
      <c r="E47" s="11" t="s">
        <v>84</v>
      </c>
      <c r="F47" s="11" t="s">
        <v>31</v>
      </c>
      <c r="G47" s="11" t="s">
        <v>31</v>
      </c>
      <c r="H47" s="11"/>
      <c r="I47" s="65"/>
      <c r="J47" s="65"/>
      <c r="K47" s="11"/>
      <c r="L47" s="11"/>
      <c r="M47" s="65"/>
      <c r="N47" s="65"/>
      <c r="O47" s="11"/>
      <c r="P47" s="11"/>
      <c r="Q47" s="11"/>
      <c r="R47" s="11"/>
      <c r="S47" s="11"/>
      <c r="T47" s="11"/>
      <c r="U47" s="11"/>
      <c r="V47" s="11"/>
      <c r="W47" s="11"/>
      <c r="X47" s="11"/>
      <c r="Y47" s="3"/>
    </row>
    <row r="48" spans="2:25" ht="18" thickBot="1" x14ac:dyDescent="0.4">
      <c r="B48" s="11">
        <v>36</v>
      </c>
      <c r="C48" s="11">
        <v>5</v>
      </c>
      <c r="D48" s="12" t="s">
        <v>85</v>
      </c>
      <c r="E48" s="11" t="s">
        <v>85</v>
      </c>
      <c r="F48" s="11" t="s">
        <v>31</v>
      </c>
      <c r="G48" s="11" t="s">
        <v>31</v>
      </c>
      <c r="H48" s="11"/>
      <c r="I48" s="65"/>
      <c r="J48" s="65"/>
      <c r="K48" s="11"/>
      <c r="L48" s="11"/>
      <c r="M48" s="65"/>
      <c r="N48" s="65"/>
      <c r="O48" s="11"/>
      <c r="P48" s="11"/>
      <c r="Q48" s="11"/>
      <c r="R48" s="11"/>
      <c r="S48" s="11"/>
      <c r="T48" s="11"/>
      <c r="U48" s="11"/>
      <c r="V48" s="11"/>
      <c r="W48" s="11"/>
      <c r="X48" s="11"/>
      <c r="Y48" s="3"/>
    </row>
    <row r="49" spans="2:25" ht="175.5" thickBot="1" x14ac:dyDescent="0.4">
      <c r="B49" s="11">
        <v>37</v>
      </c>
      <c r="C49" s="11">
        <v>5.01</v>
      </c>
      <c r="D49" s="12" t="s">
        <v>86</v>
      </c>
      <c r="E49" s="11" t="s">
        <v>86</v>
      </c>
      <c r="F49" s="11" t="s">
        <v>77</v>
      </c>
      <c r="G49" s="11">
        <v>78</v>
      </c>
      <c r="H49" s="15">
        <v>42900</v>
      </c>
      <c r="I49" s="13">
        <v>750</v>
      </c>
      <c r="J49" s="17">
        <f t="shared" ref="J49:J53" si="8">I49*$G49</f>
        <v>58500</v>
      </c>
      <c r="K49" s="13">
        <v>550</v>
      </c>
      <c r="L49" s="17">
        <f t="shared" ref="L49:L53" si="9">K49*$G49</f>
        <v>42900</v>
      </c>
      <c r="M49" s="13">
        <v>550</v>
      </c>
      <c r="N49" s="17">
        <f t="shared" ref="N49:N53" si="10">M49*$G49</f>
        <v>42900</v>
      </c>
      <c r="O49" s="13">
        <v>550</v>
      </c>
      <c r="P49" s="17">
        <f t="shared" ref="P49:P53" si="11">O49*$G49</f>
        <v>42900</v>
      </c>
      <c r="Q49" s="13">
        <v>800</v>
      </c>
      <c r="R49" s="16">
        <f t="shared" ref="R49:R53" si="12">Q49*$G49</f>
        <v>62400</v>
      </c>
      <c r="S49" s="13">
        <v>800</v>
      </c>
      <c r="T49" s="16">
        <f t="shared" ref="T49:T53" si="13">S49*$G49</f>
        <v>62400</v>
      </c>
      <c r="U49" s="13">
        <v>690</v>
      </c>
      <c r="V49" s="16">
        <f t="shared" ref="V49:V53" si="14">U49*$G49</f>
        <v>53820</v>
      </c>
      <c r="W49" s="13">
        <v>2550</v>
      </c>
      <c r="X49" s="16">
        <f t="shared" ref="X49:X53" si="15">W49*$G49</f>
        <v>198900</v>
      </c>
      <c r="Y49" s="3"/>
    </row>
    <row r="50" spans="2:25" ht="140.5" thickBot="1" x14ac:dyDescent="0.4">
      <c r="B50" s="11">
        <v>38</v>
      </c>
      <c r="C50" s="11">
        <v>5.0199999999999996</v>
      </c>
      <c r="D50" s="12" t="s">
        <v>87</v>
      </c>
      <c r="E50" s="11" t="s">
        <v>87</v>
      </c>
      <c r="F50" s="11" t="s">
        <v>88</v>
      </c>
      <c r="G50" s="11">
        <v>1</v>
      </c>
      <c r="H50" s="15">
        <v>22500</v>
      </c>
      <c r="I50" s="13">
        <v>42000</v>
      </c>
      <c r="J50" s="16">
        <f t="shared" si="8"/>
        <v>42000</v>
      </c>
      <c r="K50" s="13">
        <v>42000</v>
      </c>
      <c r="L50" s="16">
        <f t="shared" si="9"/>
        <v>42000</v>
      </c>
      <c r="M50" s="13">
        <v>40950</v>
      </c>
      <c r="N50" s="16">
        <f t="shared" si="10"/>
        <v>40950</v>
      </c>
      <c r="O50" s="13">
        <v>40950</v>
      </c>
      <c r="P50" s="16">
        <f t="shared" si="11"/>
        <v>40950</v>
      </c>
      <c r="Q50" s="13">
        <v>68000</v>
      </c>
      <c r="R50" s="16">
        <f t="shared" si="12"/>
        <v>68000</v>
      </c>
      <c r="S50" s="13">
        <v>38000</v>
      </c>
      <c r="T50" s="16">
        <f t="shared" si="13"/>
        <v>38000</v>
      </c>
      <c r="U50" s="13">
        <v>38000</v>
      </c>
      <c r="V50" s="16">
        <f t="shared" si="14"/>
        <v>38000</v>
      </c>
      <c r="W50" s="13">
        <v>22500</v>
      </c>
      <c r="X50" s="17">
        <f t="shared" si="15"/>
        <v>22500</v>
      </c>
      <c r="Y50" s="3"/>
    </row>
    <row r="51" spans="2:25" ht="140.5" thickBot="1" x14ac:dyDescent="0.4">
      <c r="B51" s="11">
        <v>39</v>
      </c>
      <c r="C51" s="11">
        <v>5.03</v>
      </c>
      <c r="D51" s="12" t="s">
        <v>89</v>
      </c>
      <c r="E51" s="11" t="s">
        <v>89</v>
      </c>
      <c r="F51" s="11" t="s">
        <v>88</v>
      </c>
      <c r="G51" s="11">
        <v>1</v>
      </c>
      <c r="H51" s="15">
        <v>32500</v>
      </c>
      <c r="I51" s="13">
        <v>43000</v>
      </c>
      <c r="J51" s="16">
        <f t="shared" si="8"/>
        <v>43000</v>
      </c>
      <c r="K51" s="13">
        <v>43000</v>
      </c>
      <c r="L51" s="16">
        <f t="shared" si="9"/>
        <v>43000</v>
      </c>
      <c r="M51" s="13">
        <v>47775</v>
      </c>
      <c r="N51" s="16">
        <f t="shared" si="10"/>
        <v>47775</v>
      </c>
      <c r="O51" s="13">
        <v>47775</v>
      </c>
      <c r="P51" s="16">
        <f t="shared" si="11"/>
        <v>47775</v>
      </c>
      <c r="Q51" s="13">
        <v>74000</v>
      </c>
      <c r="R51" s="16">
        <f t="shared" si="12"/>
        <v>74000</v>
      </c>
      <c r="S51" s="13">
        <v>45000</v>
      </c>
      <c r="T51" s="16">
        <f t="shared" si="13"/>
        <v>45000</v>
      </c>
      <c r="U51" s="13">
        <v>45000</v>
      </c>
      <c r="V51" s="16">
        <f t="shared" si="14"/>
        <v>45000</v>
      </c>
      <c r="W51" s="13">
        <v>32500</v>
      </c>
      <c r="X51" s="17">
        <f t="shared" si="15"/>
        <v>32500</v>
      </c>
      <c r="Y51" s="3"/>
    </row>
    <row r="52" spans="2:25" ht="158" thickBot="1" x14ac:dyDescent="0.4">
      <c r="B52" s="11">
        <v>40</v>
      </c>
      <c r="C52" s="11">
        <v>5.04</v>
      </c>
      <c r="D52" s="12" t="s">
        <v>90</v>
      </c>
      <c r="E52" s="11" t="s">
        <v>90</v>
      </c>
      <c r="F52" s="11" t="s">
        <v>88</v>
      </c>
      <c r="G52" s="11">
        <v>2</v>
      </c>
      <c r="H52" s="15">
        <v>81000</v>
      </c>
      <c r="I52" s="13">
        <v>47000</v>
      </c>
      <c r="J52" s="16">
        <f t="shared" si="8"/>
        <v>94000</v>
      </c>
      <c r="K52" s="13">
        <v>47000</v>
      </c>
      <c r="L52" s="16">
        <f t="shared" si="9"/>
        <v>94000</v>
      </c>
      <c r="M52" s="13">
        <v>54600</v>
      </c>
      <c r="N52" s="16">
        <f t="shared" si="10"/>
        <v>109200</v>
      </c>
      <c r="O52" s="13">
        <v>54600</v>
      </c>
      <c r="P52" s="16">
        <f t="shared" si="11"/>
        <v>109200</v>
      </c>
      <c r="Q52" s="13">
        <v>77000</v>
      </c>
      <c r="R52" s="16">
        <f t="shared" si="12"/>
        <v>154000</v>
      </c>
      <c r="S52" s="13">
        <v>48500</v>
      </c>
      <c r="T52" s="16">
        <f t="shared" si="13"/>
        <v>97000</v>
      </c>
      <c r="U52" s="13">
        <v>48500</v>
      </c>
      <c r="V52" s="16">
        <f t="shared" si="14"/>
        <v>97000</v>
      </c>
      <c r="W52" s="13">
        <v>40500</v>
      </c>
      <c r="X52" s="17">
        <f t="shared" si="15"/>
        <v>81000</v>
      </c>
      <c r="Y52" s="3"/>
    </row>
    <row r="53" spans="2:25" ht="18" thickBot="1" x14ac:dyDescent="0.4">
      <c r="B53" s="11">
        <v>41</v>
      </c>
      <c r="C53" s="11">
        <v>5.05</v>
      </c>
      <c r="D53" s="12" t="s">
        <v>91</v>
      </c>
      <c r="E53" s="11" t="s">
        <v>91</v>
      </c>
      <c r="F53" s="11" t="s">
        <v>92</v>
      </c>
      <c r="G53" s="11">
        <v>1</v>
      </c>
      <c r="H53" s="12">
        <v>0</v>
      </c>
      <c r="I53" s="13">
        <v>8000</v>
      </c>
      <c r="J53" s="16">
        <f t="shared" si="8"/>
        <v>8000</v>
      </c>
      <c r="K53" s="13">
        <v>8000</v>
      </c>
      <c r="L53" s="16">
        <f t="shared" si="9"/>
        <v>8000</v>
      </c>
      <c r="M53" s="13">
        <v>6500</v>
      </c>
      <c r="N53" s="16">
        <f t="shared" si="10"/>
        <v>6500</v>
      </c>
      <c r="O53" s="13">
        <v>6500</v>
      </c>
      <c r="P53" s="16">
        <f t="shared" si="11"/>
        <v>6500</v>
      </c>
      <c r="Q53" s="13">
        <v>2000</v>
      </c>
      <c r="R53" s="16">
        <f t="shared" si="12"/>
        <v>2000</v>
      </c>
      <c r="S53" s="13">
        <v>0</v>
      </c>
      <c r="T53" s="14">
        <f t="shared" si="13"/>
        <v>0</v>
      </c>
      <c r="U53" s="13"/>
      <c r="V53" s="14">
        <f t="shared" si="14"/>
        <v>0</v>
      </c>
      <c r="W53" s="13">
        <v>56500</v>
      </c>
      <c r="X53" s="16">
        <f t="shared" si="15"/>
        <v>56500</v>
      </c>
      <c r="Y53" s="3"/>
    </row>
    <row r="54" spans="2:25" ht="18" thickBot="1" x14ac:dyDescent="0.4">
      <c r="B54" s="11">
        <v>42</v>
      </c>
      <c r="C54" s="11" t="s">
        <v>31</v>
      </c>
      <c r="D54" s="12" t="s">
        <v>93</v>
      </c>
      <c r="E54" s="11" t="s">
        <v>93</v>
      </c>
      <c r="F54" s="11" t="s">
        <v>31</v>
      </c>
      <c r="G54" s="11" t="s">
        <v>31</v>
      </c>
      <c r="H54" s="11"/>
      <c r="I54" s="65"/>
      <c r="J54" s="65"/>
      <c r="K54" s="11"/>
      <c r="L54" s="11"/>
      <c r="M54" s="65"/>
      <c r="N54" s="65"/>
      <c r="O54" s="11"/>
      <c r="P54" s="11"/>
      <c r="Q54" s="11"/>
      <c r="R54" s="11"/>
      <c r="S54" s="11"/>
      <c r="T54" s="11"/>
      <c r="U54" s="11"/>
      <c r="V54" s="11"/>
      <c r="W54" s="11"/>
      <c r="X54" s="11"/>
      <c r="Y54" s="3"/>
    </row>
    <row r="55" spans="2:25" ht="18" thickBot="1" x14ac:dyDescent="0.4">
      <c r="B55" s="11">
        <v>43</v>
      </c>
      <c r="C55" s="11">
        <v>6</v>
      </c>
      <c r="D55" s="12" t="s">
        <v>94</v>
      </c>
      <c r="E55" s="11" t="s">
        <v>94</v>
      </c>
      <c r="F55" s="11" t="s">
        <v>31</v>
      </c>
      <c r="G55" s="11" t="s">
        <v>31</v>
      </c>
      <c r="H55" s="11"/>
      <c r="I55" s="65"/>
      <c r="J55" s="65"/>
      <c r="K55" s="11"/>
      <c r="L55" s="11"/>
      <c r="M55" s="65"/>
      <c r="N55" s="65"/>
      <c r="O55" s="11"/>
      <c r="P55" s="11"/>
      <c r="Q55" s="11"/>
      <c r="R55" s="11"/>
      <c r="S55" s="11"/>
      <c r="T55" s="11"/>
      <c r="U55" s="11"/>
      <c r="V55" s="11"/>
      <c r="W55" s="11"/>
      <c r="X55" s="11"/>
      <c r="Y55" s="3"/>
    </row>
    <row r="56" spans="2:25" ht="140.5" thickBot="1" x14ac:dyDescent="0.4">
      <c r="B56" s="11">
        <v>44</v>
      </c>
      <c r="C56" s="11">
        <v>6.01</v>
      </c>
      <c r="D56" s="12" t="s">
        <v>95</v>
      </c>
      <c r="E56" s="11" t="s">
        <v>95</v>
      </c>
      <c r="F56" s="11" t="s">
        <v>49</v>
      </c>
      <c r="G56" s="11">
        <v>545</v>
      </c>
      <c r="H56" s="15">
        <v>149875</v>
      </c>
      <c r="I56" s="13">
        <v>450</v>
      </c>
      <c r="J56" s="16">
        <f>I56*$G56</f>
        <v>245250</v>
      </c>
      <c r="K56" s="13">
        <v>400</v>
      </c>
      <c r="L56" s="16">
        <f>K56*$G56</f>
        <v>218000</v>
      </c>
      <c r="M56" s="13">
        <v>275</v>
      </c>
      <c r="N56" s="17">
        <f>M56*$G56</f>
        <v>149875</v>
      </c>
      <c r="O56" s="13">
        <v>275</v>
      </c>
      <c r="P56" s="17">
        <f>O56*$G56</f>
        <v>149875</v>
      </c>
      <c r="Q56" s="13">
        <v>400</v>
      </c>
      <c r="R56" s="16">
        <f>Q56*$G56</f>
        <v>218000</v>
      </c>
      <c r="S56" s="13">
        <v>450</v>
      </c>
      <c r="T56" s="16">
        <f>S56*$G56</f>
        <v>245250</v>
      </c>
      <c r="U56" s="13">
        <v>410</v>
      </c>
      <c r="V56" s="16">
        <f>U56*$G56</f>
        <v>223450</v>
      </c>
      <c r="W56" s="13">
        <v>320</v>
      </c>
      <c r="X56" s="16">
        <f>W56*$G56</f>
        <v>174400</v>
      </c>
      <c r="Y56" s="3"/>
    </row>
    <row r="57" spans="2:25" ht="18" thickBot="1" x14ac:dyDescent="0.4">
      <c r="B57" s="11">
        <v>45</v>
      </c>
      <c r="C57" s="11" t="s">
        <v>31</v>
      </c>
      <c r="D57" s="12" t="s">
        <v>96</v>
      </c>
      <c r="E57" s="11" t="s">
        <v>96</v>
      </c>
      <c r="F57" s="11" t="s">
        <v>31</v>
      </c>
      <c r="G57" s="11" t="s">
        <v>31</v>
      </c>
      <c r="H57" s="11"/>
      <c r="I57" s="65"/>
      <c r="J57" s="65"/>
      <c r="K57" s="11"/>
      <c r="L57" s="11"/>
      <c r="M57" s="65"/>
      <c r="N57" s="65"/>
      <c r="O57" s="11"/>
      <c r="P57" s="11"/>
      <c r="Q57" s="11"/>
      <c r="R57" s="11"/>
      <c r="S57" s="11"/>
      <c r="T57" s="11"/>
      <c r="U57" s="11"/>
      <c r="V57" s="11"/>
      <c r="W57" s="11"/>
      <c r="X57" s="11"/>
      <c r="Y57" s="3"/>
    </row>
    <row r="58" spans="2:25" ht="18" thickBot="1" x14ac:dyDescent="0.4">
      <c r="B58" s="11">
        <v>46</v>
      </c>
      <c r="C58" s="11">
        <v>7</v>
      </c>
      <c r="D58" s="12" t="s">
        <v>97</v>
      </c>
      <c r="E58" s="11" t="s">
        <v>97</v>
      </c>
      <c r="F58" s="11" t="s">
        <v>31</v>
      </c>
      <c r="G58" s="11" t="s">
        <v>31</v>
      </c>
      <c r="H58" s="11"/>
      <c r="I58" s="65"/>
      <c r="J58" s="65"/>
      <c r="K58" s="11"/>
      <c r="L58" s="11"/>
      <c r="M58" s="65"/>
      <c r="N58" s="65"/>
      <c r="O58" s="11"/>
      <c r="P58" s="11"/>
      <c r="Q58" s="11"/>
      <c r="R58" s="11"/>
      <c r="S58" s="11"/>
      <c r="T58" s="11"/>
      <c r="U58" s="11"/>
      <c r="V58" s="11"/>
      <c r="W58" s="11"/>
      <c r="X58" s="11"/>
      <c r="Y58" s="3"/>
    </row>
    <row r="59" spans="2:25" ht="70.5" thickBot="1" x14ac:dyDescent="0.4">
      <c r="B59" s="11">
        <v>47</v>
      </c>
      <c r="C59" s="11">
        <v>7.01</v>
      </c>
      <c r="D59" s="12" t="s">
        <v>98</v>
      </c>
      <c r="E59" s="11" t="s">
        <v>98</v>
      </c>
      <c r="F59" s="11" t="s">
        <v>77</v>
      </c>
      <c r="G59" s="11">
        <v>56</v>
      </c>
      <c r="H59" s="15">
        <v>10080</v>
      </c>
      <c r="I59" s="13">
        <v>450</v>
      </c>
      <c r="J59" s="16">
        <f t="shared" ref="J59:J62" si="16">I59*$G59</f>
        <v>25200</v>
      </c>
      <c r="K59" s="13">
        <v>350</v>
      </c>
      <c r="L59" s="16">
        <f t="shared" ref="L59:L62" si="17">K59*$G59</f>
        <v>19600</v>
      </c>
      <c r="M59" s="13">
        <v>375</v>
      </c>
      <c r="N59" s="16">
        <f t="shared" ref="N59:N62" si="18">M59*$G59</f>
        <v>21000</v>
      </c>
      <c r="O59" s="13">
        <v>375</v>
      </c>
      <c r="P59" s="16">
        <f t="shared" ref="P59:P62" si="19">O59*$G59</f>
        <v>21000</v>
      </c>
      <c r="Q59" s="13">
        <v>800</v>
      </c>
      <c r="R59" s="16">
        <f t="shared" ref="R59:R62" si="20">Q59*$G59</f>
        <v>44800</v>
      </c>
      <c r="S59" s="13">
        <v>650</v>
      </c>
      <c r="T59" s="16">
        <f t="shared" ref="T59:T62" si="21">S59*$G59</f>
        <v>36400</v>
      </c>
      <c r="U59" s="13">
        <v>650</v>
      </c>
      <c r="V59" s="16">
        <f t="shared" ref="V59:V62" si="22">U59*$G59</f>
        <v>36400</v>
      </c>
      <c r="W59" s="13">
        <v>180</v>
      </c>
      <c r="X59" s="17">
        <f t="shared" ref="X59:X62" si="23">W59*$G59</f>
        <v>10080</v>
      </c>
      <c r="Y59" s="3"/>
    </row>
    <row r="60" spans="2:25" ht="53" thickBot="1" x14ac:dyDescent="0.4">
      <c r="B60" s="11">
        <v>48</v>
      </c>
      <c r="C60" s="11">
        <v>7.02</v>
      </c>
      <c r="D60" s="12" t="s">
        <v>99</v>
      </c>
      <c r="E60" s="11" t="s">
        <v>99</v>
      </c>
      <c r="F60" s="11" t="s">
        <v>100</v>
      </c>
      <c r="G60" s="11">
        <v>230</v>
      </c>
      <c r="H60" s="15">
        <v>11500</v>
      </c>
      <c r="I60" s="13">
        <v>60</v>
      </c>
      <c r="J60" s="16">
        <f t="shared" si="16"/>
        <v>13800</v>
      </c>
      <c r="K60" s="13">
        <v>55</v>
      </c>
      <c r="L60" s="16">
        <f t="shared" si="17"/>
        <v>12650</v>
      </c>
      <c r="M60" s="13">
        <v>60</v>
      </c>
      <c r="N60" s="16">
        <f t="shared" si="18"/>
        <v>13800</v>
      </c>
      <c r="O60" s="13">
        <v>60</v>
      </c>
      <c r="P60" s="16">
        <f t="shared" si="19"/>
        <v>13800</v>
      </c>
      <c r="Q60" s="13">
        <v>50</v>
      </c>
      <c r="R60" s="17">
        <f t="shared" si="20"/>
        <v>11500</v>
      </c>
      <c r="S60" s="13">
        <v>90</v>
      </c>
      <c r="T60" s="16">
        <f t="shared" si="21"/>
        <v>20700</v>
      </c>
      <c r="U60" s="13">
        <v>90</v>
      </c>
      <c r="V60" s="16">
        <f t="shared" si="22"/>
        <v>20700</v>
      </c>
      <c r="W60" s="13">
        <v>80</v>
      </c>
      <c r="X60" s="16">
        <f t="shared" si="23"/>
        <v>18400</v>
      </c>
      <c r="Y60" s="3"/>
    </row>
    <row r="61" spans="2:25" ht="123" thickBot="1" x14ac:dyDescent="0.4">
      <c r="B61" s="11">
        <v>49</v>
      </c>
      <c r="C61" s="11">
        <v>7.03</v>
      </c>
      <c r="D61" s="12" t="s">
        <v>101</v>
      </c>
      <c r="E61" s="11" t="s">
        <v>101</v>
      </c>
      <c r="F61" s="11" t="s">
        <v>100</v>
      </c>
      <c r="G61" s="11">
        <v>230</v>
      </c>
      <c r="H61" s="15">
        <v>10350</v>
      </c>
      <c r="I61" s="13">
        <v>50</v>
      </c>
      <c r="J61" s="17">
        <f t="shared" si="16"/>
        <v>11500</v>
      </c>
      <c r="K61" s="13">
        <v>45</v>
      </c>
      <c r="L61" s="17">
        <f t="shared" si="17"/>
        <v>10350</v>
      </c>
      <c r="M61" s="13">
        <v>95</v>
      </c>
      <c r="N61" s="16">
        <f t="shared" si="18"/>
        <v>21850</v>
      </c>
      <c r="O61" s="13">
        <v>95</v>
      </c>
      <c r="P61" s="16">
        <f t="shared" si="19"/>
        <v>21850</v>
      </c>
      <c r="Q61" s="13">
        <v>70</v>
      </c>
      <c r="R61" s="16">
        <f t="shared" si="20"/>
        <v>16100</v>
      </c>
      <c r="S61" s="13">
        <v>95</v>
      </c>
      <c r="T61" s="16">
        <f t="shared" si="21"/>
        <v>21850</v>
      </c>
      <c r="U61" s="13">
        <v>60</v>
      </c>
      <c r="V61" s="16">
        <f t="shared" si="22"/>
        <v>13800</v>
      </c>
      <c r="W61" s="13">
        <v>70</v>
      </c>
      <c r="X61" s="16">
        <f t="shared" si="23"/>
        <v>16100</v>
      </c>
      <c r="Y61" s="3"/>
    </row>
    <row r="62" spans="2:25" ht="18" thickBot="1" x14ac:dyDescent="0.4">
      <c r="B62" s="11">
        <v>50</v>
      </c>
      <c r="C62" s="11">
        <v>7.04</v>
      </c>
      <c r="D62" s="12" t="s">
        <v>102</v>
      </c>
      <c r="E62" s="11" t="s">
        <v>102</v>
      </c>
      <c r="F62" s="11" t="s">
        <v>103</v>
      </c>
      <c r="G62" s="11">
        <v>1</v>
      </c>
      <c r="H62" s="15">
        <v>7500</v>
      </c>
      <c r="I62" s="13">
        <v>7500</v>
      </c>
      <c r="J62" s="17">
        <f t="shared" si="16"/>
        <v>7500</v>
      </c>
      <c r="K62" s="13">
        <v>7500</v>
      </c>
      <c r="L62" s="17">
        <f t="shared" si="17"/>
        <v>7500</v>
      </c>
      <c r="M62" s="13">
        <v>8500</v>
      </c>
      <c r="N62" s="16">
        <f t="shared" si="18"/>
        <v>8500</v>
      </c>
      <c r="O62" s="13">
        <v>8500</v>
      </c>
      <c r="P62" s="16">
        <f t="shared" si="19"/>
        <v>8500</v>
      </c>
      <c r="Q62" s="13">
        <v>12000</v>
      </c>
      <c r="R62" s="16">
        <f t="shared" si="20"/>
        <v>12000</v>
      </c>
      <c r="S62" s="13">
        <v>7500</v>
      </c>
      <c r="T62" s="17">
        <f t="shared" si="21"/>
        <v>7500</v>
      </c>
      <c r="U62" s="13">
        <v>7500</v>
      </c>
      <c r="V62" s="17">
        <f t="shared" si="22"/>
        <v>7500</v>
      </c>
      <c r="W62" s="13">
        <v>60000</v>
      </c>
      <c r="X62" s="16">
        <f t="shared" si="23"/>
        <v>60000</v>
      </c>
      <c r="Y62" s="3"/>
    </row>
    <row r="63" spans="2:25" ht="14.5" thickBot="1" x14ac:dyDescent="0.35">
      <c r="B63" s="3"/>
      <c r="C63" s="3"/>
      <c r="D63" s="5"/>
      <c r="E63" s="3"/>
      <c r="F63" s="3"/>
      <c r="G63" s="3"/>
      <c r="H63" s="3"/>
      <c r="I63" s="7"/>
      <c r="J63" s="7"/>
      <c r="K63" s="3"/>
      <c r="L63" s="3"/>
      <c r="M63" s="7"/>
      <c r="N63" s="7"/>
      <c r="O63" s="3"/>
      <c r="P63" s="3"/>
      <c r="Q63" s="3"/>
      <c r="R63" s="3"/>
      <c r="S63" s="3"/>
      <c r="T63" s="3"/>
      <c r="U63" s="7"/>
      <c r="V63" s="7"/>
      <c r="W63" s="3"/>
      <c r="X63" s="3"/>
      <c r="Y63" s="3"/>
    </row>
  </sheetData>
  <autoFilter ref="B11:X62"/>
  <mergeCells count="93">
    <mergeCell ref="M6:N6"/>
    <mergeCell ref="M7:N7"/>
    <mergeCell ref="M8:N8"/>
    <mergeCell ref="M9:N9"/>
    <mergeCell ref="M10:N10"/>
    <mergeCell ref="M1:N1"/>
    <mergeCell ref="M2:N2"/>
    <mergeCell ref="M3:N3"/>
    <mergeCell ref="M4:N4"/>
    <mergeCell ref="M5:N5"/>
    <mergeCell ref="I6:J6"/>
    <mergeCell ref="I7:J7"/>
    <mergeCell ref="I8:J8"/>
    <mergeCell ref="I9:J9"/>
    <mergeCell ref="I10:J10"/>
    <mergeCell ref="I1:J1"/>
    <mergeCell ref="I2:J2"/>
    <mergeCell ref="I3:J3"/>
    <mergeCell ref="I4:J4"/>
    <mergeCell ref="I5:J5"/>
    <mergeCell ref="U6:V6"/>
    <mergeCell ref="U7:V7"/>
    <mergeCell ref="U8:V8"/>
    <mergeCell ref="U9:V9"/>
    <mergeCell ref="U10:V10"/>
    <mergeCell ref="U1:V1"/>
    <mergeCell ref="U2:V2"/>
    <mergeCell ref="U3:V3"/>
    <mergeCell ref="U4:V4"/>
    <mergeCell ref="U5:V5"/>
    <mergeCell ref="B1:C5"/>
    <mergeCell ref="D1:E5"/>
    <mergeCell ref="F1:H1"/>
    <mergeCell ref="F2:H2"/>
    <mergeCell ref="F3:H3"/>
    <mergeCell ref="F4:H4"/>
    <mergeCell ref="F5:H5"/>
    <mergeCell ref="B6:H6"/>
    <mergeCell ref="B7:H7"/>
    <mergeCell ref="B8:H8"/>
    <mergeCell ref="B9:E10"/>
    <mergeCell ref="F9:H9"/>
    <mergeCell ref="F10:H10"/>
    <mergeCell ref="K1:L1"/>
    <mergeCell ref="K2:L2"/>
    <mergeCell ref="K3:L3"/>
    <mergeCell ref="K4:L4"/>
    <mergeCell ref="K5:L5"/>
    <mergeCell ref="K6:L6"/>
    <mergeCell ref="K7:L7"/>
    <mergeCell ref="K8:L8"/>
    <mergeCell ref="K9:L9"/>
    <mergeCell ref="K10:L10"/>
    <mergeCell ref="O1:P1"/>
    <mergeCell ref="O2:P2"/>
    <mergeCell ref="O3:P3"/>
    <mergeCell ref="O4:P4"/>
    <mergeCell ref="O5:P5"/>
    <mergeCell ref="O6:P6"/>
    <mergeCell ref="O7:P7"/>
    <mergeCell ref="O8:P8"/>
    <mergeCell ref="O9:P9"/>
    <mergeCell ref="O10:P10"/>
    <mergeCell ref="Q1:R1"/>
    <mergeCell ref="Q2:R2"/>
    <mergeCell ref="Q3:R3"/>
    <mergeCell ref="Q4:R4"/>
    <mergeCell ref="Q5:R5"/>
    <mergeCell ref="Q6:R6"/>
    <mergeCell ref="Q7:R7"/>
    <mergeCell ref="Q8:R8"/>
    <mergeCell ref="Q9:R9"/>
    <mergeCell ref="Q10:R10"/>
    <mergeCell ref="S1:T1"/>
    <mergeCell ref="S2:T2"/>
    <mergeCell ref="S3:T3"/>
    <mergeCell ref="S4:T4"/>
    <mergeCell ref="S5:T5"/>
    <mergeCell ref="S6:T6"/>
    <mergeCell ref="S7:T7"/>
    <mergeCell ref="S8:T8"/>
    <mergeCell ref="S9:T9"/>
    <mergeCell ref="S10:T10"/>
    <mergeCell ref="W1:X1"/>
    <mergeCell ref="W2:X2"/>
    <mergeCell ref="W3:X3"/>
    <mergeCell ref="W4:X4"/>
    <mergeCell ref="W5:X5"/>
    <mergeCell ref="W6:X6"/>
    <mergeCell ref="W7:X7"/>
    <mergeCell ref="W8:X8"/>
    <mergeCell ref="W9:X9"/>
    <mergeCell ref="W10:X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topLeftCell="C1" zoomScale="44" workbookViewId="0">
      <selection activeCell="S1" sqref="A1:XFD1"/>
    </sheetView>
  </sheetViews>
  <sheetFormatPr defaultColWidth="9.1796875" defaultRowHeight="14" x14ac:dyDescent="0.3"/>
  <cols>
    <col min="1" max="2" width="9.1796875" style="24" customWidth="1"/>
    <col min="3" max="3" width="13.453125" style="24" customWidth="1"/>
    <col min="4" max="4" width="83.6328125" style="40" customWidth="1"/>
    <col min="5" max="5" width="20.7265625" style="24" hidden="1" customWidth="1"/>
    <col min="6" max="7" width="9.1796875" style="24" customWidth="1"/>
    <col min="8" max="8" width="18" style="24" bestFit="1" customWidth="1"/>
    <col min="9" max="10" width="22.7265625" style="24" customWidth="1"/>
    <col min="11" max="12" width="22.7265625" style="68" customWidth="1"/>
    <col min="13" max="18" width="22.7265625" style="24" customWidth="1"/>
    <col min="19" max="16384" width="9.1796875" style="24"/>
  </cols>
  <sheetData>
    <row r="1" spans="2:18" s="33" customFormat="1" ht="25" customHeight="1" thickBot="1" x14ac:dyDescent="0.4">
      <c r="B1" s="78"/>
      <c r="C1" s="78"/>
      <c r="D1" s="81" t="s">
        <v>172</v>
      </c>
      <c r="E1" s="81" t="s">
        <v>172</v>
      </c>
      <c r="F1" s="101" t="s">
        <v>1</v>
      </c>
      <c r="G1" s="101" t="s">
        <v>1</v>
      </c>
      <c r="H1" s="101" t="s">
        <v>1</v>
      </c>
      <c r="I1" s="102" t="s">
        <v>173</v>
      </c>
      <c r="J1" s="102" t="s">
        <v>173</v>
      </c>
      <c r="K1" s="102" t="s">
        <v>252</v>
      </c>
      <c r="L1" s="102" t="s">
        <v>36</v>
      </c>
      <c r="M1" s="102" t="s">
        <v>253</v>
      </c>
      <c r="N1" s="102" t="s">
        <v>36</v>
      </c>
      <c r="O1" s="102" t="s">
        <v>247</v>
      </c>
      <c r="P1" s="102"/>
      <c r="Q1" s="102" t="s">
        <v>246</v>
      </c>
      <c r="R1" s="102"/>
    </row>
    <row r="2" spans="2:18" ht="17.5" x14ac:dyDescent="0.35">
      <c r="B2" s="78"/>
      <c r="C2" s="78"/>
      <c r="D2" s="81" t="s">
        <v>172</v>
      </c>
      <c r="E2" s="81" t="s">
        <v>172</v>
      </c>
      <c r="F2" s="77" t="s">
        <v>174</v>
      </c>
      <c r="G2" s="77" t="s">
        <v>174</v>
      </c>
      <c r="H2" s="77" t="s">
        <v>174</v>
      </c>
      <c r="I2" s="76" t="s">
        <v>175</v>
      </c>
      <c r="J2" s="76" t="s">
        <v>175</v>
      </c>
      <c r="K2" s="76"/>
      <c r="L2" s="76"/>
      <c r="M2" s="76" t="s">
        <v>3</v>
      </c>
      <c r="N2" s="76" t="s">
        <v>3</v>
      </c>
      <c r="O2" s="76" t="s">
        <v>6</v>
      </c>
      <c r="P2" s="76" t="s">
        <v>6</v>
      </c>
      <c r="Q2" s="76"/>
      <c r="R2" s="76"/>
    </row>
    <row r="3" spans="2:18" ht="17.5" x14ac:dyDescent="0.35">
      <c r="B3" s="78"/>
      <c r="C3" s="78"/>
      <c r="D3" s="81" t="s">
        <v>172</v>
      </c>
      <c r="E3" s="81" t="s">
        <v>172</v>
      </c>
      <c r="F3" s="77" t="s">
        <v>176</v>
      </c>
      <c r="G3" s="77" t="s">
        <v>176</v>
      </c>
      <c r="H3" s="77" t="s">
        <v>176</v>
      </c>
      <c r="I3" s="76" t="s">
        <v>9</v>
      </c>
      <c r="J3" s="76" t="s">
        <v>9</v>
      </c>
      <c r="K3" s="76"/>
      <c r="L3" s="76"/>
      <c r="M3" s="76" t="s">
        <v>9</v>
      </c>
      <c r="N3" s="76" t="s">
        <v>9</v>
      </c>
      <c r="O3" s="76" t="s">
        <v>9</v>
      </c>
      <c r="P3" s="76" t="s">
        <v>9</v>
      </c>
      <c r="Q3" s="76"/>
      <c r="R3" s="76"/>
    </row>
    <row r="4" spans="2:18" ht="17.5" x14ac:dyDescent="0.35">
      <c r="B4" s="78"/>
      <c r="C4" s="78"/>
      <c r="D4" s="81" t="s">
        <v>172</v>
      </c>
      <c r="E4" s="81" t="s">
        <v>172</v>
      </c>
      <c r="F4" s="77" t="s">
        <v>177</v>
      </c>
      <c r="G4" s="77" t="s">
        <v>177</v>
      </c>
      <c r="H4" s="77" t="s">
        <v>177</v>
      </c>
      <c r="I4" s="76" t="s">
        <v>11</v>
      </c>
      <c r="J4" s="76" t="s">
        <v>11</v>
      </c>
      <c r="K4" s="76"/>
      <c r="L4" s="76"/>
      <c r="M4" s="76" t="s">
        <v>11</v>
      </c>
      <c r="N4" s="76" t="s">
        <v>11</v>
      </c>
      <c r="O4" s="76" t="s">
        <v>11</v>
      </c>
      <c r="P4" s="76" t="s">
        <v>11</v>
      </c>
      <c r="Q4" s="76"/>
      <c r="R4" s="76"/>
    </row>
    <row r="5" spans="2:18" ht="18" thickBot="1" x14ac:dyDescent="0.4">
      <c r="B5" s="78"/>
      <c r="C5" s="78"/>
      <c r="D5" s="81" t="s">
        <v>172</v>
      </c>
      <c r="E5" s="81" t="s">
        <v>172</v>
      </c>
      <c r="F5" s="78"/>
      <c r="G5" s="78"/>
      <c r="H5" s="78"/>
      <c r="I5" s="76" t="s">
        <v>178</v>
      </c>
      <c r="J5" s="76" t="s">
        <v>178</v>
      </c>
      <c r="K5" s="76"/>
      <c r="L5" s="76"/>
      <c r="M5" s="76" t="s">
        <v>12</v>
      </c>
      <c r="N5" s="76" t="s">
        <v>12</v>
      </c>
      <c r="O5" s="76" t="s">
        <v>12</v>
      </c>
      <c r="P5" s="76" t="s">
        <v>12</v>
      </c>
      <c r="Q5" s="76"/>
      <c r="R5" s="76"/>
    </row>
    <row r="6" spans="2:18" ht="18" thickBot="1" x14ac:dyDescent="0.4">
      <c r="B6" s="79" t="s">
        <v>179</v>
      </c>
      <c r="C6" s="79" t="s">
        <v>179</v>
      </c>
      <c r="D6" s="79" t="s">
        <v>179</v>
      </c>
      <c r="E6" s="79" t="s">
        <v>179</v>
      </c>
      <c r="F6" s="79" t="s">
        <v>179</v>
      </c>
      <c r="G6" s="79" t="s">
        <v>179</v>
      </c>
      <c r="H6" s="79" t="s">
        <v>179</v>
      </c>
      <c r="I6" s="80" t="s">
        <v>180</v>
      </c>
      <c r="J6" s="80" t="s">
        <v>180</v>
      </c>
      <c r="K6" s="80"/>
      <c r="L6" s="80"/>
      <c r="M6" s="80" t="s">
        <v>15</v>
      </c>
      <c r="N6" s="80" t="s">
        <v>15</v>
      </c>
      <c r="O6" s="80" t="s">
        <v>18</v>
      </c>
      <c r="P6" s="80" t="s">
        <v>18</v>
      </c>
      <c r="Q6" s="80"/>
      <c r="R6" s="80"/>
    </row>
    <row r="7" spans="2:18" ht="18" thickBot="1" x14ac:dyDescent="0.4">
      <c r="B7" s="80" t="s">
        <v>181</v>
      </c>
      <c r="C7" s="80" t="s">
        <v>181</v>
      </c>
      <c r="D7" s="80" t="s">
        <v>181</v>
      </c>
      <c r="E7" s="80" t="s">
        <v>181</v>
      </c>
      <c r="F7" s="80" t="s">
        <v>181</v>
      </c>
      <c r="G7" s="80" t="s">
        <v>181</v>
      </c>
      <c r="H7" s="80" t="s">
        <v>181</v>
      </c>
      <c r="I7" s="80" t="s">
        <v>182</v>
      </c>
      <c r="J7" s="80" t="s">
        <v>182</v>
      </c>
      <c r="K7" s="80"/>
      <c r="L7" s="80"/>
      <c r="M7" s="80" t="s">
        <v>182</v>
      </c>
      <c r="N7" s="80" t="s">
        <v>182</v>
      </c>
      <c r="O7" s="80" t="s">
        <v>182</v>
      </c>
      <c r="P7" s="80" t="s">
        <v>182</v>
      </c>
      <c r="Q7" s="80"/>
      <c r="R7" s="80"/>
    </row>
    <row r="8" spans="2:18" ht="18" thickBot="1" x14ac:dyDescent="0.4">
      <c r="B8" s="80" t="s">
        <v>40</v>
      </c>
      <c r="C8" s="80" t="s">
        <v>40</v>
      </c>
      <c r="D8" s="80" t="s">
        <v>40</v>
      </c>
      <c r="E8" s="80" t="s">
        <v>40</v>
      </c>
      <c r="F8" s="80" t="s">
        <v>40</v>
      </c>
      <c r="G8" s="80" t="s">
        <v>40</v>
      </c>
      <c r="H8" s="80" t="s">
        <v>40</v>
      </c>
      <c r="I8" s="80" t="s">
        <v>41</v>
      </c>
      <c r="J8" s="80" t="s">
        <v>41</v>
      </c>
      <c r="K8" s="80"/>
      <c r="L8" s="80"/>
      <c r="M8" s="80" t="s">
        <v>41</v>
      </c>
      <c r="N8" s="80" t="s">
        <v>41</v>
      </c>
      <c r="O8" s="80" t="s">
        <v>41</v>
      </c>
      <c r="P8" s="80" t="s">
        <v>41</v>
      </c>
      <c r="Q8" s="80"/>
      <c r="R8" s="80"/>
    </row>
    <row r="9" spans="2:18" ht="18" thickBot="1" x14ac:dyDescent="0.4">
      <c r="B9" s="82" t="s">
        <v>183</v>
      </c>
      <c r="C9" s="82" t="s">
        <v>183</v>
      </c>
      <c r="D9" s="82" t="s">
        <v>183</v>
      </c>
      <c r="E9" s="82" t="s">
        <v>183</v>
      </c>
      <c r="F9" s="80" t="s">
        <v>25</v>
      </c>
      <c r="G9" s="80" t="s">
        <v>25</v>
      </c>
      <c r="H9" s="80" t="s">
        <v>25</v>
      </c>
      <c r="I9" s="80" t="s">
        <v>22</v>
      </c>
      <c r="J9" s="80" t="s">
        <v>22</v>
      </c>
      <c r="K9" s="80"/>
      <c r="L9" s="80"/>
      <c r="M9" s="80" t="s">
        <v>22</v>
      </c>
      <c r="N9" s="80" t="s">
        <v>22</v>
      </c>
      <c r="O9" s="80" t="s">
        <v>22</v>
      </c>
      <c r="P9" s="80" t="s">
        <v>22</v>
      </c>
      <c r="Q9" s="80"/>
      <c r="R9" s="80"/>
    </row>
    <row r="10" spans="2:18" ht="18" thickBot="1" x14ac:dyDescent="0.4">
      <c r="B10" s="82" t="s">
        <v>183</v>
      </c>
      <c r="C10" s="82" t="s">
        <v>183</v>
      </c>
      <c r="D10" s="82" t="s">
        <v>183</v>
      </c>
      <c r="E10" s="82" t="s">
        <v>183</v>
      </c>
      <c r="F10" s="80" t="s">
        <v>42</v>
      </c>
      <c r="G10" s="80" t="s">
        <v>42</v>
      </c>
      <c r="H10" s="80" t="s">
        <v>42</v>
      </c>
      <c r="I10" s="80" t="s">
        <v>23</v>
      </c>
      <c r="J10" s="80" t="s">
        <v>23</v>
      </c>
      <c r="K10" s="80"/>
      <c r="L10" s="80"/>
      <c r="M10" s="80" t="s">
        <v>23</v>
      </c>
      <c r="N10" s="80" t="s">
        <v>23</v>
      </c>
      <c r="O10" s="80" t="s">
        <v>23</v>
      </c>
      <c r="P10" s="80" t="s">
        <v>23</v>
      </c>
      <c r="Q10" s="80"/>
      <c r="R10" s="80"/>
    </row>
    <row r="11" spans="2:18" ht="18" thickBot="1" x14ac:dyDescent="0.4">
      <c r="B11" s="41" t="s">
        <v>34</v>
      </c>
      <c r="C11" s="41" t="s">
        <v>26</v>
      </c>
      <c r="D11" s="42" t="s">
        <v>43</v>
      </c>
      <c r="E11" s="41" t="s">
        <v>27</v>
      </c>
      <c r="F11" s="41" t="s">
        <v>44</v>
      </c>
      <c r="G11" s="41" t="s">
        <v>28</v>
      </c>
      <c r="H11" s="41" t="s">
        <v>45</v>
      </c>
      <c r="I11" s="41" t="s">
        <v>29</v>
      </c>
      <c r="J11" s="41" t="s">
        <v>46</v>
      </c>
      <c r="K11" s="41" t="s">
        <v>29</v>
      </c>
      <c r="L11" s="41" t="s">
        <v>46</v>
      </c>
      <c r="M11" s="41" t="s">
        <v>29</v>
      </c>
      <c r="N11" s="41" t="s">
        <v>46</v>
      </c>
      <c r="O11" s="41" t="s">
        <v>29</v>
      </c>
      <c r="P11" s="41" t="s">
        <v>46</v>
      </c>
      <c r="Q11" s="41" t="s">
        <v>29</v>
      </c>
      <c r="R11" s="41" t="s">
        <v>46</v>
      </c>
    </row>
    <row r="12" spans="2:18" s="33" customFormat="1" ht="18" thickBot="1" x14ac:dyDescent="0.4">
      <c r="B12" s="50">
        <v>1</v>
      </c>
      <c r="C12" s="50" t="s">
        <v>31</v>
      </c>
      <c r="D12" s="51" t="s">
        <v>184</v>
      </c>
      <c r="E12" s="50" t="s">
        <v>184</v>
      </c>
      <c r="F12" s="50" t="s">
        <v>33</v>
      </c>
      <c r="G12" s="50">
        <v>1</v>
      </c>
      <c r="H12" s="50"/>
      <c r="I12" s="52"/>
      <c r="J12" s="53">
        <f>SUM(J17:J58)</f>
        <v>315550</v>
      </c>
      <c r="K12" s="52"/>
      <c r="L12" s="53">
        <f>SUM(L17:L58)</f>
        <v>450206.25</v>
      </c>
      <c r="M12" s="52"/>
      <c r="N12" s="53">
        <f>SUM(N17:N58)</f>
        <v>311989</v>
      </c>
      <c r="O12" s="52"/>
      <c r="P12" s="53">
        <f>SUM(P17:P58)</f>
        <v>523975</v>
      </c>
      <c r="Q12" s="52"/>
      <c r="R12" s="53">
        <f>SUM(R17:R58)</f>
        <v>500000</v>
      </c>
    </row>
    <row r="13" spans="2:18" ht="18" thickBot="1" x14ac:dyDescent="0.4">
      <c r="B13" s="43">
        <v>1</v>
      </c>
      <c r="C13" s="43">
        <v>1</v>
      </c>
      <c r="D13" s="44" t="s">
        <v>185</v>
      </c>
      <c r="E13" s="43" t="s">
        <v>185</v>
      </c>
      <c r="F13" s="43" t="s">
        <v>31</v>
      </c>
      <c r="G13" s="43" t="s">
        <v>31</v>
      </c>
      <c r="H13" s="43"/>
      <c r="I13" s="43"/>
      <c r="J13" s="43"/>
      <c r="K13" s="66"/>
      <c r="L13" s="66"/>
      <c r="M13" s="43"/>
      <c r="N13" s="43"/>
      <c r="O13" s="43"/>
      <c r="P13" s="43"/>
      <c r="Q13" s="43"/>
      <c r="R13" s="43"/>
    </row>
    <row r="14" spans="2:18" ht="140.5" thickBot="1" x14ac:dyDescent="0.4">
      <c r="B14" s="43">
        <v>2</v>
      </c>
      <c r="C14" s="43" t="s">
        <v>31</v>
      </c>
      <c r="D14" s="44" t="s">
        <v>186</v>
      </c>
      <c r="E14" s="43" t="s">
        <v>186</v>
      </c>
      <c r="F14" s="43" t="s">
        <v>31</v>
      </c>
      <c r="G14" s="43" t="s">
        <v>31</v>
      </c>
      <c r="H14" s="43"/>
      <c r="I14" s="43"/>
      <c r="J14" s="43"/>
      <c r="K14" s="66"/>
      <c r="L14" s="66"/>
      <c r="M14" s="43"/>
      <c r="N14" s="43"/>
      <c r="O14" s="43"/>
      <c r="P14" s="43"/>
      <c r="Q14" s="43"/>
      <c r="R14" s="43"/>
    </row>
    <row r="15" spans="2:18" ht="35.5" thickBot="1" x14ac:dyDescent="0.4">
      <c r="B15" s="43">
        <v>3</v>
      </c>
      <c r="C15" s="43" t="s">
        <v>31</v>
      </c>
      <c r="D15" s="44" t="s">
        <v>187</v>
      </c>
      <c r="E15" s="43" t="s">
        <v>187</v>
      </c>
      <c r="F15" s="43" t="s">
        <v>31</v>
      </c>
      <c r="G15" s="43" t="s">
        <v>31</v>
      </c>
      <c r="H15" s="43"/>
      <c r="I15" s="43"/>
      <c r="J15" s="43"/>
      <c r="K15" s="66"/>
      <c r="L15" s="66"/>
      <c r="M15" s="43"/>
      <c r="N15" s="43"/>
      <c r="O15" s="43"/>
      <c r="P15" s="43"/>
      <c r="Q15" s="43"/>
      <c r="R15" s="43"/>
    </row>
    <row r="16" spans="2:18" ht="18" thickBot="1" x14ac:dyDescent="0.4">
      <c r="B16" s="43">
        <v>4</v>
      </c>
      <c r="C16" s="43" t="s">
        <v>188</v>
      </c>
      <c r="D16" s="44" t="s">
        <v>189</v>
      </c>
      <c r="E16" s="43" t="s">
        <v>189</v>
      </c>
      <c r="F16" s="43" t="s">
        <v>31</v>
      </c>
      <c r="G16" s="43" t="s">
        <v>31</v>
      </c>
      <c r="H16" s="43"/>
      <c r="I16" s="43"/>
      <c r="J16" s="43"/>
      <c r="K16" s="66"/>
      <c r="L16" s="66"/>
      <c r="M16" s="43"/>
      <c r="N16" s="43"/>
      <c r="O16" s="43"/>
      <c r="P16" s="43"/>
      <c r="Q16" s="43"/>
      <c r="R16" s="43"/>
    </row>
    <row r="17" spans="2:18" ht="53" thickBot="1" x14ac:dyDescent="0.4">
      <c r="B17" s="43">
        <v>5</v>
      </c>
      <c r="C17" s="43" t="s">
        <v>31</v>
      </c>
      <c r="D17" s="44" t="s">
        <v>190</v>
      </c>
      <c r="E17" s="43" t="s">
        <v>190</v>
      </c>
      <c r="F17" s="43" t="s">
        <v>191</v>
      </c>
      <c r="G17" s="43">
        <v>1</v>
      </c>
      <c r="H17" s="45">
        <v>30000</v>
      </c>
      <c r="I17" s="46">
        <v>30000</v>
      </c>
      <c r="J17" s="47">
        <f>I17*$G17</f>
        <v>30000</v>
      </c>
      <c r="K17" s="46">
        <v>33750</v>
      </c>
      <c r="L17" s="48">
        <f>K17*$G17</f>
        <v>33750</v>
      </c>
      <c r="M17" s="46">
        <v>31500</v>
      </c>
      <c r="N17" s="48">
        <f>M17*$G17</f>
        <v>31500</v>
      </c>
      <c r="O17" s="46">
        <v>38500</v>
      </c>
      <c r="P17" s="48">
        <f>O17*$G17</f>
        <v>38500</v>
      </c>
      <c r="Q17" s="46">
        <v>37600</v>
      </c>
      <c r="R17" s="48">
        <f>Q17*$G17</f>
        <v>37600</v>
      </c>
    </row>
    <row r="18" spans="2:18" ht="18" customHeight="1" thickBot="1" x14ac:dyDescent="0.4">
      <c r="B18" s="43">
        <v>6</v>
      </c>
      <c r="C18" s="43" t="s">
        <v>192</v>
      </c>
      <c r="D18" s="44" t="s">
        <v>193</v>
      </c>
      <c r="E18" s="43" t="s">
        <v>193</v>
      </c>
      <c r="F18" s="43" t="s">
        <v>31</v>
      </c>
      <c r="G18" s="43" t="s">
        <v>31</v>
      </c>
      <c r="H18" s="43"/>
      <c r="I18" s="43"/>
      <c r="J18" s="43"/>
      <c r="K18" s="66"/>
      <c r="L18" s="66"/>
      <c r="M18" s="43"/>
      <c r="N18" s="43"/>
      <c r="O18" s="43"/>
      <c r="P18" s="43"/>
      <c r="Q18" s="43"/>
      <c r="R18" s="43"/>
    </row>
    <row r="19" spans="2:18" ht="35.5" thickBot="1" x14ac:dyDescent="0.4">
      <c r="B19" s="43">
        <v>7</v>
      </c>
      <c r="C19" s="43" t="s">
        <v>31</v>
      </c>
      <c r="D19" s="44" t="s">
        <v>194</v>
      </c>
      <c r="E19" s="43" t="s">
        <v>194</v>
      </c>
      <c r="F19" s="43" t="s">
        <v>191</v>
      </c>
      <c r="G19" s="43">
        <v>1</v>
      </c>
      <c r="H19" s="45">
        <v>1500</v>
      </c>
      <c r="I19" s="46">
        <v>5500</v>
      </c>
      <c r="J19" s="48">
        <f t="shared" ref="J19:J20" si="0">I19*$G19</f>
        <v>5500</v>
      </c>
      <c r="K19" s="46">
        <v>18750</v>
      </c>
      <c r="L19" s="47">
        <f t="shared" ref="L19:L20" si="1">K19*$G19</f>
        <v>18750</v>
      </c>
      <c r="M19" s="46">
        <v>1500</v>
      </c>
      <c r="N19" s="47">
        <f t="shared" ref="N19:N20" si="2">M19*$G19</f>
        <v>1500</v>
      </c>
      <c r="O19" s="46">
        <v>32750</v>
      </c>
      <c r="P19" s="48">
        <f t="shared" ref="P19:P20" si="3">O19*$G19</f>
        <v>32750</v>
      </c>
      <c r="Q19" s="46">
        <v>31000</v>
      </c>
      <c r="R19" s="48">
        <f t="shared" ref="R19:R20" si="4">Q19*$G19</f>
        <v>31000</v>
      </c>
    </row>
    <row r="20" spans="2:18" ht="70.5" thickBot="1" x14ac:dyDescent="0.4">
      <c r="B20" s="43">
        <v>8</v>
      </c>
      <c r="C20" s="43">
        <v>2</v>
      </c>
      <c r="D20" s="44" t="s">
        <v>195</v>
      </c>
      <c r="E20" s="43" t="s">
        <v>195</v>
      </c>
      <c r="F20" s="43" t="s">
        <v>92</v>
      </c>
      <c r="G20" s="43">
        <v>1</v>
      </c>
      <c r="H20" s="45">
        <v>55000</v>
      </c>
      <c r="I20" s="46">
        <v>55000</v>
      </c>
      <c r="J20" s="47">
        <f t="shared" si="0"/>
        <v>55000</v>
      </c>
      <c r="K20" s="46">
        <v>66250</v>
      </c>
      <c r="L20" s="48">
        <f t="shared" si="1"/>
        <v>66250</v>
      </c>
      <c r="M20" s="46">
        <v>59000</v>
      </c>
      <c r="N20" s="48">
        <f t="shared" si="2"/>
        <v>59000</v>
      </c>
      <c r="O20" s="46">
        <v>75000</v>
      </c>
      <c r="P20" s="48">
        <f t="shared" si="3"/>
        <v>75000</v>
      </c>
      <c r="Q20" s="46">
        <v>75000</v>
      </c>
      <c r="R20" s="48">
        <f t="shared" si="4"/>
        <v>75000</v>
      </c>
    </row>
    <row r="21" spans="2:18" ht="70.5" customHeight="1" thickBot="1" x14ac:dyDescent="0.4">
      <c r="B21" s="43">
        <v>9</v>
      </c>
      <c r="C21" s="43">
        <v>3</v>
      </c>
      <c r="D21" s="44" t="s">
        <v>196</v>
      </c>
      <c r="E21" s="43" t="s">
        <v>196</v>
      </c>
      <c r="F21" s="43" t="s">
        <v>31</v>
      </c>
      <c r="G21" s="43" t="s">
        <v>31</v>
      </c>
      <c r="H21" s="43"/>
      <c r="I21" s="43"/>
      <c r="J21" s="43"/>
      <c r="K21" s="66"/>
      <c r="L21" s="66"/>
      <c r="M21" s="43"/>
      <c r="N21" s="43"/>
      <c r="O21" s="43"/>
      <c r="P21" s="43"/>
      <c r="Q21" s="43"/>
      <c r="R21" s="43"/>
    </row>
    <row r="22" spans="2:18" ht="18" thickBot="1" x14ac:dyDescent="0.4">
      <c r="B22" s="43">
        <v>10</v>
      </c>
      <c r="C22" s="43" t="s">
        <v>188</v>
      </c>
      <c r="D22" s="44" t="s">
        <v>197</v>
      </c>
      <c r="E22" s="43" t="s">
        <v>197</v>
      </c>
      <c r="F22" s="43" t="s">
        <v>198</v>
      </c>
      <c r="G22" s="43">
        <v>40</v>
      </c>
      <c r="H22" s="45">
        <v>28800</v>
      </c>
      <c r="I22" s="46">
        <v>720</v>
      </c>
      <c r="J22" s="47">
        <f t="shared" ref="J22:J23" si="5">I22*$G22</f>
        <v>28800</v>
      </c>
      <c r="K22" s="46">
        <v>787.5</v>
      </c>
      <c r="L22" s="47">
        <f t="shared" ref="L22:L23" si="6">K22*$G22</f>
        <v>31500</v>
      </c>
      <c r="M22" s="46">
        <v>720</v>
      </c>
      <c r="N22" s="47">
        <f t="shared" ref="N22:N23" si="7">M22*$G22</f>
        <v>28800</v>
      </c>
      <c r="O22" s="46">
        <v>1350</v>
      </c>
      <c r="P22" s="48">
        <f t="shared" ref="P22:P23" si="8">O22*$G22</f>
        <v>54000</v>
      </c>
      <c r="Q22" s="46">
        <v>1275</v>
      </c>
      <c r="R22" s="48">
        <f t="shared" ref="R22:R23" si="9">Q22*$G22</f>
        <v>51000</v>
      </c>
    </row>
    <row r="23" spans="2:18" ht="18" thickBot="1" x14ac:dyDescent="0.4">
      <c r="B23" s="43">
        <v>11</v>
      </c>
      <c r="C23" s="43" t="s">
        <v>192</v>
      </c>
      <c r="D23" s="44" t="s">
        <v>199</v>
      </c>
      <c r="E23" s="43" t="s">
        <v>199</v>
      </c>
      <c r="F23" s="43" t="s">
        <v>198</v>
      </c>
      <c r="G23" s="43">
        <v>10</v>
      </c>
      <c r="H23" s="45">
        <v>3600</v>
      </c>
      <c r="I23" s="46">
        <v>360</v>
      </c>
      <c r="J23" s="47">
        <f t="shared" si="5"/>
        <v>3600</v>
      </c>
      <c r="K23" s="46">
        <v>375</v>
      </c>
      <c r="L23" s="47">
        <f t="shared" si="6"/>
        <v>3750</v>
      </c>
      <c r="M23" s="46">
        <v>360</v>
      </c>
      <c r="N23" s="47">
        <f t="shared" si="7"/>
        <v>3600</v>
      </c>
      <c r="O23" s="46">
        <v>950</v>
      </c>
      <c r="P23" s="48">
        <f t="shared" si="8"/>
        <v>9500</v>
      </c>
      <c r="Q23" s="46">
        <v>925</v>
      </c>
      <c r="R23" s="48">
        <f t="shared" si="9"/>
        <v>9250</v>
      </c>
    </row>
    <row r="24" spans="2:18" ht="18" customHeight="1" thickBot="1" x14ac:dyDescent="0.4">
      <c r="B24" s="43">
        <v>12</v>
      </c>
      <c r="C24" s="43" t="s">
        <v>31</v>
      </c>
      <c r="D24" s="44" t="s">
        <v>200</v>
      </c>
      <c r="E24" s="43" t="s">
        <v>200</v>
      </c>
      <c r="F24" s="43" t="s">
        <v>31</v>
      </c>
      <c r="G24" s="43" t="s">
        <v>31</v>
      </c>
      <c r="H24" s="43"/>
      <c r="I24" s="43"/>
      <c r="J24" s="43"/>
      <c r="K24" s="66"/>
      <c r="L24" s="66"/>
      <c r="M24" s="43"/>
      <c r="N24" s="43"/>
      <c r="O24" s="43"/>
      <c r="P24" s="43"/>
      <c r="Q24" s="43"/>
      <c r="R24" s="43"/>
    </row>
    <row r="25" spans="2:18" ht="53" customHeight="1" thickBot="1" x14ac:dyDescent="0.4">
      <c r="B25" s="43">
        <v>13</v>
      </c>
      <c r="C25" s="43">
        <v>4</v>
      </c>
      <c r="D25" s="44" t="s">
        <v>201</v>
      </c>
      <c r="E25" s="43" t="s">
        <v>201</v>
      </c>
      <c r="F25" s="43" t="s">
        <v>31</v>
      </c>
      <c r="G25" s="43" t="s">
        <v>31</v>
      </c>
      <c r="H25" s="43"/>
      <c r="I25" s="43"/>
      <c r="J25" s="43"/>
      <c r="K25" s="66"/>
      <c r="L25" s="66"/>
      <c r="M25" s="43"/>
      <c r="N25" s="43"/>
      <c r="O25" s="43"/>
      <c r="P25" s="43"/>
      <c r="Q25" s="43"/>
      <c r="R25" s="43"/>
    </row>
    <row r="26" spans="2:18" ht="18" thickBot="1" x14ac:dyDescent="0.4">
      <c r="B26" s="43">
        <v>14</v>
      </c>
      <c r="C26" s="43" t="s">
        <v>188</v>
      </c>
      <c r="D26" s="44" t="s">
        <v>197</v>
      </c>
      <c r="E26" s="43" t="s">
        <v>197</v>
      </c>
      <c r="F26" s="43" t="s">
        <v>202</v>
      </c>
      <c r="G26" s="43">
        <v>2</v>
      </c>
      <c r="H26" s="45">
        <v>1374</v>
      </c>
      <c r="I26" s="46">
        <v>700</v>
      </c>
      <c r="J26" s="48">
        <f t="shared" ref="J26:J27" si="10">I26*$G26</f>
        <v>1400</v>
      </c>
      <c r="K26" s="46">
        <v>687.5</v>
      </c>
      <c r="L26" s="47">
        <f t="shared" ref="L26:L27" si="11">K26*$G26</f>
        <v>1375</v>
      </c>
      <c r="M26" s="46">
        <v>687</v>
      </c>
      <c r="N26" s="47">
        <f t="shared" ref="N26:N27" si="12">M26*$G26</f>
        <v>1374</v>
      </c>
      <c r="O26" s="46">
        <v>1500</v>
      </c>
      <c r="P26" s="48">
        <f t="shared" ref="P26:P27" si="13">O26*$G26</f>
        <v>3000</v>
      </c>
      <c r="Q26" s="46">
        <v>1475</v>
      </c>
      <c r="R26" s="48">
        <f t="shared" ref="R26:R27" si="14">Q26*$G26</f>
        <v>2950</v>
      </c>
    </row>
    <row r="27" spans="2:18" ht="18" thickBot="1" x14ac:dyDescent="0.4">
      <c r="B27" s="43">
        <v>15</v>
      </c>
      <c r="C27" s="43" t="s">
        <v>192</v>
      </c>
      <c r="D27" s="44" t="s">
        <v>199</v>
      </c>
      <c r="E27" s="43" t="s">
        <v>199</v>
      </c>
      <c r="F27" s="43" t="s">
        <v>202</v>
      </c>
      <c r="G27" s="43">
        <v>2</v>
      </c>
      <c r="H27" s="44">
        <v>750</v>
      </c>
      <c r="I27" s="46">
        <v>500</v>
      </c>
      <c r="J27" s="48">
        <f t="shared" si="10"/>
        <v>1000</v>
      </c>
      <c r="K27" s="46">
        <v>375</v>
      </c>
      <c r="L27" s="49">
        <f t="shared" si="11"/>
        <v>750</v>
      </c>
      <c r="M27" s="46">
        <v>375</v>
      </c>
      <c r="N27" s="49">
        <f t="shared" si="12"/>
        <v>750</v>
      </c>
      <c r="O27" s="46">
        <v>1250</v>
      </c>
      <c r="P27" s="48">
        <f t="shared" si="13"/>
        <v>2500</v>
      </c>
      <c r="Q27" s="46">
        <v>1200</v>
      </c>
      <c r="R27" s="48">
        <f t="shared" si="14"/>
        <v>2400</v>
      </c>
    </row>
    <row r="28" spans="2:18" ht="105.5" customHeight="1" thickBot="1" x14ac:dyDescent="0.4">
      <c r="B28" s="43">
        <v>16</v>
      </c>
      <c r="C28" s="43">
        <v>5</v>
      </c>
      <c r="D28" s="44" t="s">
        <v>203</v>
      </c>
      <c r="E28" s="43" t="s">
        <v>203</v>
      </c>
      <c r="F28" s="43" t="s">
        <v>31</v>
      </c>
      <c r="G28" s="43" t="s">
        <v>31</v>
      </c>
      <c r="H28" s="43"/>
      <c r="I28" s="43"/>
      <c r="J28" s="43"/>
      <c r="K28" s="66"/>
      <c r="L28" s="66"/>
      <c r="M28" s="43"/>
      <c r="N28" s="43"/>
      <c r="O28" s="43"/>
      <c r="P28" s="43"/>
      <c r="Q28" s="43"/>
      <c r="R28" s="43"/>
    </row>
    <row r="29" spans="2:18" ht="18" thickBot="1" x14ac:dyDescent="0.4">
      <c r="B29" s="43">
        <v>17</v>
      </c>
      <c r="C29" s="43" t="s">
        <v>188</v>
      </c>
      <c r="D29" s="44" t="s">
        <v>204</v>
      </c>
      <c r="E29" s="43" t="s">
        <v>204</v>
      </c>
      <c r="F29" s="43" t="s">
        <v>198</v>
      </c>
      <c r="G29" s="43">
        <v>15</v>
      </c>
      <c r="H29" s="45">
        <v>8700</v>
      </c>
      <c r="I29" s="46">
        <v>580</v>
      </c>
      <c r="J29" s="47">
        <f>I29*$G29</f>
        <v>8700</v>
      </c>
      <c r="K29" s="46">
        <v>937.5</v>
      </c>
      <c r="L29" s="48">
        <f>K29*$G29</f>
        <v>14062.5</v>
      </c>
      <c r="M29" s="46">
        <v>800</v>
      </c>
      <c r="N29" s="48">
        <f>M29*$G29</f>
        <v>12000</v>
      </c>
      <c r="O29" s="46">
        <v>750</v>
      </c>
      <c r="P29" s="48">
        <f>O29*$G29</f>
        <v>11250</v>
      </c>
      <c r="Q29" s="46">
        <v>750</v>
      </c>
      <c r="R29" s="48">
        <f>Q29*$G29</f>
        <v>11250</v>
      </c>
    </row>
    <row r="30" spans="2:18" ht="18" customHeight="1" thickBot="1" x14ac:dyDescent="0.4">
      <c r="B30" s="43">
        <v>18</v>
      </c>
      <c r="C30" s="43" t="s">
        <v>192</v>
      </c>
      <c r="D30" s="44" t="s">
        <v>205</v>
      </c>
      <c r="E30" s="43" t="s">
        <v>205</v>
      </c>
      <c r="F30" s="43" t="s">
        <v>198</v>
      </c>
      <c r="G30" s="43">
        <v>0</v>
      </c>
      <c r="H30" s="44">
        <v>0</v>
      </c>
      <c r="I30" s="46">
        <v>0</v>
      </c>
      <c r="J30" s="49">
        <v>0</v>
      </c>
      <c r="K30" s="46">
        <v>625</v>
      </c>
      <c r="L30" s="46">
        <v>0</v>
      </c>
      <c r="M30" s="46">
        <v>620</v>
      </c>
      <c r="N30" s="46">
        <v>0</v>
      </c>
      <c r="O30" s="46">
        <v>550</v>
      </c>
      <c r="P30" s="46">
        <v>0</v>
      </c>
      <c r="Q30" s="46">
        <v>550</v>
      </c>
      <c r="R30" s="46">
        <v>0</v>
      </c>
    </row>
    <row r="31" spans="2:18" ht="88" customHeight="1" thickBot="1" x14ac:dyDescent="0.4">
      <c r="B31" s="43">
        <v>19</v>
      </c>
      <c r="C31" s="43">
        <v>6</v>
      </c>
      <c r="D31" s="44" t="s">
        <v>206</v>
      </c>
      <c r="E31" s="43" t="s">
        <v>206</v>
      </c>
      <c r="F31" s="43" t="s">
        <v>31</v>
      </c>
      <c r="G31" s="43" t="s">
        <v>31</v>
      </c>
      <c r="H31" s="43"/>
      <c r="I31" s="43"/>
      <c r="J31" s="43"/>
      <c r="K31" s="66"/>
      <c r="L31" s="66"/>
      <c r="M31" s="43"/>
      <c r="N31" s="43"/>
      <c r="O31" s="43"/>
      <c r="P31" s="43"/>
      <c r="Q31" s="43"/>
      <c r="R31" s="43"/>
    </row>
    <row r="32" spans="2:18" ht="18" thickBot="1" x14ac:dyDescent="0.4">
      <c r="B32" s="43">
        <v>20</v>
      </c>
      <c r="C32" s="43" t="s">
        <v>188</v>
      </c>
      <c r="D32" s="44" t="s">
        <v>207</v>
      </c>
      <c r="E32" s="43" t="s">
        <v>207</v>
      </c>
      <c r="F32" s="43" t="s">
        <v>198</v>
      </c>
      <c r="G32" s="43">
        <v>10</v>
      </c>
      <c r="H32" s="45">
        <v>1500</v>
      </c>
      <c r="I32" s="46">
        <v>220</v>
      </c>
      <c r="J32" s="48">
        <f t="shared" ref="J32:J37" si="15">I32*$G32</f>
        <v>2200</v>
      </c>
      <c r="K32" s="46">
        <v>300</v>
      </c>
      <c r="L32" s="48">
        <f t="shared" ref="L32:L37" si="16">K32*$G32</f>
        <v>3000</v>
      </c>
      <c r="M32" s="46">
        <v>200</v>
      </c>
      <c r="N32" s="48">
        <f t="shared" ref="N32:N37" si="17">M32*$G32</f>
        <v>2000</v>
      </c>
      <c r="O32" s="46">
        <v>150</v>
      </c>
      <c r="P32" s="47">
        <f t="shared" ref="P32:P37" si="18">O32*$G32</f>
        <v>1500</v>
      </c>
      <c r="Q32" s="46">
        <v>150</v>
      </c>
      <c r="R32" s="47">
        <f t="shared" ref="R32:R37" si="19">Q32*$G32</f>
        <v>1500</v>
      </c>
    </row>
    <row r="33" spans="2:18" ht="18" thickBot="1" x14ac:dyDescent="0.4">
      <c r="B33" s="43">
        <v>21</v>
      </c>
      <c r="C33" s="43" t="s">
        <v>192</v>
      </c>
      <c r="D33" s="44" t="s">
        <v>208</v>
      </c>
      <c r="E33" s="43" t="s">
        <v>208</v>
      </c>
      <c r="F33" s="43" t="s">
        <v>198</v>
      </c>
      <c r="G33" s="43">
        <v>20</v>
      </c>
      <c r="H33" s="44">
        <v>800</v>
      </c>
      <c r="I33" s="46">
        <v>40</v>
      </c>
      <c r="J33" s="49">
        <f t="shared" si="15"/>
        <v>800</v>
      </c>
      <c r="K33" s="46">
        <v>137.5</v>
      </c>
      <c r="L33" s="48">
        <f t="shared" si="16"/>
        <v>2750</v>
      </c>
      <c r="M33" s="46">
        <v>90</v>
      </c>
      <c r="N33" s="48">
        <f t="shared" si="17"/>
        <v>1800</v>
      </c>
      <c r="O33" s="46">
        <v>175</v>
      </c>
      <c r="P33" s="48">
        <f t="shared" si="18"/>
        <v>3500</v>
      </c>
      <c r="Q33" s="46">
        <v>175</v>
      </c>
      <c r="R33" s="48">
        <f t="shared" si="19"/>
        <v>3500</v>
      </c>
    </row>
    <row r="34" spans="2:18" ht="210.5" thickBot="1" x14ac:dyDescent="0.4">
      <c r="B34" s="43">
        <v>22</v>
      </c>
      <c r="C34" s="43">
        <v>7</v>
      </c>
      <c r="D34" s="44" t="s">
        <v>209</v>
      </c>
      <c r="E34" s="43" t="s">
        <v>209</v>
      </c>
      <c r="F34" s="43" t="s">
        <v>210</v>
      </c>
      <c r="G34" s="43">
        <v>8</v>
      </c>
      <c r="H34" s="45">
        <v>17000</v>
      </c>
      <c r="I34" s="46">
        <v>2300</v>
      </c>
      <c r="J34" s="48">
        <f t="shared" si="15"/>
        <v>18400</v>
      </c>
      <c r="K34" s="46">
        <v>2125</v>
      </c>
      <c r="L34" s="47">
        <f t="shared" si="16"/>
        <v>17000</v>
      </c>
      <c r="M34" s="46">
        <v>2125</v>
      </c>
      <c r="N34" s="47">
        <f t="shared" si="17"/>
        <v>17000</v>
      </c>
      <c r="O34" s="46">
        <v>3850</v>
      </c>
      <c r="P34" s="48">
        <f t="shared" si="18"/>
        <v>30800</v>
      </c>
      <c r="Q34" s="46">
        <v>3650</v>
      </c>
      <c r="R34" s="48">
        <f t="shared" si="19"/>
        <v>29200</v>
      </c>
    </row>
    <row r="35" spans="2:18" ht="140.5" thickBot="1" x14ac:dyDescent="0.4">
      <c r="B35" s="43">
        <v>23</v>
      </c>
      <c r="C35" s="43">
        <v>8</v>
      </c>
      <c r="D35" s="44" t="s">
        <v>211</v>
      </c>
      <c r="E35" s="43" t="s">
        <v>211</v>
      </c>
      <c r="F35" s="43" t="s">
        <v>210</v>
      </c>
      <c r="G35" s="43">
        <v>10</v>
      </c>
      <c r="H35" s="45">
        <v>11000</v>
      </c>
      <c r="I35" s="46">
        <v>1100</v>
      </c>
      <c r="J35" s="47">
        <f t="shared" si="15"/>
        <v>11000</v>
      </c>
      <c r="K35" s="46">
        <v>1500</v>
      </c>
      <c r="L35" s="47">
        <f t="shared" si="16"/>
        <v>15000</v>
      </c>
      <c r="M35" s="46">
        <v>1100</v>
      </c>
      <c r="N35" s="47">
        <f t="shared" si="17"/>
        <v>11000</v>
      </c>
      <c r="O35" s="46">
        <v>3250</v>
      </c>
      <c r="P35" s="48">
        <f t="shared" si="18"/>
        <v>32500</v>
      </c>
      <c r="Q35" s="46">
        <v>3250</v>
      </c>
      <c r="R35" s="48">
        <f t="shared" si="19"/>
        <v>32500</v>
      </c>
    </row>
    <row r="36" spans="2:18" ht="228" thickBot="1" x14ac:dyDescent="0.4">
      <c r="B36" s="43">
        <v>24</v>
      </c>
      <c r="C36" s="43">
        <v>9</v>
      </c>
      <c r="D36" s="44" t="s">
        <v>212</v>
      </c>
      <c r="E36" s="43" t="s">
        <v>212</v>
      </c>
      <c r="F36" s="43" t="s">
        <v>210</v>
      </c>
      <c r="G36" s="43">
        <v>6</v>
      </c>
      <c r="H36" s="45">
        <v>15600</v>
      </c>
      <c r="I36" s="46">
        <v>3500</v>
      </c>
      <c r="J36" s="48">
        <f t="shared" si="15"/>
        <v>21000</v>
      </c>
      <c r="K36" s="46">
        <v>2625</v>
      </c>
      <c r="L36" s="47">
        <f t="shared" si="16"/>
        <v>15750</v>
      </c>
      <c r="M36" s="46">
        <v>2600</v>
      </c>
      <c r="N36" s="47">
        <f t="shared" si="17"/>
        <v>15600</v>
      </c>
      <c r="O36" s="46">
        <v>3850</v>
      </c>
      <c r="P36" s="48">
        <f t="shared" si="18"/>
        <v>23100</v>
      </c>
      <c r="Q36" s="46">
        <v>3650</v>
      </c>
      <c r="R36" s="48">
        <f t="shared" si="19"/>
        <v>21900</v>
      </c>
    </row>
    <row r="37" spans="2:18" ht="140.5" thickBot="1" x14ac:dyDescent="0.4">
      <c r="B37" s="43">
        <v>25</v>
      </c>
      <c r="C37" s="43">
        <v>10</v>
      </c>
      <c r="D37" s="44" t="s">
        <v>213</v>
      </c>
      <c r="E37" s="43" t="s">
        <v>213</v>
      </c>
      <c r="F37" s="43" t="s">
        <v>210</v>
      </c>
      <c r="G37" s="43">
        <v>10</v>
      </c>
      <c r="H37" s="45">
        <v>13000</v>
      </c>
      <c r="I37" s="46">
        <v>1800</v>
      </c>
      <c r="J37" s="48">
        <f t="shared" si="15"/>
        <v>18000</v>
      </c>
      <c r="K37" s="46">
        <v>1375</v>
      </c>
      <c r="L37" s="47">
        <f t="shared" si="16"/>
        <v>13750</v>
      </c>
      <c r="M37" s="46">
        <v>1300</v>
      </c>
      <c r="N37" s="47">
        <f t="shared" si="17"/>
        <v>13000</v>
      </c>
      <c r="O37" s="46">
        <v>3650</v>
      </c>
      <c r="P37" s="48">
        <f t="shared" si="18"/>
        <v>36500</v>
      </c>
      <c r="Q37" s="46">
        <v>3650</v>
      </c>
      <c r="R37" s="48">
        <f t="shared" si="19"/>
        <v>36500</v>
      </c>
    </row>
    <row r="38" spans="2:18" ht="35.5" customHeight="1" thickBot="1" x14ac:dyDescent="0.4">
      <c r="B38" s="43">
        <v>26</v>
      </c>
      <c r="C38" s="43">
        <v>11</v>
      </c>
      <c r="D38" s="44" t="s">
        <v>214</v>
      </c>
      <c r="E38" s="43" t="s">
        <v>214</v>
      </c>
      <c r="F38" s="43" t="s">
        <v>210</v>
      </c>
      <c r="G38" s="43">
        <v>0</v>
      </c>
      <c r="H38" s="44">
        <v>0</v>
      </c>
      <c r="I38" s="46">
        <v>0</v>
      </c>
      <c r="J38" s="49">
        <v>0</v>
      </c>
      <c r="K38" s="46">
        <v>2250</v>
      </c>
      <c r="L38" s="46">
        <v>0</v>
      </c>
      <c r="M38" s="46">
        <v>2250</v>
      </c>
      <c r="N38" s="46">
        <v>0</v>
      </c>
      <c r="O38" s="46">
        <v>0</v>
      </c>
      <c r="P38" s="49">
        <v>0</v>
      </c>
      <c r="Q38" s="46">
        <v>0</v>
      </c>
      <c r="R38" s="49">
        <v>0</v>
      </c>
    </row>
    <row r="39" spans="2:18" ht="228" thickBot="1" x14ac:dyDescent="0.4">
      <c r="B39" s="43">
        <v>27</v>
      </c>
      <c r="C39" s="43">
        <v>12</v>
      </c>
      <c r="D39" s="44" t="s">
        <v>215</v>
      </c>
      <c r="E39" s="43" t="s">
        <v>215</v>
      </c>
      <c r="F39" s="43" t="s">
        <v>210</v>
      </c>
      <c r="G39" s="43">
        <v>1</v>
      </c>
      <c r="H39" s="45">
        <v>3125</v>
      </c>
      <c r="I39" s="46">
        <v>3800</v>
      </c>
      <c r="J39" s="48">
        <f t="shared" ref="J39:J43" si="20">I39*$G39</f>
        <v>3800</v>
      </c>
      <c r="K39" s="46">
        <v>3125</v>
      </c>
      <c r="L39" s="47">
        <f t="shared" ref="L39:L43" si="21">K39*$G39</f>
        <v>3125</v>
      </c>
      <c r="M39" s="46">
        <v>3125</v>
      </c>
      <c r="N39" s="47">
        <f t="shared" ref="N39:N43" si="22">M39*$G39</f>
        <v>3125</v>
      </c>
      <c r="O39" s="46">
        <v>3250</v>
      </c>
      <c r="P39" s="48">
        <f t="shared" ref="P39:P43" si="23">O39*$G39</f>
        <v>3250</v>
      </c>
      <c r="Q39" s="46">
        <v>3250</v>
      </c>
      <c r="R39" s="48">
        <f t="shared" ref="R39:R43" si="24">Q39*$G39</f>
        <v>3250</v>
      </c>
    </row>
    <row r="40" spans="2:18" ht="210.5" thickBot="1" x14ac:dyDescent="0.4">
      <c r="B40" s="43">
        <v>28</v>
      </c>
      <c r="C40" s="43">
        <v>13</v>
      </c>
      <c r="D40" s="44" t="s">
        <v>216</v>
      </c>
      <c r="E40" s="43" t="s">
        <v>216</v>
      </c>
      <c r="F40" s="43" t="s">
        <v>210</v>
      </c>
      <c r="G40" s="43">
        <v>5</v>
      </c>
      <c r="H40" s="45">
        <v>16250</v>
      </c>
      <c r="I40" s="46">
        <v>4000</v>
      </c>
      <c r="J40" s="48">
        <f t="shared" si="20"/>
        <v>20000</v>
      </c>
      <c r="K40" s="46">
        <v>3625</v>
      </c>
      <c r="L40" s="47">
        <f t="shared" si="21"/>
        <v>18125</v>
      </c>
      <c r="M40" s="46">
        <v>3250</v>
      </c>
      <c r="N40" s="47">
        <f t="shared" si="22"/>
        <v>16250</v>
      </c>
      <c r="O40" s="46">
        <v>3250</v>
      </c>
      <c r="P40" s="47">
        <f t="shared" si="23"/>
        <v>16250</v>
      </c>
      <c r="Q40" s="46">
        <v>3250</v>
      </c>
      <c r="R40" s="47">
        <f t="shared" si="24"/>
        <v>16250</v>
      </c>
    </row>
    <row r="41" spans="2:18" ht="210.5" thickBot="1" x14ac:dyDescent="0.4">
      <c r="B41" s="43">
        <v>29</v>
      </c>
      <c r="C41" s="43">
        <v>14</v>
      </c>
      <c r="D41" s="44" t="s">
        <v>217</v>
      </c>
      <c r="E41" s="43" t="s">
        <v>217</v>
      </c>
      <c r="F41" s="43" t="s">
        <v>210</v>
      </c>
      <c r="G41" s="43">
        <v>2</v>
      </c>
      <c r="H41" s="45">
        <v>6500</v>
      </c>
      <c r="I41" s="46">
        <v>4500</v>
      </c>
      <c r="J41" s="48">
        <f t="shared" si="20"/>
        <v>9000</v>
      </c>
      <c r="K41" s="46">
        <v>3875</v>
      </c>
      <c r="L41" s="47">
        <f t="shared" si="21"/>
        <v>7750</v>
      </c>
      <c r="M41" s="46">
        <v>3250</v>
      </c>
      <c r="N41" s="47">
        <f t="shared" si="22"/>
        <v>6500</v>
      </c>
      <c r="O41" s="46">
        <v>3250</v>
      </c>
      <c r="P41" s="47">
        <f t="shared" si="23"/>
        <v>6500</v>
      </c>
      <c r="Q41" s="46">
        <v>3250</v>
      </c>
      <c r="R41" s="47">
        <f t="shared" si="24"/>
        <v>6500</v>
      </c>
    </row>
    <row r="42" spans="2:18" ht="210.5" thickBot="1" x14ac:dyDescent="0.4">
      <c r="B42" s="43">
        <v>30</v>
      </c>
      <c r="C42" s="43">
        <v>15</v>
      </c>
      <c r="D42" s="44" t="s">
        <v>218</v>
      </c>
      <c r="E42" s="43" t="s">
        <v>218</v>
      </c>
      <c r="F42" s="43" t="s">
        <v>210</v>
      </c>
      <c r="G42" s="43">
        <v>3</v>
      </c>
      <c r="H42" s="45">
        <v>9750</v>
      </c>
      <c r="I42" s="46">
        <v>3800</v>
      </c>
      <c r="J42" s="48">
        <f t="shared" si="20"/>
        <v>11400</v>
      </c>
      <c r="K42" s="46">
        <v>4625</v>
      </c>
      <c r="L42" s="48">
        <f t="shared" si="21"/>
        <v>13875</v>
      </c>
      <c r="M42" s="46">
        <v>3350</v>
      </c>
      <c r="N42" s="48">
        <f t="shared" si="22"/>
        <v>10050</v>
      </c>
      <c r="O42" s="46">
        <v>3250</v>
      </c>
      <c r="P42" s="47">
        <f t="shared" si="23"/>
        <v>9750</v>
      </c>
      <c r="Q42" s="46">
        <v>3250</v>
      </c>
      <c r="R42" s="47">
        <f t="shared" si="24"/>
        <v>9750</v>
      </c>
    </row>
    <row r="43" spans="2:18" ht="210.5" thickBot="1" x14ac:dyDescent="0.4">
      <c r="B43" s="43">
        <v>31</v>
      </c>
      <c r="C43" s="43">
        <v>16</v>
      </c>
      <c r="D43" s="44" t="s">
        <v>219</v>
      </c>
      <c r="E43" s="43" t="s">
        <v>219</v>
      </c>
      <c r="F43" s="43" t="s">
        <v>210</v>
      </c>
      <c r="G43" s="43">
        <v>4</v>
      </c>
      <c r="H43" s="45">
        <v>6000</v>
      </c>
      <c r="I43" s="46">
        <v>1500</v>
      </c>
      <c r="J43" s="47">
        <f t="shared" si="20"/>
        <v>6000</v>
      </c>
      <c r="K43" s="46">
        <v>2875</v>
      </c>
      <c r="L43" s="48">
        <f t="shared" si="21"/>
        <v>11500</v>
      </c>
      <c r="M43" s="46">
        <v>2000</v>
      </c>
      <c r="N43" s="48">
        <f t="shared" si="22"/>
        <v>8000</v>
      </c>
      <c r="O43" s="46">
        <v>3150</v>
      </c>
      <c r="P43" s="48">
        <f t="shared" si="23"/>
        <v>12600</v>
      </c>
      <c r="Q43" s="46">
        <v>3150</v>
      </c>
      <c r="R43" s="48">
        <f t="shared" si="24"/>
        <v>12600</v>
      </c>
    </row>
    <row r="44" spans="2:18" ht="18" customHeight="1" thickBot="1" x14ac:dyDescent="0.4">
      <c r="B44" s="43">
        <v>32</v>
      </c>
      <c r="C44" s="43">
        <v>17</v>
      </c>
      <c r="D44" s="44" t="s">
        <v>220</v>
      </c>
      <c r="E44" s="43" t="s">
        <v>220</v>
      </c>
      <c r="F44" s="43" t="s">
        <v>31</v>
      </c>
      <c r="G44" s="43" t="s">
        <v>31</v>
      </c>
      <c r="H44" s="43"/>
      <c r="I44" s="43"/>
      <c r="J44" s="43"/>
      <c r="K44" s="66"/>
      <c r="L44" s="66"/>
      <c r="M44" s="43"/>
      <c r="N44" s="43"/>
      <c r="O44" s="43"/>
      <c r="P44" s="43"/>
      <c r="Q44" s="43"/>
      <c r="R44" s="43"/>
    </row>
    <row r="45" spans="2:18" ht="18" thickBot="1" x14ac:dyDescent="0.4">
      <c r="B45" s="43">
        <v>33</v>
      </c>
      <c r="C45" s="43" t="s">
        <v>188</v>
      </c>
      <c r="D45" s="44" t="s">
        <v>221</v>
      </c>
      <c r="E45" s="43" t="s">
        <v>221</v>
      </c>
      <c r="F45" s="43" t="s">
        <v>158</v>
      </c>
      <c r="G45" s="43">
        <v>1</v>
      </c>
      <c r="H45" s="44">
        <v>600</v>
      </c>
      <c r="I45" s="46">
        <v>600</v>
      </c>
      <c r="J45" s="49">
        <f>I45*$G45</f>
        <v>600</v>
      </c>
      <c r="K45" s="46">
        <v>8125</v>
      </c>
      <c r="L45" s="48">
        <f>K45*$G45</f>
        <v>8125</v>
      </c>
      <c r="M45" s="46">
        <v>6000</v>
      </c>
      <c r="N45" s="48">
        <f>M45*$G45</f>
        <v>6000</v>
      </c>
      <c r="O45" s="46">
        <v>6500</v>
      </c>
      <c r="P45" s="48">
        <f>O45*$G45</f>
        <v>6500</v>
      </c>
      <c r="Q45" s="46">
        <v>6500</v>
      </c>
      <c r="R45" s="48">
        <f>Q45*$G45</f>
        <v>6500</v>
      </c>
    </row>
    <row r="46" spans="2:18" ht="105.5" customHeight="1" thickBot="1" x14ac:dyDescent="0.4">
      <c r="B46" s="43">
        <v>34</v>
      </c>
      <c r="C46" s="43">
        <v>18</v>
      </c>
      <c r="D46" s="44" t="s">
        <v>222</v>
      </c>
      <c r="E46" s="43" t="s">
        <v>222</v>
      </c>
      <c r="F46" s="43" t="s">
        <v>31</v>
      </c>
      <c r="G46" s="43" t="s">
        <v>31</v>
      </c>
      <c r="H46" s="43"/>
      <c r="I46" s="43"/>
      <c r="J46" s="43"/>
      <c r="K46" s="66"/>
      <c r="L46" s="66"/>
      <c r="M46" s="43"/>
      <c r="N46" s="43"/>
      <c r="O46" s="43"/>
      <c r="P46" s="43"/>
      <c r="Q46" s="43"/>
      <c r="R46" s="43"/>
    </row>
    <row r="47" spans="2:18" ht="18" thickBot="1" x14ac:dyDescent="0.4">
      <c r="B47" s="43">
        <v>35</v>
      </c>
      <c r="C47" s="43" t="s">
        <v>188</v>
      </c>
      <c r="D47" s="44" t="s">
        <v>223</v>
      </c>
      <c r="E47" s="43" t="s">
        <v>223</v>
      </c>
      <c r="F47" s="43" t="s">
        <v>202</v>
      </c>
      <c r="G47" s="43">
        <v>2</v>
      </c>
      <c r="H47" s="45">
        <v>1200</v>
      </c>
      <c r="I47" s="46">
        <v>600</v>
      </c>
      <c r="J47" s="47">
        <f t="shared" ref="J47:J51" si="25">I47*$G47</f>
        <v>1200</v>
      </c>
      <c r="K47" s="46">
        <v>750</v>
      </c>
      <c r="L47" s="47">
        <f t="shared" ref="L47:L51" si="26">K47*$G47</f>
        <v>1500</v>
      </c>
      <c r="M47" s="46">
        <v>600</v>
      </c>
      <c r="N47" s="47">
        <f t="shared" ref="N47:N51" si="27">M47*$G47</f>
        <v>1200</v>
      </c>
      <c r="O47" s="46">
        <v>1150</v>
      </c>
      <c r="P47" s="48">
        <f t="shared" ref="P47:P51" si="28">O47*$G47</f>
        <v>2300</v>
      </c>
      <c r="Q47" s="46">
        <v>750</v>
      </c>
      <c r="R47" s="48">
        <f t="shared" ref="R47:R51" si="29">Q47*$G47</f>
        <v>1500</v>
      </c>
    </row>
    <row r="48" spans="2:18" ht="18" thickBot="1" x14ac:dyDescent="0.4">
      <c r="B48" s="43">
        <v>36</v>
      </c>
      <c r="C48" s="43" t="s">
        <v>192</v>
      </c>
      <c r="D48" s="44" t="s">
        <v>224</v>
      </c>
      <c r="E48" s="43" t="s">
        <v>224</v>
      </c>
      <c r="F48" s="43" t="s">
        <v>202</v>
      </c>
      <c r="G48" s="43">
        <v>7</v>
      </c>
      <c r="H48" s="45">
        <v>5600</v>
      </c>
      <c r="I48" s="46">
        <v>800</v>
      </c>
      <c r="J48" s="47">
        <f t="shared" si="25"/>
        <v>5600</v>
      </c>
      <c r="K48" s="46">
        <v>1062.5</v>
      </c>
      <c r="L48" s="48">
        <f t="shared" si="26"/>
        <v>7437.5</v>
      </c>
      <c r="M48" s="46">
        <v>950</v>
      </c>
      <c r="N48" s="48">
        <f t="shared" si="27"/>
        <v>6650</v>
      </c>
      <c r="O48" s="46">
        <v>1150</v>
      </c>
      <c r="P48" s="48">
        <f t="shared" si="28"/>
        <v>8050</v>
      </c>
      <c r="Q48" s="46">
        <v>1150</v>
      </c>
      <c r="R48" s="48">
        <f t="shared" si="29"/>
        <v>8050</v>
      </c>
    </row>
    <row r="49" spans="2:18" ht="88" thickBot="1" x14ac:dyDescent="0.4">
      <c r="B49" s="43">
        <v>37</v>
      </c>
      <c r="C49" s="43">
        <v>19</v>
      </c>
      <c r="D49" s="44" t="s">
        <v>225</v>
      </c>
      <c r="E49" s="43" t="s">
        <v>225</v>
      </c>
      <c r="F49" s="43" t="s">
        <v>198</v>
      </c>
      <c r="G49" s="43">
        <v>160</v>
      </c>
      <c r="H49" s="45">
        <v>14720</v>
      </c>
      <c r="I49" s="46">
        <v>120</v>
      </c>
      <c r="J49" s="48">
        <f t="shared" si="25"/>
        <v>19200</v>
      </c>
      <c r="K49" s="46">
        <v>93.75</v>
      </c>
      <c r="L49" s="47">
        <f t="shared" si="26"/>
        <v>15000</v>
      </c>
      <c r="M49" s="46">
        <v>92</v>
      </c>
      <c r="N49" s="47">
        <f t="shared" si="27"/>
        <v>14720</v>
      </c>
      <c r="O49" s="46">
        <v>135</v>
      </c>
      <c r="P49" s="48">
        <f t="shared" si="28"/>
        <v>21600</v>
      </c>
      <c r="Q49" s="46">
        <v>135</v>
      </c>
      <c r="R49" s="48">
        <f t="shared" si="29"/>
        <v>21600</v>
      </c>
    </row>
    <row r="50" spans="2:18" ht="18" thickBot="1" x14ac:dyDescent="0.4">
      <c r="B50" s="43">
        <v>38</v>
      </c>
      <c r="C50" s="43">
        <v>20</v>
      </c>
      <c r="D50" s="44" t="s">
        <v>226</v>
      </c>
      <c r="E50" s="43" t="s">
        <v>226</v>
      </c>
      <c r="F50" s="43" t="s">
        <v>158</v>
      </c>
      <c r="G50" s="43">
        <v>16</v>
      </c>
      <c r="H50" s="45">
        <v>8000</v>
      </c>
      <c r="I50" s="46">
        <v>500</v>
      </c>
      <c r="J50" s="47">
        <f t="shared" si="25"/>
        <v>8000</v>
      </c>
      <c r="K50" s="46">
        <v>687.5</v>
      </c>
      <c r="L50" s="48">
        <f t="shared" si="26"/>
        <v>11000</v>
      </c>
      <c r="M50" s="46">
        <v>560</v>
      </c>
      <c r="N50" s="48">
        <f t="shared" si="27"/>
        <v>8960</v>
      </c>
      <c r="O50" s="46">
        <v>1800</v>
      </c>
      <c r="P50" s="48">
        <f t="shared" si="28"/>
        <v>28800</v>
      </c>
      <c r="Q50" s="46">
        <v>1800</v>
      </c>
      <c r="R50" s="48">
        <f t="shared" si="29"/>
        <v>28800</v>
      </c>
    </row>
    <row r="51" spans="2:18" ht="18" thickBot="1" x14ac:dyDescent="0.4">
      <c r="B51" s="43">
        <v>39</v>
      </c>
      <c r="C51" s="43">
        <v>21</v>
      </c>
      <c r="D51" s="44" t="s">
        <v>227</v>
      </c>
      <c r="E51" s="43" t="s">
        <v>227</v>
      </c>
      <c r="F51" s="43" t="s">
        <v>158</v>
      </c>
      <c r="G51" s="43">
        <v>16</v>
      </c>
      <c r="H51" s="45">
        <v>5600</v>
      </c>
      <c r="I51" s="46">
        <v>350</v>
      </c>
      <c r="J51" s="47">
        <f t="shared" si="25"/>
        <v>5600</v>
      </c>
      <c r="K51" s="46">
        <v>550</v>
      </c>
      <c r="L51" s="48">
        <f t="shared" si="26"/>
        <v>8800</v>
      </c>
      <c r="M51" s="46">
        <v>360</v>
      </c>
      <c r="N51" s="48">
        <f t="shared" si="27"/>
        <v>5760</v>
      </c>
      <c r="O51" s="46">
        <v>1800</v>
      </c>
      <c r="P51" s="48">
        <f t="shared" si="28"/>
        <v>28800</v>
      </c>
      <c r="Q51" s="46">
        <v>1000</v>
      </c>
      <c r="R51" s="48">
        <f t="shared" si="29"/>
        <v>16000</v>
      </c>
    </row>
    <row r="52" spans="2:18" ht="70.5" customHeight="1" thickBot="1" x14ac:dyDescent="0.4">
      <c r="B52" s="43">
        <v>40</v>
      </c>
      <c r="C52" s="43">
        <v>22</v>
      </c>
      <c r="D52" s="44" t="s">
        <v>228</v>
      </c>
      <c r="E52" s="43" t="s">
        <v>228</v>
      </c>
      <c r="F52" s="43" t="s">
        <v>31</v>
      </c>
      <c r="G52" s="43" t="s">
        <v>31</v>
      </c>
      <c r="H52" s="43"/>
      <c r="I52" s="43"/>
      <c r="J52" s="43"/>
      <c r="K52" s="66"/>
      <c r="L52" s="66"/>
      <c r="M52" s="43"/>
      <c r="N52" s="43"/>
      <c r="O52" s="43"/>
      <c r="P52" s="43"/>
      <c r="Q52" s="43"/>
      <c r="R52" s="43"/>
    </row>
    <row r="53" spans="2:18" ht="18" thickBot="1" x14ac:dyDescent="0.4">
      <c r="B53" s="43">
        <v>41</v>
      </c>
      <c r="C53" s="43" t="s">
        <v>188</v>
      </c>
      <c r="D53" s="44" t="s">
        <v>229</v>
      </c>
      <c r="E53" s="43" t="s">
        <v>229</v>
      </c>
      <c r="F53" s="43" t="s">
        <v>198</v>
      </c>
      <c r="G53" s="43">
        <v>35</v>
      </c>
      <c r="H53" s="45">
        <v>5250</v>
      </c>
      <c r="I53" s="46">
        <v>180</v>
      </c>
      <c r="J53" s="48">
        <f t="shared" ref="J53:J54" si="30">I53*$G53</f>
        <v>6300</v>
      </c>
      <c r="K53" s="46">
        <v>187.5</v>
      </c>
      <c r="L53" s="48">
        <f t="shared" ref="L53:L54" si="31">K53*$G53</f>
        <v>6562.5</v>
      </c>
      <c r="M53" s="46">
        <v>160</v>
      </c>
      <c r="N53" s="48">
        <f t="shared" ref="N53:N54" si="32">M53*$G53</f>
        <v>5600</v>
      </c>
      <c r="O53" s="46">
        <v>150</v>
      </c>
      <c r="P53" s="47">
        <f t="shared" ref="P53:P54" si="33">O53*$G53</f>
        <v>5250</v>
      </c>
      <c r="Q53" s="46">
        <v>150</v>
      </c>
      <c r="R53" s="47">
        <f t="shared" ref="R53:R54" si="34">Q53*$G53</f>
        <v>5250</v>
      </c>
    </row>
    <row r="54" spans="2:18" ht="18" thickBot="1" x14ac:dyDescent="0.4">
      <c r="B54" s="43">
        <v>42</v>
      </c>
      <c r="C54" s="43" t="s">
        <v>192</v>
      </c>
      <c r="D54" s="44" t="s">
        <v>230</v>
      </c>
      <c r="E54" s="43" t="s">
        <v>230</v>
      </c>
      <c r="F54" s="43" t="s">
        <v>198</v>
      </c>
      <c r="G54" s="43">
        <v>65</v>
      </c>
      <c r="H54" s="45">
        <v>8450</v>
      </c>
      <c r="I54" s="46">
        <v>130</v>
      </c>
      <c r="J54" s="47">
        <f t="shared" si="30"/>
        <v>8450</v>
      </c>
      <c r="K54" s="46">
        <v>168.75</v>
      </c>
      <c r="L54" s="48">
        <f t="shared" si="31"/>
        <v>10968.75</v>
      </c>
      <c r="M54" s="46">
        <v>150</v>
      </c>
      <c r="N54" s="48">
        <f t="shared" si="32"/>
        <v>9750</v>
      </c>
      <c r="O54" s="46">
        <v>135</v>
      </c>
      <c r="P54" s="48">
        <f t="shared" si="33"/>
        <v>8775</v>
      </c>
      <c r="Q54" s="46">
        <v>130</v>
      </c>
      <c r="R54" s="48">
        <f t="shared" si="34"/>
        <v>8450</v>
      </c>
    </row>
    <row r="55" spans="2:18" ht="35.5" customHeight="1" thickBot="1" x14ac:dyDescent="0.4">
      <c r="B55" s="43">
        <v>43</v>
      </c>
      <c r="C55" s="43">
        <v>23</v>
      </c>
      <c r="D55" s="44" t="s">
        <v>231</v>
      </c>
      <c r="E55" s="43" t="s">
        <v>231</v>
      </c>
      <c r="F55" s="43" t="s">
        <v>31</v>
      </c>
      <c r="G55" s="43" t="s">
        <v>31</v>
      </c>
      <c r="H55" s="43"/>
      <c r="I55" s="43"/>
      <c r="J55" s="43"/>
      <c r="K55" s="66"/>
      <c r="L55" s="66"/>
      <c r="M55" s="43"/>
      <c r="N55" s="43"/>
      <c r="O55" s="43"/>
      <c r="P55" s="43"/>
      <c r="Q55" s="43"/>
      <c r="R55" s="43"/>
    </row>
    <row r="56" spans="2:18" ht="18" thickBot="1" x14ac:dyDescent="0.4">
      <c r="B56" s="43">
        <v>44</v>
      </c>
      <c r="C56" s="43" t="s">
        <v>188</v>
      </c>
      <c r="D56" s="44" t="s">
        <v>232</v>
      </c>
      <c r="E56" s="43" t="s">
        <v>232</v>
      </c>
      <c r="F56" s="43" t="s">
        <v>92</v>
      </c>
      <c r="G56" s="43">
        <v>16</v>
      </c>
      <c r="H56" s="45">
        <v>4000</v>
      </c>
      <c r="I56" s="46">
        <v>250</v>
      </c>
      <c r="J56" s="47">
        <f t="shared" ref="J56:J58" si="35">I56*$G56</f>
        <v>4000</v>
      </c>
      <c r="K56" s="46">
        <v>4500</v>
      </c>
      <c r="L56" s="48">
        <f t="shared" ref="L56:L58" si="36">K56*$G56</f>
        <v>72000</v>
      </c>
      <c r="M56" s="46">
        <v>500</v>
      </c>
      <c r="N56" s="48">
        <f t="shared" ref="N56:N58" si="37">M56*$G56</f>
        <v>8000</v>
      </c>
      <c r="O56" s="46">
        <v>500</v>
      </c>
      <c r="P56" s="48">
        <f t="shared" ref="P56:P58" si="38">O56*$G56</f>
        <v>8000</v>
      </c>
      <c r="Q56" s="46">
        <v>450</v>
      </c>
      <c r="R56" s="48">
        <f t="shared" ref="R56:R58" si="39">Q56*$G56</f>
        <v>7200</v>
      </c>
    </row>
    <row r="57" spans="2:18" ht="18" thickBot="1" x14ac:dyDescent="0.4">
      <c r="B57" s="43">
        <v>45</v>
      </c>
      <c r="C57" s="43" t="s">
        <v>192</v>
      </c>
      <c r="D57" s="44" t="s">
        <v>233</v>
      </c>
      <c r="E57" s="43" t="s">
        <v>233</v>
      </c>
      <c r="F57" s="43" t="s">
        <v>92</v>
      </c>
      <c r="G57" s="43">
        <v>4</v>
      </c>
      <c r="H57" s="44">
        <v>800</v>
      </c>
      <c r="I57" s="46">
        <v>200</v>
      </c>
      <c r="J57" s="49">
        <f t="shared" si="35"/>
        <v>800</v>
      </c>
      <c r="K57" s="46">
        <v>3750</v>
      </c>
      <c r="L57" s="48">
        <f t="shared" si="36"/>
        <v>15000</v>
      </c>
      <c r="M57" s="46">
        <v>500</v>
      </c>
      <c r="N57" s="48">
        <f t="shared" si="37"/>
        <v>2000</v>
      </c>
      <c r="O57" s="46">
        <v>600</v>
      </c>
      <c r="P57" s="48">
        <f t="shared" si="38"/>
        <v>2400</v>
      </c>
      <c r="Q57" s="46">
        <v>500</v>
      </c>
      <c r="R57" s="48">
        <f t="shared" si="39"/>
        <v>2000</v>
      </c>
    </row>
    <row r="58" spans="2:18" ht="18" thickBot="1" x14ac:dyDescent="0.4">
      <c r="B58" s="43">
        <v>46</v>
      </c>
      <c r="C58" s="43" t="s">
        <v>234</v>
      </c>
      <c r="D58" s="44" t="s">
        <v>235</v>
      </c>
      <c r="E58" s="43" t="s">
        <v>235</v>
      </c>
      <c r="F58" s="43" t="s">
        <v>92</v>
      </c>
      <c r="G58" s="43">
        <v>1</v>
      </c>
      <c r="H58" s="44">
        <v>200</v>
      </c>
      <c r="I58" s="46">
        <v>200</v>
      </c>
      <c r="J58" s="49">
        <f t="shared" si="35"/>
        <v>200</v>
      </c>
      <c r="K58" s="46">
        <v>2000</v>
      </c>
      <c r="L58" s="46">
        <f t="shared" si="36"/>
        <v>2000</v>
      </c>
      <c r="M58" s="46">
        <v>500</v>
      </c>
      <c r="N58" s="46">
        <f t="shared" si="37"/>
        <v>500</v>
      </c>
      <c r="O58" s="46">
        <v>750</v>
      </c>
      <c r="P58" s="46">
        <f t="shared" si="38"/>
        <v>750</v>
      </c>
      <c r="Q58" s="46">
        <v>750</v>
      </c>
      <c r="R58" s="46">
        <f t="shared" si="39"/>
        <v>750</v>
      </c>
    </row>
    <row r="59" spans="2:18" ht="14.5" thickBot="1" x14ac:dyDescent="0.35">
      <c r="B59" s="27"/>
      <c r="C59" s="27"/>
      <c r="D59" s="34"/>
      <c r="E59" s="27"/>
      <c r="F59" s="27"/>
      <c r="G59" s="27"/>
      <c r="H59" s="27"/>
      <c r="I59" s="27"/>
      <c r="J59" s="27"/>
      <c r="K59" s="67"/>
      <c r="L59" s="67"/>
      <c r="M59" s="27"/>
      <c r="N59" s="27"/>
      <c r="O59" s="27"/>
      <c r="P59" s="27"/>
      <c r="Q59" s="27"/>
      <c r="R59" s="27"/>
    </row>
  </sheetData>
  <autoFilter ref="B11:R58"/>
  <mergeCells count="63">
    <mergeCell ref="K6:L6"/>
    <mergeCell ref="K7:L7"/>
    <mergeCell ref="K8:L8"/>
    <mergeCell ref="K9:L9"/>
    <mergeCell ref="K10:L10"/>
    <mergeCell ref="Q7:R7"/>
    <mergeCell ref="Q8:R8"/>
    <mergeCell ref="Q9:R9"/>
    <mergeCell ref="Q10:R10"/>
    <mergeCell ref="Q1:R1"/>
    <mergeCell ref="Q2:R2"/>
    <mergeCell ref="Q3:R3"/>
    <mergeCell ref="Q4:R4"/>
    <mergeCell ref="Q5:R5"/>
    <mergeCell ref="Q6:R6"/>
    <mergeCell ref="B9:E10"/>
    <mergeCell ref="F9:H9"/>
    <mergeCell ref="I9:J9"/>
    <mergeCell ref="M9:N9"/>
    <mergeCell ref="O9:P9"/>
    <mergeCell ref="F10:H10"/>
    <mergeCell ref="I10:J10"/>
    <mergeCell ref="M10:N10"/>
    <mergeCell ref="O10:P10"/>
    <mergeCell ref="B7:H7"/>
    <mergeCell ref="I7:J7"/>
    <mergeCell ref="M7:N7"/>
    <mergeCell ref="O7:P7"/>
    <mergeCell ref="B8:H8"/>
    <mergeCell ref="I8:J8"/>
    <mergeCell ref="M8:N8"/>
    <mergeCell ref="O8:P8"/>
    <mergeCell ref="B6:H6"/>
    <mergeCell ref="I6:J6"/>
    <mergeCell ref="M6:N6"/>
    <mergeCell ref="O6:P6"/>
    <mergeCell ref="B1:C5"/>
    <mergeCell ref="D1:E5"/>
    <mergeCell ref="F1:H1"/>
    <mergeCell ref="I1:J1"/>
    <mergeCell ref="M1:N1"/>
    <mergeCell ref="O1:P1"/>
    <mergeCell ref="F2:H2"/>
    <mergeCell ref="I2:J2"/>
    <mergeCell ref="K1:L1"/>
    <mergeCell ref="K2:L2"/>
    <mergeCell ref="K3:L3"/>
    <mergeCell ref="K4:L4"/>
    <mergeCell ref="F4:H4"/>
    <mergeCell ref="I4:J4"/>
    <mergeCell ref="M4:N4"/>
    <mergeCell ref="O4:P4"/>
    <mergeCell ref="F5:H5"/>
    <mergeCell ref="I5:J5"/>
    <mergeCell ref="M5:N5"/>
    <mergeCell ref="O5:P5"/>
    <mergeCell ref="K5:L5"/>
    <mergeCell ref="M2:N2"/>
    <mergeCell ref="O2:P2"/>
    <mergeCell ref="F3:H3"/>
    <mergeCell ref="I3:J3"/>
    <mergeCell ref="M3:N3"/>
    <mergeCell ref="O3:P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53"/>
  <sheetViews>
    <sheetView zoomScale="46" workbookViewId="0">
      <selection activeCell="D16" sqref="D16"/>
    </sheetView>
  </sheetViews>
  <sheetFormatPr defaultColWidth="9.1796875" defaultRowHeight="14" x14ac:dyDescent="0.3"/>
  <cols>
    <col min="1" max="2" width="9.1796875" style="24" customWidth="1"/>
    <col min="3" max="3" width="10.453125" style="24" bestFit="1" customWidth="1"/>
    <col min="4" max="4" width="64.7265625" style="40" customWidth="1"/>
    <col min="5" max="5" width="20.7265625" style="24" hidden="1" customWidth="1"/>
    <col min="6" max="7" width="9.1796875" style="24" customWidth="1"/>
    <col min="8" max="8" width="18" style="24" bestFit="1" customWidth="1"/>
    <col min="9" max="18" width="22.7265625" style="24" customWidth="1"/>
    <col min="19" max="19" width="9.1796875" style="24" customWidth="1"/>
    <col min="20" max="16384" width="9.1796875" style="24"/>
  </cols>
  <sheetData>
    <row r="1" spans="2:19" s="33" customFormat="1" ht="22" customHeight="1" thickBot="1" x14ac:dyDescent="0.35">
      <c r="B1" s="83"/>
      <c r="C1" s="83"/>
      <c r="D1" s="84" t="s">
        <v>104</v>
      </c>
      <c r="E1" s="84" t="s">
        <v>104</v>
      </c>
      <c r="F1" s="103" t="s">
        <v>1</v>
      </c>
      <c r="G1" s="103" t="s">
        <v>1</v>
      </c>
      <c r="H1" s="103" t="s">
        <v>1</v>
      </c>
      <c r="I1" s="104" t="s">
        <v>36</v>
      </c>
      <c r="J1" s="104" t="s">
        <v>36</v>
      </c>
      <c r="K1" s="104" t="s">
        <v>105</v>
      </c>
      <c r="L1" s="104" t="s">
        <v>105</v>
      </c>
      <c r="M1" s="104" t="s">
        <v>106</v>
      </c>
      <c r="N1" s="104" t="s">
        <v>106</v>
      </c>
      <c r="O1" s="104" t="s">
        <v>107</v>
      </c>
      <c r="P1" s="104" t="s">
        <v>107</v>
      </c>
      <c r="Q1" s="104" t="s">
        <v>108</v>
      </c>
      <c r="R1" s="104" t="s">
        <v>108</v>
      </c>
    </row>
    <row r="2" spans="2:19" x14ac:dyDescent="0.3">
      <c r="B2" s="83"/>
      <c r="C2" s="83"/>
      <c r="D2" s="84" t="s">
        <v>104</v>
      </c>
      <c r="E2" s="84" t="s">
        <v>104</v>
      </c>
      <c r="F2" s="85" t="s">
        <v>109</v>
      </c>
      <c r="G2" s="85" t="s">
        <v>109</v>
      </c>
      <c r="H2" s="85" t="s">
        <v>109</v>
      </c>
      <c r="I2" s="86" t="s">
        <v>3</v>
      </c>
      <c r="J2" s="86" t="s">
        <v>3</v>
      </c>
      <c r="K2" s="86" t="s">
        <v>110</v>
      </c>
      <c r="L2" s="86" t="s">
        <v>110</v>
      </c>
      <c r="M2" s="86" t="s">
        <v>111</v>
      </c>
      <c r="N2" s="86" t="s">
        <v>111</v>
      </c>
      <c r="O2" s="86" t="s">
        <v>112</v>
      </c>
      <c r="P2" s="86" t="s">
        <v>112</v>
      </c>
      <c r="Q2" s="86" t="s">
        <v>113</v>
      </c>
      <c r="R2" s="86" t="s">
        <v>113</v>
      </c>
    </row>
    <row r="3" spans="2:19" x14ac:dyDescent="0.3">
      <c r="B3" s="83"/>
      <c r="C3" s="83"/>
      <c r="D3" s="84" t="s">
        <v>104</v>
      </c>
      <c r="E3" s="84" t="s">
        <v>104</v>
      </c>
      <c r="F3" s="85" t="s">
        <v>114</v>
      </c>
      <c r="G3" s="85" t="s">
        <v>114</v>
      </c>
      <c r="H3" s="85" t="s">
        <v>114</v>
      </c>
      <c r="I3" s="86" t="s">
        <v>9</v>
      </c>
      <c r="J3" s="86" t="s">
        <v>9</v>
      </c>
      <c r="K3" s="86" t="s">
        <v>9</v>
      </c>
      <c r="L3" s="86" t="s">
        <v>9</v>
      </c>
      <c r="M3" s="86" t="s">
        <v>9</v>
      </c>
      <c r="N3" s="86" t="s">
        <v>9</v>
      </c>
      <c r="O3" s="86" t="s">
        <v>9</v>
      </c>
      <c r="P3" s="86" t="s">
        <v>9</v>
      </c>
      <c r="Q3" s="86" t="s">
        <v>9</v>
      </c>
      <c r="R3" s="86" t="s">
        <v>9</v>
      </c>
    </row>
    <row r="4" spans="2:19" x14ac:dyDescent="0.3">
      <c r="B4" s="83"/>
      <c r="C4" s="83"/>
      <c r="D4" s="84" t="s">
        <v>104</v>
      </c>
      <c r="E4" s="84" t="s">
        <v>104</v>
      </c>
      <c r="F4" s="85" t="s">
        <v>115</v>
      </c>
      <c r="G4" s="85" t="s">
        <v>115</v>
      </c>
      <c r="H4" s="85" t="s">
        <v>115</v>
      </c>
      <c r="I4" s="86" t="s">
        <v>11</v>
      </c>
      <c r="J4" s="86" t="s">
        <v>11</v>
      </c>
      <c r="K4" s="86" t="s">
        <v>11</v>
      </c>
      <c r="L4" s="86" t="s">
        <v>11</v>
      </c>
      <c r="M4" s="86" t="s">
        <v>11</v>
      </c>
      <c r="N4" s="86" t="s">
        <v>11</v>
      </c>
      <c r="O4" s="86" t="s">
        <v>11</v>
      </c>
      <c r="P4" s="86" t="s">
        <v>11</v>
      </c>
      <c r="Q4" s="86" t="s">
        <v>11</v>
      </c>
      <c r="R4" s="86" t="s">
        <v>11</v>
      </c>
    </row>
    <row r="5" spans="2:19" ht="14.5" thickBot="1" x14ac:dyDescent="0.35">
      <c r="B5" s="83"/>
      <c r="C5" s="83"/>
      <c r="D5" s="84" t="s">
        <v>104</v>
      </c>
      <c r="E5" s="84" t="s">
        <v>104</v>
      </c>
      <c r="F5" s="83"/>
      <c r="G5" s="83"/>
      <c r="H5" s="83"/>
      <c r="I5" s="86" t="s">
        <v>12</v>
      </c>
      <c r="J5" s="86" t="s">
        <v>12</v>
      </c>
      <c r="K5" s="86" t="s">
        <v>12</v>
      </c>
      <c r="L5" s="86" t="s">
        <v>12</v>
      </c>
      <c r="M5" s="86" t="s">
        <v>116</v>
      </c>
      <c r="N5" s="86" t="s">
        <v>116</v>
      </c>
      <c r="O5" s="86" t="s">
        <v>12</v>
      </c>
      <c r="P5" s="86" t="s">
        <v>12</v>
      </c>
      <c r="Q5" s="86" t="s">
        <v>117</v>
      </c>
      <c r="R5" s="86" t="s">
        <v>117</v>
      </c>
    </row>
    <row r="6" spans="2:19" ht="14.5" thickBot="1" x14ac:dyDescent="0.35">
      <c r="B6" s="88" t="s">
        <v>118</v>
      </c>
      <c r="C6" s="88" t="s">
        <v>118</v>
      </c>
      <c r="D6" s="88" t="s">
        <v>118</v>
      </c>
      <c r="E6" s="88" t="s">
        <v>118</v>
      </c>
      <c r="F6" s="88" t="s">
        <v>118</v>
      </c>
      <c r="G6" s="88" t="s">
        <v>118</v>
      </c>
      <c r="H6" s="88" t="s">
        <v>118</v>
      </c>
      <c r="I6" s="87" t="s">
        <v>15</v>
      </c>
      <c r="J6" s="87" t="s">
        <v>15</v>
      </c>
      <c r="K6" s="87" t="s">
        <v>119</v>
      </c>
      <c r="L6" s="87" t="s">
        <v>119</v>
      </c>
      <c r="M6" s="87" t="s">
        <v>120</v>
      </c>
      <c r="N6" s="87" t="s">
        <v>120</v>
      </c>
      <c r="O6" s="87" t="s">
        <v>121</v>
      </c>
      <c r="P6" s="87" t="s">
        <v>121</v>
      </c>
      <c r="Q6" s="87" t="s">
        <v>122</v>
      </c>
      <c r="R6" s="87" t="s">
        <v>122</v>
      </c>
    </row>
    <row r="7" spans="2:19" ht="14.5" thickBot="1" x14ac:dyDescent="0.35">
      <c r="B7" s="87" t="s">
        <v>123</v>
      </c>
      <c r="C7" s="87" t="s">
        <v>123</v>
      </c>
      <c r="D7" s="87" t="s">
        <v>123</v>
      </c>
      <c r="E7" s="87" t="s">
        <v>123</v>
      </c>
      <c r="F7" s="87" t="s">
        <v>123</v>
      </c>
      <c r="G7" s="87" t="s">
        <v>123</v>
      </c>
      <c r="H7" s="87" t="s">
        <v>123</v>
      </c>
      <c r="I7" s="87" t="s">
        <v>124</v>
      </c>
      <c r="J7" s="87" t="s">
        <v>124</v>
      </c>
      <c r="K7" s="87" t="s">
        <v>124</v>
      </c>
      <c r="L7" s="87" t="s">
        <v>124</v>
      </c>
      <c r="M7" s="87" t="s">
        <v>124</v>
      </c>
      <c r="N7" s="87" t="s">
        <v>124</v>
      </c>
      <c r="O7" s="87" t="s">
        <v>124</v>
      </c>
      <c r="P7" s="87" t="s">
        <v>124</v>
      </c>
      <c r="Q7" s="87" t="s">
        <v>124</v>
      </c>
      <c r="R7" s="87" t="s">
        <v>124</v>
      </c>
    </row>
    <row r="8" spans="2:19" ht="14.5" thickBot="1" x14ac:dyDescent="0.35">
      <c r="B8" s="87" t="s">
        <v>40</v>
      </c>
      <c r="C8" s="87" t="s">
        <v>40</v>
      </c>
      <c r="D8" s="87" t="s">
        <v>40</v>
      </c>
      <c r="E8" s="87" t="s">
        <v>40</v>
      </c>
      <c r="F8" s="87" t="s">
        <v>40</v>
      </c>
      <c r="G8" s="87" t="s">
        <v>40</v>
      </c>
      <c r="H8" s="87" t="s">
        <v>40</v>
      </c>
      <c r="I8" s="87" t="s">
        <v>41</v>
      </c>
      <c r="J8" s="87" t="s">
        <v>41</v>
      </c>
      <c r="K8" s="87" t="s">
        <v>41</v>
      </c>
      <c r="L8" s="87" t="s">
        <v>41</v>
      </c>
      <c r="M8" s="87" t="s">
        <v>41</v>
      </c>
      <c r="N8" s="87" t="s">
        <v>41</v>
      </c>
      <c r="O8" s="87" t="s">
        <v>41</v>
      </c>
      <c r="P8" s="87" t="s">
        <v>41</v>
      </c>
      <c r="Q8" s="87" t="s">
        <v>41</v>
      </c>
      <c r="R8" s="87" t="s">
        <v>41</v>
      </c>
    </row>
    <row r="9" spans="2:19" ht="14.5" thickBot="1" x14ac:dyDescent="0.35">
      <c r="B9" s="89" t="s">
        <v>125</v>
      </c>
      <c r="C9" s="89" t="s">
        <v>125</v>
      </c>
      <c r="D9" s="89" t="s">
        <v>125</v>
      </c>
      <c r="E9" s="89" t="s">
        <v>125</v>
      </c>
      <c r="F9" s="87" t="s">
        <v>25</v>
      </c>
      <c r="G9" s="87" t="s">
        <v>25</v>
      </c>
      <c r="H9" s="87" t="s">
        <v>25</v>
      </c>
      <c r="I9" s="87" t="s">
        <v>22</v>
      </c>
      <c r="J9" s="87" t="s">
        <v>22</v>
      </c>
      <c r="K9" s="87" t="s">
        <v>22</v>
      </c>
      <c r="L9" s="87" t="s">
        <v>22</v>
      </c>
      <c r="M9" s="87" t="s">
        <v>22</v>
      </c>
      <c r="N9" s="87" t="s">
        <v>22</v>
      </c>
      <c r="O9" s="87" t="s">
        <v>22</v>
      </c>
      <c r="P9" s="87" t="s">
        <v>22</v>
      </c>
      <c r="Q9" s="87" t="s">
        <v>22</v>
      </c>
      <c r="R9" s="87" t="s">
        <v>22</v>
      </c>
    </row>
    <row r="10" spans="2:19" ht="14.5" thickBot="1" x14ac:dyDescent="0.35">
      <c r="B10" s="89" t="s">
        <v>125</v>
      </c>
      <c r="C10" s="89" t="s">
        <v>125</v>
      </c>
      <c r="D10" s="89" t="s">
        <v>125</v>
      </c>
      <c r="E10" s="89" t="s">
        <v>125</v>
      </c>
      <c r="F10" s="87" t="s">
        <v>42</v>
      </c>
      <c r="G10" s="87" t="s">
        <v>42</v>
      </c>
      <c r="H10" s="87" t="s">
        <v>42</v>
      </c>
      <c r="I10" s="87" t="s">
        <v>23</v>
      </c>
      <c r="J10" s="87" t="s">
        <v>23</v>
      </c>
      <c r="K10" s="87" t="s">
        <v>23</v>
      </c>
      <c r="L10" s="87" t="s">
        <v>23</v>
      </c>
      <c r="M10" s="87" t="s">
        <v>23</v>
      </c>
      <c r="N10" s="87" t="s">
        <v>23</v>
      </c>
      <c r="O10" s="87" t="s">
        <v>23</v>
      </c>
      <c r="P10" s="87" t="s">
        <v>23</v>
      </c>
      <c r="Q10" s="87" t="s">
        <v>23</v>
      </c>
      <c r="R10" s="87" t="s">
        <v>23</v>
      </c>
    </row>
    <row r="11" spans="2:19" ht="14.5" thickBot="1" x14ac:dyDescent="0.35">
      <c r="B11" s="25" t="s">
        <v>34</v>
      </c>
      <c r="C11" s="25" t="s">
        <v>26</v>
      </c>
      <c r="D11" s="26" t="s">
        <v>43</v>
      </c>
      <c r="E11" s="25" t="s">
        <v>27</v>
      </c>
      <c r="F11" s="25" t="s">
        <v>44</v>
      </c>
      <c r="G11" s="25" t="s">
        <v>28</v>
      </c>
      <c r="H11" s="25" t="s">
        <v>45</v>
      </c>
      <c r="I11" s="25" t="s">
        <v>29</v>
      </c>
      <c r="J11" s="25" t="s">
        <v>46</v>
      </c>
      <c r="K11" s="25" t="s">
        <v>29</v>
      </c>
      <c r="L11" s="25" t="s">
        <v>46</v>
      </c>
      <c r="M11" s="25" t="s">
        <v>29</v>
      </c>
      <c r="N11" s="25" t="s">
        <v>46</v>
      </c>
      <c r="O11" s="25" t="s">
        <v>29</v>
      </c>
      <c r="P11" s="25" t="s">
        <v>46</v>
      </c>
      <c r="Q11" s="25" t="s">
        <v>29</v>
      </c>
      <c r="R11" s="25" t="s">
        <v>46</v>
      </c>
      <c r="S11" s="27"/>
    </row>
    <row r="12" spans="2:19" s="33" customFormat="1" ht="14.5" thickBot="1" x14ac:dyDescent="0.35">
      <c r="B12" s="28">
        <v>1</v>
      </c>
      <c r="C12" s="28" t="s">
        <v>31</v>
      </c>
      <c r="D12" s="29" t="s">
        <v>126</v>
      </c>
      <c r="E12" s="28" t="s">
        <v>126</v>
      </c>
      <c r="F12" s="28" t="s">
        <v>33</v>
      </c>
      <c r="G12" s="28">
        <v>1</v>
      </c>
      <c r="H12" s="28"/>
      <c r="I12" s="30"/>
      <c r="J12" s="31">
        <f>SUM(J14:J38)</f>
        <v>149945</v>
      </c>
      <c r="K12" s="30"/>
      <c r="L12" s="31">
        <f>SUM(L14:L38)</f>
        <v>165640</v>
      </c>
      <c r="M12" s="30"/>
      <c r="N12" s="31">
        <f>SUM(N14:N38)</f>
        <v>173650</v>
      </c>
      <c r="O12" s="30"/>
      <c r="P12" s="31">
        <f>SUM(P14:P38)</f>
        <v>182650</v>
      </c>
      <c r="Q12" s="30"/>
      <c r="R12" s="31">
        <f>SUM(R14:R38)</f>
        <v>220670</v>
      </c>
      <c r="S12" s="32"/>
    </row>
    <row r="13" spans="2:19" ht="42.5" thickBot="1" x14ac:dyDescent="0.35">
      <c r="B13" s="27">
        <v>1</v>
      </c>
      <c r="C13" s="27">
        <v>1</v>
      </c>
      <c r="D13" s="34" t="s">
        <v>127</v>
      </c>
      <c r="E13" s="27" t="s">
        <v>127</v>
      </c>
      <c r="F13" s="27" t="s">
        <v>31</v>
      </c>
      <c r="G13" s="27" t="s">
        <v>31</v>
      </c>
      <c r="H13" s="27"/>
      <c r="I13" s="27"/>
      <c r="J13" s="27"/>
      <c r="K13" s="27"/>
      <c r="L13" s="27"/>
      <c r="M13" s="27"/>
      <c r="N13" s="27"/>
      <c r="O13" s="27"/>
      <c r="P13" s="27"/>
      <c r="Q13" s="27"/>
      <c r="R13" s="27"/>
      <c r="S13" s="27"/>
    </row>
    <row r="14" spans="2:19" ht="14.5" thickBot="1" x14ac:dyDescent="0.35">
      <c r="B14" s="27">
        <v>2</v>
      </c>
      <c r="C14" s="27" t="s">
        <v>128</v>
      </c>
      <c r="D14" s="34" t="s">
        <v>129</v>
      </c>
      <c r="E14" s="27" t="s">
        <v>129</v>
      </c>
      <c r="F14" s="27" t="s">
        <v>69</v>
      </c>
      <c r="G14" s="27">
        <v>30</v>
      </c>
      <c r="H14" s="35">
        <v>4500</v>
      </c>
      <c r="I14" s="36">
        <v>800</v>
      </c>
      <c r="J14" s="37">
        <f t="shared" ref="J14:J16" si="0">I14*$G14</f>
        <v>24000</v>
      </c>
      <c r="K14" s="36">
        <v>850</v>
      </c>
      <c r="L14" s="37">
        <v>25500</v>
      </c>
      <c r="M14" s="36">
        <v>750</v>
      </c>
      <c r="N14" s="37">
        <v>22500</v>
      </c>
      <c r="O14" s="36">
        <v>150</v>
      </c>
      <c r="P14" s="38">
        <v>4500</v>
      </c>
      <c r="Q14" s="36">
        <v>850</v>
      </c>
      <c r="R14" s="37">
        <v>25500</v>
      </c>
      <c r="S14" s="27"/>
    </row>
    <row r="15" spans="2:19" ht="14.5" thickBot="1" x14ac:dyDescent="0.35">
      <c r="B15" s="27">
        <v>3</v>
      </c>
      <c r="C15" s="27" t="s">
        <v>130</v>
      </c>
      <c r="D15" s="34" t="s">
        <v>131</v>
      </c>
      <c r="E15" s="27" t="s">
        <v>131</v>
      </c>
      <c r="F15" s="27" t="s">
        <v>69</v>
      </c>
      <c r="G15" s="27">
        <v>10</v>
      </c>
      <c r="H15" s="35">
        <v>9000</v>
      </c>
      <c r="I15" s="36">
        <v>900</v>
      </c>
      <c r="J15" s="38">
        <f t="shared" si="0"/>
        <v>9000</v>
      </c>
      <c r="K15" s="36">
        <v>950</v>
      </c>
      <c r="L15" s="37">
        <v>9500</v>
      </c>
      <c r="M15" s="36">
        <v>1050</v>
      </c>
      <c r="N15" s="37">
        <v>10500</v>
      </c>
      <c r="O15" s="36">
        <v>1250</v>
      </c>
      <c r="P15" s="37">
        <v>12500</v>
      </c>
      <c r="Q15" s="36">
        <v>1275</v>
      </c>
      <c r="R15" s="37">
        <v>12750</v>
      </c>
      <c r="S15" s="27"/>
    </row>
    <row r="16" spans="2:19" ht="14.5" thickBot="1" x14ac:dyDescent="0.35">
      <c r="B16" s="27">
        <v>4</v>
      </c>
      <c r="C16" s="27" t="s">
        <v>132</v>
      </c>
      <c r="D16" s="34" t="s">
        <v>133</v>
      </c>
      <c r="E16" s="27" t="s">
        <v>133</v>
      </c>
      <c r="F16" s="27" t="s">
        <v>69</v>
      </c>
      <c r="G16" s="27">
        <v>15</v>
      </c>
      <c r="H16" s="35">
        <v>15750</v>
      </c>
      <c r="I16" s="36">
        <v>1250</v>
      </c>
      <c r="J16" s="37">
        <f t="shared" si="0"/>
        <v>18750</v>
      </c>
      <c r="K16" s="36">
        <v>1050</v>
      </c>
      <c r="L16" s="38">
        <v>15750</v>
      </c>
      <c r="M16" s="36">
        <v>1250</v>
      </c>
      <c r="N16" s="37">
        <v>18750</v>
      </c>
      <c r="O16" s="36">
        <v>1450</v>
      </c>
      <c r="P16" s="37">
        <v>21750</v>
      </c>
      <c r="Q16" s="36">
        <v>1700</v>
      </c>
      <c r="R16" s="37">
        <v>25500</v>
      </c>
      <c r="S16" s="27"/>
    </row>
    <row r="17" spans="2:19" ht="14.5" thickBot="1" x14ac:dyDescent="0.35">
      <c r="B17" s="27">
        <v>5</v>
      </c>
      <c r="C17" s="27">
        <v>2</v>
      </c>
      <c r="D17" s="34" t="s">
        <v>134</v>
      </c>
      <c r="E17" s="27" t="s">
        <v>134</v>
      </c>
      <c r="F17" s="27" t="s">
        <v>31</v>
      </c>
      <c r="G17" s="27" t="s">
        <v>31</v>
      </c>
      <c r="H17" s="27"/>
      <c r="I17" s="27"/>
      <c r="J17" s="27"/>
      <c r="K17" s="27"/>
      <c r="L17" s="27"/>
      <c r="M17" s="27"/>
      <c r="N17" s="27"/>
      <c r="O17" s="27"/>
      <c r="P17" s="27"/>
      <c r="Q17" s="27"/>
      <c r="R17" s="27"/>
      <c r="S17" s="27"/>
    </row>
    <row r="18" spans="2:19" ht="14.5" thickBot="1" x14ac:dyDescent="0.35">
      <c r="B18" s="27">
        <v>6</v>
      </c>
      <c r="C18" s="27" t="s">
        <v>128</v>
      </c>
      <c r="D18" s="34" t="s">
        <v>129</v>
      </c>
      <c r="E18" s="27" t="s">
        <v>129</v>
      </c>
      <c r="F18" s="27" t="s">
        <v>69</v>
      </c>
      <c r="G18" s="27">
        <v>30</v>
      </c>
      <c r="H18" s="35">
        <v>1350</v>
      </c>
      <c r="I18" s="36">
        <v>45</v>
      </c>
      <c r="J18" s="38">
        <f t="shared" ref="J18:J20" si="1">I18*$G18</f>
        <v>1350</v>
      </c>
      <c r="K18" s="36">
        <v>50</v>
      </c>
      <c r="L18" s="37">
        <v>1500</v>
      </c>
      <c r="M18" s="36">
        <v>50</v>
      </c>
      <c r="N18" s="37">
        <v>1500</v>
      </c>
      <c r="O18" s="36">
        <v>180</v>
      </c>
      <c r="P18" s="37">
        <v>5400</v>
      </c>
      <c r="Q18" s="36">
        <v>200</v>
      </c>
      <c r="R18" s="37">
        <v>6000</v>
      </c>
      <c r="S18" s="27"/>
    </row>
    <row r="19" spans="2:19" ht="14.5" thickBot="1" x14ac:dyDescent="0.35">
      <c r="B19" s="27">
        <v>7</v>
      </c>
      <c r="C19" s="27" t="s">
        <v>130</v>
      </c>
      <c r="D19" s="34" t="s">
        <v>131</v>
      </c>
      <c r="E19" s="27" t="s">
        <v>131</v>
      </c>
      <c r="F19" s="27" t="s">
        <v>69</v>
      </c>
      <c r="G19" s="27">
        <v>10</v>
      </c>
      <c r="H19" s="34">
        <v>450</v>
      </c>
      <c r="I19" s="36">
        <v>45</v>
      </c>
      <c r="J19" s="39">
        <f t="shared" si="1"/>
        <v>450</v>
      </c>
      <c r="K19" s="36">
        <v>50</v>
      </c>
      <c r="L19" s="36">
        <v>500</v>
      </c>
      <c r="M19" s="36">
        <v>50</v>
      </c>
      <c r="N19" s="36">
        <v>500</v>
      </c>
      <c r="O19" s="36">
        <v>350</v>
      </c>
      <c r="P19" s="37">
        <v>3500</v>
      </c>
      <c r="Q19" s="36">
        <v>300</v>
      </c>
      <c r="R19" s="37">
        <v>3000</v>
      </c>
      <c r="S19" s="27"/>
    </row>
    <row r="20" spans="2:19" ht="14.5" thickBot="1" x14ac:dyDescent="0.35">
      <c r="B20" s="27">
        <v>8</v>
      </c>
      <c r="C20" s="27" t="s">
        <v>132</v>
      </c>
      <c r="D20" s="34" t="s">
        <v>133</v>
      </c>
      <c r="E20" s="27" t="s">
        <v>133</v>
      </c>
      <c r="F20" s="27" t="s">
        <v>69</v>
      </c>
      <c r="G20" s="27">
        <v>15</v>
      </c>
      <c r="H20" s="34">
        <v>675</v>
      </c>
      <c r="I20" s="36">
        <v>45</v>
      </c>
      <c r="J20" s="39">
        <f t="shared" si="1"/>
        <v>675</v>
      </c>
      <c r="K20" s="36">
        <v>50</v>
      </c>
      <c r="L20" s="36">
        <v>750</v>
      </c>
      <c r="M20" s="36">
        <v>50</v>
      </c>
      <c r="N20" s="36">
        <v>750</v>
      </c>
      <c r="O20" s="36">
        <v>550</v>
      </c>
      <c r="P20" s="37">
        <v>8250</v>
      </c>
      <c r="Q20" s="36">
        <v>400</v>
      </c>
      <c r="R20" s="37">
        <v>6000</v>
      </c>
      <c r="S20" s="27"/>
    </row>
    <row r="21" spans="2:19" ht="14.5" thickBot="1" x14ac:dyDescent="0.35">
      <c r="B21" s="27">
        <v>9</v>
      </c>
      <c r="C21" s="27">
        <v>3</v>
      </c>
      <c r="D21" s="34" t="s">
        <v>135</v>
      </c>
      <c r="E21" s="27" t="s">
        <v>135</v>
      </c>
      <c r="F21" s="27" t="s">
        <v>31</v>
      </c>
      <c r="G21" s="27" t="s">
        <v>31</v>
      </c>
      <c r="H21" s="27"/>
      <c r="I21" s="27"/>
      <c r="J21" s="27"/>
      <c r="K21" s="27"/>
      <c r="L21" s="27"/>
      <c r="M21" s="27"/>
      <c r="N21" s="27"/>
      <c r="O21" s="27"/>
      <c r="P21" s="27"/>
      <c r="Q21" s="27"/>
      <c r="R21" s="27"/>
      <c r="S21" s="27"/>
    </row>
    <row r="22" spans="2:19" ht="14.5" thickBot="1" x14ac:dyDescent="0.35">
      <c r="B22" s="27">
        <v>10</v>
      </c>
      <c r="C22" s="27" t="s">
        <v>128</v>
      </c>
      <c r="D22" s="34" t="s">
        <v>133</v>
      </c>
      <c r="E22" s="27" t="s">
        <v>133</v>
      </c>
      <c r="F22" s="27" t="s">
        <v>92</v>
      </c>
      <c r="G22" s="27">
        <v>1</v>
      </c>
      <c r="H22" s="35">
        <v>5000</v>
      </c>
      <c r="I22" s="36">
        <v>5000</v>
      </c>
      <c r="J22" s="38">
        <f>I22*$G22</f>
        <v>5000</v>
      </c>
      <c r="K22" s="36">
        <v>5650</v>
      </c>
      <c r="L22" s="37">
        <v>5650</v>
      </c>
      <c r="M22" s="36">
        <v>5500</v>
      </c>
      <c r="N22" s="37">
        <v>5500</v>
      </c>
      <c r="O22" s="36">
        <v>7800</v>
      </c>
      <c r="P22" s="37">
        <v>7800</v>
      </c>
      <c r="Q22" s="36">
        <v>7500</v>
      </c>
      <c r="R22" s="37">
        <v>7500</v>
      </c>
      <c r="S22" s="27"/>
    </row>
    <row r="23" spans="2:19" ht="14.5" thickBot="1" x14ac:dyDescent="0.35">
      <c r="B23" s="27">
        <v>11</v>
      </c>
      <c r="C23" s="27">
        <v>4</v>
      </c>
      <c r="D23" s="34" t="s">
        <v>136</v>
      </c>
      <c r="E23" s="27" t="s">
        <v>136</v>
      </c>
      <c r="F23" s="27" t="s">
        <v>31</v>
      </c>
      <c r="G23" s="27" t="s">
        <v>31</v>
      </c>
      <c r="H23" s="27"/>
      <c r="I23" s="27"/>
      <c r="J23" s="27"/>
      <c r="K23" s="27"/>
      <c r="L23" s="27"/>
      <c r="M23" s="27"/>
      <c r="N23" s="27"/>
      <c r="O23" s="27"/>
      <c r="P23" s="27"/>
      <c r="Q23" s="27"/>
      <c r="R23" s="27"/>
      <c r="S23" s="27"/>
    </row>
    <row r="24" spans="2:19" ht="14.5" thickBot="1" x14ac:dyDescent="0.35">
      <c r="B24" s="27">
        <v>12</v>
      </c>
      <c r="C24" s="27" t="s">
        <v>137</v>
      </c>
      <c r="D24" s="34" t="s">
        <v>138</v>
      </c>
      <c r="E24" s="27" t="s">
        <v>138</v>
      </c>
      <c r="F24" s="27" t="s">
        <v>92</v>
      </c>
      <c r="G24" s="27">
        <v>1</v>
      </c>
      <c r="H24" s="35">
        <v>4850</v>
      </c>
      <c r="I24" s="36">
        <v>5000</v>
      </c>
      <c r="J24" s="37">
        <f>I24*$G24</f>
        <v>5000</v>
      </c>
      <c r="K24" s="36">
        <v>4850</v>
      </c>
      <c r="L24" s="38">
        <v>4850</v>
      </c>
      <c r="M24" s="36">
        <v>6500</v>
      </c>
      <c r="N24" s="37">
        <v>6500</v>
      </c>
      <c r="O24" s="36">
        <v>8900</v>
      </c>
      <c r="P24" s="37">
        <v>8900</v>
      </c>
      <c r="Q24" s="36">
        <v>10500</v>
      </c>
      <c r="R24" s="37">
        <v>10500</v>
      </c>
      <c r="S24" s="27"/>
    </row>
    <row r="25" spans="2:19" ht="14.5" thickBot="1" x14ac:dyDescent="0.35">
      <c r="B25" s="27">
        <v>13</v>
      </c>
      <c r="C25" s="27">
        <v>5</v>
      </c>
      <c r="D25" s="34" t="s">
        <v>139</v>
      </c>
      <c r="E25" s="27" t="s">
        <v>139</v>
      </c>
      <c r="F25" s="27" t="s">
        <v>31</v>
      </c>
      <c r="G25" s="27" t="s">
        <v>31</v>
      </c>
      <c r="H25" s="27"/>
      <c r="I25" s="27"/>
      <c r="J25" s="27"/>
      <c r="K25" s="27"/>
      <c r="L25" s="27"/>
      <c r="M25" s="27"/>
      <c r="N25" s="27"/>
      <c r="O25" s="27"/>
      <c r="P25" s="27"/>
      <c r="Q25" s="27"/>
      <c r="R25" s="27"/>
      <c r="S25" s="27"/>
    </row>
    <row r="26" spans="2:19" ht="14.5" thickBot="1" x14ac:dyDescent="0.35">
      <c r="B26" s="27">
        <v>14</v>
      </c>
      <c r="C26" s="27" t="s">
        <v>128</v>
      </c>
      <c r="D26" s="34" t="s">
        <v>140</v>
      </c>
      <c r="E26" s="27" t="s">
        <v>140</v>
      </c>
      <c r="F26" s="27" t="s">
        <v>92</v>
      </c>
      <c r="G26" s="27">
        <v>1</v>
      </c>
      <c r="H26" s="35">
        <v>4250</v>
      </c>
      <c r="I26" s="36">
        <v>4250</v>
      </c>
      <c r="J26" s="38">
        <f t="shared" ref="J26:J29" si="2">I26*$G26</f>
        <v>4250</v>
      </c>
      <c r="K26" s="36">
        <v>8500</v>
      </c>
      <c r="L26" s="37">
        <v>8500</v>
      </c>
      <c r="M26" s="36">
        <v>5500</v>
      </c>
      <c r="N26" s="37">
        <v>5500</v>
      </c>
      <c r="O26" s="36">
        <v>7000</v>
      </c>
      <c r="P26" s="37">
        <v>7000</v>
      </c>
      <c r="Q26" s="36">
        <v>4870</v>
      </c>
      <c r="R26" s="37">
        <v>4870</v>
      </c>
      <c r="S26" s="27"/>
    </row>
    <row r="27" spans="2:19" ht="14.5" thickBot="1" x14ac:dyDescent="0.35">
      <c r="B27" s="27">
        <v>15</v>
      </c>
      <c r="C27" s="27" t="s">
        <v>141</v>
      </c>
      <c r="D27" s="34" t="s">
        <v>142</v>
      </c>
      <c r="E27" s="27" t="s">
        <v>142</v>
      </c>
      <c r="F27" s="27" t="s">
        <v>92</v>
      </c>
      <c r="G27" s="27">
        <v>1</v>
      </c>
      <c r="H27" s="35">
        <v>1650</v>
      </c>
      <c r="I27" s="36">
        <v>1650</v>
      </c>
      <c r="J27" s="38">
        <f t="shared" si="2"/>
        <v>1650</v>
      </c>
      <c r="K27" s="36">
        <v>1850</v>
      </c>
      <c r="L27" s="37">
        <v>1850</v>
      </c>
      <c r="M27" s="36">
        <v>1850</v>
      </c>
      <c r="N27" s="37">
        <v>1850</v>
      </c>
      <c r="O27" s="36">
        <v>8500</v>
      </c>
      <c r="P27" s="37">
        <v>8500</v>
      </c>
      <c r="Q27" s="36">
        <v>3250</v>
      </c>
      <c r="R27" s="37">
        <v>3250</v>
      </c>
      <c r="S27" s="27"/>
    </row>
    <row r="28" spans="2:19" ht="14.5" thickBot="1" x14ac:dyDescent="0.35">
      <c r="B28" s="27">
        <v>16</v>
      </c>
      <c r="C28" s="27" t="s">
        <v>143</v>
      </c>
      <c r="D28" s="34" t="s">
        <v>144</v>
      </c>
      <c r="E28" s="27" t="s">
        <v>144</v>
      </c>
      <c r="F28" s="27" t="s">
        <v>92</v>
      </c>
      <c r="G28" s="27">
        <v>1</v>
      </c>
      <c r="H28" s="35">
        <v>1050</v>
      </c>
      <c r="I28" s="36">
        <v>1120</v>
      </c>
      <c r="J28" s="37">
        <f t="shared" si="2"/>
        <v>1120</v>
      </c>
      <c r="K28" s="36">
        <v>2250</v>
      </c>
      <c r="L28" s="37">
        <v>2250</v>
      </c>
      <c r="M28" s="36">
        <v>1050</v>
      </c>
      <c r="N28" s="38">
        <v>1050</v>
      </c>
      <c r="O28" s="36">
        <v>4500</v>
      </c>
      <c r="P28" s="37">
        <v>4500</v>
      </c>
      <c r="Q28" s="36">
        <v>3500</v>
      </c>
      <c r="R28" s="37">
        <v>3500</v>
      </c>
      <c r="S28" s="27"/>
    </row>
    <row r="29" spans="2:19" ht="14.5" thickBot="1" x14ac:dyDescent="0.35">
      <c r="B29" s="27">
        <v>17</v>
      </c>
      <c r="C29" s="27" t="s">
        <v>145</v>
      </c>
      <c r="D29" s="34" t="s">
        <v>146</v>
      </c>
      <c r="E29" s="27" t="s">
        <v>146</v>
      </c>
      <c r="F29" s="27" t="s">
        <v>92</v>
      </c>
      <c r="G29" s="27">
        <v>1</v>
      </c>
      <c r="H29" s="35">
        <v>4950</v>
      </c>
      <c r="I29" s="36">
        <v>5000</v>
      </c>
      <c r="J29" s="37">
        <f t="shared" si="2"/>
        <v>5000</v>
      </c>
      <c r="K29" s="36">
        <v>7500</v>
      </c>
      <c r="L29" s="37">
        <v>7500</v>
      </c>
      <c r="M29" s="36">
        <v>6500</v>
      </c>
      <c r="N29" s="37">
        <v>6500</v>
      </c>
      <c r="O29" s="36">
        <v>4950</v>
      </c>
      <c r="P29" s="38">
        <v>4950</v>
      </c>
      <c r="Q29" s="36">
        <v>9500</v>
      </c>
      <c r="R29" s="37">
        <v>9500</v>
      </c>
      <c r="S29" s="27"/>
    </row>
    <row r="30" spans="2:19" ht="42.5" thickBot="1" x14ac:dyDescent="0.35">
      <c r="B30" s="27">
        <v>18</v>
      </c>
      <c r="C30" s="27">
        <v>6</v>
      </c>
      <c r="D30" s="34" t="s">
        <v>147</v>
      </c>
      <c r="E30" s="27" t="s">
        <v>147</v>
      </c>
      <c r="F30" s="27" t="s">
        <v>31</v>
      </c>
      <c r="G30" s="27" t="s">
        <v>31</v>
      </c>
      <c r="H30" s="27"/>
      <c r="I30" s="27"/>
      <c r="J30" s="27"/>
      <c r="K30" s="27"/>
      <c r="L30" s="27"/>
      <c r="M30" s="27"/>
      <c r="N30" s="27"/>
      <c r="O30" s="27"/>
      <c r="P30" s="27"/>
      <c r="Q30" s="27"/>
      <c r="R30" s="27"/>
      <c r="S30" s="27"/>
    </row>
    <row r="31" spans="2:19" ht="14.5" thickBot="1" x14ac:dyDescent="0.35">
      <c r="B31" s="27">
        <v>19</v>
      </c>
      <c r="C31" s="27" t="s">
        <v>128</v>
      </c>
      <c r="D31" s="34" t="s">
        <v>148</v>
      </c>
      <c r="E31" s="27" t="s">
        <v>148</v>
      </c>
      <c r="F31" s="27" t="s">
        <v>92</v>
      </c>
      <c r="G31" s="27">
        <v>12</v>
      </c>
      <c r="H31" s="35">
        <v>7800</v>
      </c>
      <c r="I31" s="36">
        <v>750</v>
      </c>
      <c r="J31" s="37">
        <f>I31*$G31</f>
        <v>9000</v>
      </c>
      <c r="K31" s="36">
        <v>850</v>
      </c>
      <c r="L31" s="37">
        <v>10200</v>
      </c>
      <c r="M31" s="36">
        <v>1450</v>
      </c>
      <c r="N31" s="37">
        <v>17400</v>
      </c>
      <c r="O31" s="36">
        <v>1250</v>
      </c>
      <c r="P31" s="37">
        <v>15000</v>
      </c>
      <c r="Q31" s="36">
        <v>650</v>
      </c>
      <c r="R31" s="38">
        <v>7800</v>
      </c>
      <c r="S31" s="27"/>
    </row>
    <row r="32" spans="2:19" ht="14.5" thickBot="1" x14ac:dyDescent="0.35">
      <c r="B32" s="27">
        <v>20</v>
      </c>
      <c r="C32" s="27" t="s">
        <v>149</v>
      </c>
      <c r="D32" s="34" t="s">
        <v>150</v>
      </c>
      <c r="E32" s="27" t="s">
        <v>150</v>
      </c>
      <c r="F32" s="27" t="s">
        <v>92</v>
      </c>
      <c r="G32" s="27">
        <v>0</v>
      </c>
      <c r="H32" s="34">
        <v>0</v>
      </c>
      <c r="I32" s="36">
        <v>0</v>
      </c>
      <c r="J32" s="39">
        <v>0</v>
      </c>
      <c r="K32" s="36">
        <v>950</v>
      </c>
      <c r="L32" s="36">
        <v>0</v>
      </c>
      <c r="M32" s="36">
        <v>0</v>
      </c>
      <c r="N32" s="39">
        <v>0</v>
      </c>
      <c r="O32" s="36">
        <v>0</v>
      </c>
      <c r="P32" s="39">
        <v>0</v>
      </c>
      <c r="Q32" s="36">
        <v>0</v>
      </c>
      <c r="R32" s="39">
        <v>0</v>
      </c>
      <c r="S32" s="27"/>
    </row>
    <row r="33" spans="2:19" ht="56.5" thickBot="1" x14ac:dyDescent="0.35">
      <c r="B33" s="27">
        <v>21</v>
      </c>
      <c r="C33" s="27">
        <v>7</v>
      </c>
      <c r="D33" s="34" t="s">
        <v>151</v>
      </c>
      <c r="E33" s="27" t="s">
        <v>151</v>
      </c>
      <c r="F33" s="27" t="s">
        <v>31</v>
      </c>
      <c r="G33" s="27" t="s">
        <v>31</v>
      </c>
      <c r="H33" s="27"/>
      <c r="I33" s="27"/>
      <c r="J33" s="27"/>
      <c r="K33" s="27"/>
      <c r="L33" s="27"/>
      <c r="M33" s="27"/>
      <c r="N33" s="27"/>
      <c r="O33" s="27"/>
      <c r="P33" s="27"/>
      <c r="Q33" s="27"/>
      <c r="R33" s="27"/>
      <c r="S33" s="27"/>
    </row>
    <row r="34" spans="2:19" ht="14.5" thickBot="1" x14ac:dyDescent="0.35">
      <c r="B34" s="27">
        <v>22</v>
      </c>
      <c r="C34" s="27" t="s">
        <v>128</v>
      </c>
      <c r="D34" s="34" t="s">
        <v>148</v>
      </c>
      <c r="E34" s="27" t="s">
        <v>148</v>
      </c>
      <c r="F34" s="27" t="s">
        <v>92</v>
      </c>
      <c r="G34" s="27">
        <v>12</v>
      </c>
      <c r="H34" s="35">
        <v>10200</v>
      </c>
      <c r="I34" s="36">
        <v>900</v>
      </c>
      <c r="J34" s="37">
        <f>I34*$G34</f>
        <v>10800</v>
      </c>
      <c r="K34" s="36">
        <v>850</v>
      </c>
      <c r="L34" s="38">
        <v>10200</v>
      </c>
      <c r="M34" s="36">
        <v>1650</v>
      </c>
      <c r="N34" s="37">
        <v>19800</v>
      </c>
      <c r="O34" s="36">
        <v>1050</v>
      </c>
      <c r="P34" s="37">
        <v>12600</v>
      </c>
      <c r="Q34" s="36">
        <v>950</v>
      </c>
      <c r="R34" s="37">
        <v>11400</v>
      </c>
      <c r="S34" s="27"/>
    </row>
    <row r="35" spans="2:19" ht="14.5" thickBot="1" x14ac:dyDescent="0.35">
      <c r="B35" s="27">
        <v>23</v>
      </c>
      <c r="C35" s="27" t="s">
        <v>149</v>
      </c>
      <c r="D35" s="34" t="s">
        <v>150</v>
      </c>
      <c r="E35" s="27" t="s">
        <v>150</v>
      </c>
      <c r="F35" s="27" t="s">
        <v>92</v>
      </c>
      <c r="G35" s="27">
        <v>0</v>
      </c>
      <c r="H35" s="34">
        <v>0</v>
      </c>
      <c r="I35" s="36">
        <v>0</v>
      </c>
      <c r="J35" s="39">
        <v>0</v>
      </c>
      <c r="K35" s="36">
        <v>950</v>
      </c>
      <c r="L35" s="36">
        <v>0</v>
      </c>
      <c r="M35" s="36">
        <v>0</v>
      </c>
      <c r="N35" s="39">
        <v>0</v>
      </c>
      <c r="O35" s="36">
        <v>0</v>
      </c>
      <c r="P35" s="39">
        <v>0</v>
      </c>
      <c r="Q35" s="36">
        <v>0</v>
      </c>
      <c r="R35" s="39">
        <v>0</v>
      </c>
      <c r="S35" s="27"/>
    </row>
    <row r="36" spans="2:19" ht="14.5" thickBot="1" x14ac:dyDescent="0.35">
      <c r="B36" s="27">
        <v>24</v>
      </c>
      <c r="C36" s="27">
        <v>8</v>
      </c>
      <c r="D36" s="34" t="s">
        <v>152</v>
      </c>
      <c r="E36" s="27" t="s">
        <v>152</v>
      </c>
      <c r="F36" s="27" t="s">
        <v>31</v>
      </c>
      <c r="G36" s="27" t="s">
        <v>31</v>
      </c>
      <c r="H36" s="27"/>
      <c r="I36" s="27"/>
      <c r="J36" s="27"/>
      <c r="K36" s="27"/>
      <c r="L36" s="27"/>
      <c r="M36" s="27"/>
      <c r="N36" s="27"/>
      <c r="O36" s="27"/>
      <c r="P36" s="27"/>
      <c r="Q36" s="27"/>
      <c r="R36" s="27"/>
      <c r="S36" s="27"/>
    </row>
    <row r="37" spans="2:19" ht="14.5" thickBot="1" x14ac:dyDescent="0.35">
      <c r="B37" s="27">
        <v>25</v>
      </c>
      <c r="C37" s="27" t="s">
        <v>128</v>
      </c>
      <c r="D37" s="34" t="s">
        <v>153</v>
      </c>
      <c r="E37" s="27" t="s">
        <v>153</v>
      </c>
      <c r="F37" s="27" t="s">
        <v>92</v>
      </c>
      <c r="G37" s="27">
        <v>24</v>
      </c>
      <c r="H37" s="35">
        <v>52800</v>
      </c>
      <c r="I37" s="36">
        <v>2200</v>
      </c>
      <c r="J37" s="38">
        <f t="shared" ref="J37:J38" si="3">I37*$G37</f>
        <v>52800</v>
      </c>
      <c r="K37" s="36">
        <v>2450</v>
      </c>
      <c r="L37" s="37">
        <v>58800</v>
      </c>
      <c r="M37" s="36">
        <v>2250</v>
      </c>
      <c r="N37" s="37">
        <v>54000</v>
      </c>
      <c r="O37" s="36">
        <v>2250</v>
      </c>
      <c r="P37" s="37">
        <v>54000</v>
      </c>
      <c r="Q37" s="36">
        <v>3250</v>
      </c>
      <c r="R37" s="37">
        <v>78000</v>
      </c>
      <c r="S37" s="27"/>
    </row>
    <row r="38" spans="2:19" ht="14.5" thickBot="1" x14ac:dyDescent="0.35">
      <c r="B38" s="27">
        <v>26</v>
      </c>
      <c r="C38" s="27">
        <v>9</v>
      </c>
      <c r="D38" s="34" t="s">
        <v>154</v>
      </c>
      <c r="E38" s="27" t="s">
        <v>154</v>
      </c>
      <c r="F38" s="27" t="s">
        <v>92</v>
      </c>
      <c r="G38" s="27">
        <v>1</v>
      </c>
      <c r="H38" s="35">
        <v>1050</v>
      </c>
      <c r="I38" s="36">
        <v>1100</v>
      </c>
      <c r="J38" s="37">
        <f t="shared" si="3"/>
        <v>1100</v>
      </c>
      <c r="K38" s="36">
        <v>2340</v>
      </c>
      <c r="L38" s="37">
        <v>2340</v>
      </c>
      <c r="M38" s="36">
        <v>1050</v>
      </c>
      <c r="N38" s="38">
        <v>1050</v>
      </c>
      <c r="O38" s="36">
        <v>3500</v>
      </c>
      <c r="P38" s="37">
        <v>3500</v>
      </c>
      <c r="Q38" s="36">
        <v>5600</v>
      </c>
      <c r="R38" s="37">
        <v>5600</v>
      </c>
      <c r="S38" s="27"/>
    </row>
    <row r="39" spans="2:19" s="33" customFormat="1" ht="14.5" thickBot="1" x14ac:dyDescent="0.35">
      <c r="B39" s="28">
        <v>2</v>
      </c>
      <c r="C39" s="28" t="s">
        <v>31</v>
      </c>
      <c r="D39" s="29" t="s">
        <v>155</v>
      </c>
      <c r="E39" s="28" t="s">
        <v>155</v>
      </c>
      <c r="F39" s="28" t="s">
        <v>33</v>
      </c>
      <c r="G39" s="28">
        <v>1</v>
      </c>
      <c r="H39" s="28"/>
      <c r="I39" s="30"/>
      <c r="J39" s="31">
        <f>SUM(J41:J52)</f>
        <v>53400</v>
      </c>
      <c r="K39" s="30"/>
      <c r="L39" s="31">
        <f>SUM(L41:L52)</f>
        <v>68650</v>
      </c>
      <c r="M39" s="30"/>
      <c r="N39" s="31">
        <f>SUM(N41:N52)</f>
        <v>84300</v>
      </c>
      <c r="O39" s="30"/>
      <c r="P39" s="31">
        <f>SUM(P41:P52)</f>
        <v>93500</v>
      </c>
      <c r="Q39" s="30"/>
      <c r="R39" s="31">
        <f>SUM(R41:R52)</f>
        <v>91400</v>
      </c>
      <c r="S39" s="32"/>
    </row>
    <row r="40" spans="2:19" ht="14.5" thickBot="1" x14ac:dyDescent="0.35">
      <c r="B40" s="27">
        <v>27</v>
      </c>
      <c r="C40" s="27">
        <v>1</v>
      </c>
      <c r="D40" s="34" t="s">
        <v>156</v>
      </c>
      <c r="E40" s="27" t="s">
        <v>156</v>
      </c>
      <c r="F40" s="27" t="s">
        <v>31</v>
      </c>
      <c r="G40" s="27" t="s">
        <v>31</v>
      </c>
      <c r="H40" s="27"/>
      <c r="I40" s="27"/>
      <c r="J40" s="27"/>
      <c r="K40" s="27"/>
      <c r="L40" s="27"/>
      <c r="M40" s="27"/>
      <c r="N40" s="27"/>
      <c r="O40" s="27"/>
      <c r="P40" s="27"/>
      <c r="Q40" s="27"/>
      <c r="R40" s="27"/>
      <c r="S40" s="27"/>
    </row>
    <row r="41" spans="2:19" ht="84.5" thickBot="1" x14ac:dyDescent="0.35">
      <c r="B41" s="27">
        <v>28</v>
      </c>
      <c r="C41" s="27" t="s">
        <v>31</v>
      </c>
      <c r="D41" s="34" t="s">
        <v>157</v>
      </c>
      <c r="E41" s="27" t="s">
        <v>157</v>
      </c>
      <c r="F41" s="27" t="s">
        <v>158</v>
      </c>
      <c r="G41" s="27">
        <v>2</v>
      </c>
      <c r="H41" s="34">
        <v>500</v>
      </c>
      <c r="I41" s="36">
        <v>275</v>
      </c>
      <c r="J41" s="36">
        <f>I41*$G41</f>
        <v>550</v>
      </c>
      <c r="K41" s="36">
        <v>250</v>
      </c>
      <c r="L41" s="39">
        <f>K41*$G41</f>
        <v>500</v>
      </c>
      <c r="M41" s="36">
        <v>5600</v>
      </c>
      <c r="N41" s="36">
        <f>M41*$G41</f>
        <v>11200</v>
      </c>
      <c r="O41" s="36">
        <v>450</v>
      </c>
      <c r="P41" s="36">
        <f>O41*$G41</f>
        <v>900</v>
      </c>
      <c r="Q41" s="36">
        <v>850</v>
      </c>
      <c r="R41" s="36">
        <f>Q41*$G41</f>
        <v>1700</v>
      </c>
      <c r="S41" s="27"/>
    </row>
    <row r="42" spans="2:19" ht="14.5" thickBot="1" x14ac:dyDescent="0.35">
      <c r="B42" s="27">
        <v>29</v>
      </c>
      <c r="C42" s="27">
        <v>4</v>
      </c>
      <c r="D42" s="34" t="s">
        <v>159</v>
      </c>
      <c r="E42" s="27" t="s">
        <v>159</v>
      </c>
      <c r="F42" s="27" t="s">
        <v>31</v>
      </c>
      <c r="G42" s="27" t="s">
        <v>31</v>
      </c>
      <c r="H42" s="27"/>
      <c r="I42" s="27"/>
      <c r="J42" s="27"/>
      <c r="K42" s="27"/>
      <c r="L42" s="27"/>
      <c r="M42" s="27"/>
      <c r="N42" s="27"/>
      <c r="O42" s="27"/>
      <c r="P42" s="27"/>
      <c r="Q42" s="27"/>
      <c r="R42" s="27"/>
      <c r="S42" s="27"/>
    </row>
    <row r="43" spans="2:19" ht="84.5" thickBot="1" x14ac:dyDescent="0.35">
      <c r="B43" s="27">
        <v>30</v>
      </c>
      <c r="C43" s="27" t="s">
        <v>31</v>
      </c>
      <c r="D43" s="34" t="s">
        <v>160</v>
      </c>
      <c r="E43" s="27" t="s">
        <v>160</v>
      </c>
      <c r="F43" s="27" t="s">
        <v>158</v>
      </c>
      <c r="G43" s="27">
        <v>1</v>
      </c>
      <c r="H43" s="35">
        <v>4650</v>
      </c>
      <c r="I43" s="36">
        <v>4650</v>
      </c>
      <c r="J43" s="38">
        <f>I43*$G43</f>
        <v>4650</v>
      </c>
      <c r="K43" s="36">
        <v>7250</v>
      </c>
      <c r="L43" s="37">
        <f>K43*$G43</f>
        <v>7250</v>
      </c>
      <c r="M43" s="36">
        <v>5500</v>
      </c>
      <c r="N43" s="37">
        <f>M43*$G43</f>
        <v>5500</v>
      </c>
      <c r="O43" s="36">
        <v>8500</v>
      </c>
      <c r="P43" s="37">
        <f>O43*$G43</f>
        <v>8500</v>
      </c>
      <c r="Q43" s="36">
        <v>8500</v>
      </c>
      <c r="R43" s="37">
        <f>Q43*$G43</f>
        <v>8500</v>
      </c>
      <c r="S43" s="27"/>
    </row>
    <row r="44" spans="2:19" ht="14.5" thickBot="1" x14ac:dyDescent="0.35">
      <c r="B44" s="27">
        <v>31</v>
      </c>
      <c r="C44" s="27">
        <v>5</v>
      </c>
      <c r="D44" s="34" t="s">
        <v>161</v>
      </c>
      <c r="E44" s="27" t="s">
        <v>161</v>
      </c>
      <c r="F44" s="27" t="s">
        <v>31</v>
      </c>
      <c r="G44" s="27" t="s">
        <v>31</v>
      </c>
      <c r="H44" s="27"/>
      <c r="I44" s="27"/>
      <c r="J44" s="27"/>
      <c r="K44" s="27"/>
      <c r="L44" s="27"/>
      <c r="M44" s="27"/>
      <c r="N44" s="27"/>
      <c r="O44" s="27"/>
      <c r="P44" s="27"/>
      <c r="Q44" s="27"/>
      <c r="R44" s="27"/>
      <c r="S44" s="27"/>
    </row>
    <row r="45" spans="2:19" ht="84.5" thickBot="1" x14ac:dyDescent="0.35">
      <c r="B45" s="27">
        <v>32</v>
      </c>
      <c r="C45" s="27" t="s">
        <v>31</v>
      </c>
      <c r="D45" s="34" t="s">
        <v>162</v>
      </c>
      <c r="E45" s="27" t="s">
        <v>162</v>
      </c>
      <c r="F45" s="27" t="s">
        <v>158</v>
      </c>
      <c r="G45" s="27">
        <v>1</v>
      </c>
      <c r="H45" s="35">
        <v>4250</v>
      </c>
      <c r="I45" s="36">
        <v>4250</v>
      </c>
      <c r="J45" s="38">
        <f>I45*$G45</f>
        <v>4250</v>
      </c>
      <c r="K45" s="36">
        <v>6200</v>
      </c>
      <c r="L45" s="37">
        <f>K45*$G45</f>
        <v>6200</v>
      </c>
      <c r="M45" s="36">
        <v>6500</v>
      </c>
      <c r="N45" s="37">
        <f>M45*$G45</f>
        <v>6500</v>
      </c>
      <c r="O45" s="36">
        <v>8500</v>
      </c>
      <c r="P45" s="37">
        <f>O45*$G45</f>
        <v>8500</v>
      </c>
      <c r="Q45" s="36">
        <v>8500</v>
      </c>
      <c r="R45" s="37">
        <f>Q45*$G45</f>
        <v>8500</v>
      </c>
      <c r="S45" s="27"/>
    </row>
    <row r="46" spans="2:19" ht="14.5" thickBot="1" x14ac:dyDescent="0.35">
      <c r="B46" s="27">
        <v>33</v>
      </c>
      <c r="C46" s="27">
        <v>6</v>
      </c>
      <c r="D46" s="34" t="s">
        <v>163</v>
      </c>
      <c r="E46" s="27" t="s">
        <v>163</v>
      </c>
      <c r="F46" s="27" t="s">
        <v>31</v>
      </c>
      <c r="G46" s="27" t="s">
        <v>31</v>
      </c>
      <c r="H46" s="27"/>
      <c r="I46" s="27"/>
      <c r="J46" s="27"/>
      <c r="K46" s="27"/>
      <c r="L46" s="27"/>
      <c r="M46" s="27"/>
      <c r="N46" s="27"/>
      <c r="O46" s="27"/>
      <c r="P46" s="27"/>
      <c r="Q46" s="27"/>
      <c r="R46" s="27"/>
      <c r="S46" s="27"/>
    </row>
    <row r="47" spans="2:19" ht="84.5" thickBot="1" x14ac:dyDescent="0.35">
      <c r="B47" s="27">
        <v>34</v>
      </c>
      <c r="C47" s="27" t="s">
        <v>31</v>
      </c>
      <c r="D47" s="34" t="s">
        <v>164</v>
      </c>
      <c r="E47" s="27" t="s">
        <v>164</v>
      </c>
      <c r="F47" s="27" t="s">
        <v>165</v>
      </c>
      <c r="G47" s="27">
        <v>3</v>
      </c>
      <c r="H47" s="35">
        <v>9750</v>
      </c>
      <c r="I47" s="36">
        <v>3250</v>
      </c>
      <c r="J47" s="38">
        <f>I47*$G47</f>
        <v>9750</v>
      </c>
      <c r="K47" s="36">
        <v>4650</v>
      </c>
      <c r="L47" s="37">
        <f>K47*$G47</f>
        <v>13950</v>
      </c>
      <c r="M47" s="36">
        <v>5500</v>
      </c>
      <c r="N47" s="37">
        <f>M47*$G47</f>
        <v>16500</v>
      </c>
      <c r="O47" s="36">
        <v>6500</v>
      </c>
      <c r="P47" s="37">
        <f>O47*$G47</f>
        <v>19500</v>
      </c>
      <c r="Q47" s="36">
        <v>6500</v>
      </c>
      <c r="R47" s="37">
        <f>Q47*$G47</f>
        <v>19500</v>
      </c>
      <c r="S47" s="27"/>
    </row>
    <row r="48" spans="2:19" ht="14.5" thickBot="1" x14ac:dyDescent="0.35">
      <c r="B48" s="27">
        <v>35</v>
      </c>
      <c r="C48" s="27">
        <v>7</v>
      </c>
      <c r="D48" s="34" t="s">
        <v>166</v>
      </c>
      <c r="E48" s="27" t="s">
        <v>166</v>
      </c>
      <c r="F48" s="27" t="s">
        <v>31</v>
      </c>
      <c r="G48" s="27" t="s">
        <v>31</v>
      </c>
      <c r="H48" s="27"/>
      <c r="I48" s="27"/>
      <c r="J48" s="27"/>
      <c r="K48" s="27"/>
      <c r="L48" s="27"/>
      <c r="M48" s="27"/>
      <c r="N48" s="27"/>
      <c r="O48" s="27"/>
      <c r="P48" s="27"/>
      <c r="Q48" s="27"/>
      <c r="R48" s="27"/>
      <c r="S48" s="27"/>
    </row>
    <row r="49" spans="2:19" ht="84.5" thickBot="1" x14ac:dyDescent="0.35">
      <c r="B49" s="27">
        <v>36</v>
      </c>
      <c r="C49" s="27" t="s">
        <v>31</v>
      </c>
      <c r="D49" s="34" t="s">
        <v>167</v>
      </c>
      <c r="E49" s="27" t="s">
        <v>167</v>
      </c>
      <c r="F49" s="27" t="s">
        <v>165</v>
      </c>
      <c r="G49" s="27">
        <v>6</v>
      </c>
      <c r="H49" s="35">
        <v>22500</v>
      </c>
      <c r="I49" s="36">
        <v>3750</v>
      </c>
      <c r="J49" s="38">
        <f t="shared" ref="J49:J50" si="4">I49*$G49</f>
        <v>22500</v>
      </c>
      <c r="K49" s="36">
        <v>4650</v>
      </c>
      <c r="L49" s="37">
        <f t="shared" ref="L49:L50" si="5">K49*$G49</f>
        <v>27900</v>
      </c>
      <c r="M49" s="36">
        <v>5500</v>
      </c>
      <c r="N49" s="37">
        <f t="shared" ref="N49:N50" si="6">M49*$G49</f>
        <v>33000</v>
      </c>
      <c r="O49" s="36">
        <v>6500</v>
      </c>
      <c r="P49" s="37">
        <f t="shared" ref="P49:P50" si="7">O49*$G49</f>
        <v>39000</v>
      </c>
      <c r="Q49" s="36">
        <v>6500</v>
      </c>
      <c r="R49" s="37">
        <f t="shared" ref="R49:R50" si="8">Q49*$G49</f>
        <v>39000</v>
      </c>
      <c r="S49" s="27"/>
    </row>
    <row r="50" spans="2:19" ht="14.5" thickBot="1" x14ac:dyDescent="0.35">
      <c r="B50" s="27">
        <v>37</v>
      </c>
      <c r="C50" s="27">
        <v>9</v>
      </c>
      <c r="D50" s="34" t="s">
        <v>168</v>
      </c>
      <c r="E50" s="27" t="s">
        <v>168</v>
      </c>
      <c r="F50" s="27" t="s">
        <v>169</v>
      </c>
      <c r="G50" s="27">
        <v>30</v>
      </c>
      <c r="H50" s="35">
        <v>4350</v>
      </c>
      <c r="I50" s="36">
        <v>170</v>
      </c>
      <c r="J50" s="37">
        <f t="shared" si="4"/>
        <v>5100</v>
      </c>
      <c r="K50" s="36">
        <v>145</v>
      </c>
      <c r="L50" s="38">
        <f t="shared" si="5"/>
        <v>4350</v>
      </c>
      <c r="M50" s="36">
        <v>180</v>
      </c>
      <c r="N50" s="37">
        <f t="shared" si="6"/>
        <v>5400</v>
      </c>
      <c r="O50" s="36">
        <v>320</v>
      </c>
      <c r="P50" s="37">
        <f t="shared" si="7"/>
        <v>9600</v>
      </c>
      <c r="Q50" s="36">
        <v>190</v>
      </c>
      <c r="R50" s="37">
        <f t="shared" si="8"/>
        <v>5700</v>
      </c>
      <c r="S50" s="27"/>
    </row>
    <row r="51" spans="2:19" ht="14.5" thickBot="1" x14ac:dyDescent="0.35">
      <c r="B51" s="27">
        <v>38</v>
      </c>
      <c r="C51" s="27">
        <v>10</v>
      </c>
      <c r="D51" s="34" t="s">
        <v>170</v>
      </c>
      <c r="E51" s="27" t="s">
        <v>170</v>
      </c>
      <c r="F51" s="27" t="s">
        <v>31</v>
      </c>
      <c r="G51" s="27" t="s">
        <v>31</v>
      </c>
      <c r="H51" s="27"/>
      <c r="I51" s="27"/>
      <c r="J51" s="27"/>
      <c r="K51" s="27"/>
      <c r="L51" s="27"/>
      <c r="M51" s="27"/>
      <c r="N51" s="27"/>
      <c r="O51" s="27"/>
      <c r="P51" s="27"/>
      <c r="Q51" s="27"/>
      <c r="R51" s="27"/>
      <c r="S51" s="27"/>
    </row>
    <row r="52" spans="2:19" ht="28.5" thickBot="1" x14ac:dyDescent="0.35">
      <c r="B52" s="27">
        <v>39</v>
      </c>
      <c r="C52" s="27" t="s">
        <v>31</v>
      </c>
      <c r="D52" s="34" t="s">
        <v>171</v>
      </c>
      <c r="E52" s="27" t="s">
        <v>171</v>
      </c>
      <c r="F52" s="27" t="s">
        <v>165</v>
      </c>
      <c r="G52" s="27">
        <v>1</v>
      </c>
      <c r="H52" s="35">
        <v>6200</v>
      </c>
      <c r="I52" s="36">
        <v>6600</v>
      </c>
      <c r="J52" s="37">
        <f>I52*$G52</f>
        <v>6600</v>
      </c>
      <c r="K52" s="36">
        <v>8500</v>
      </c>
      <c r="L52" s="37">
        <f>K52*$G52</f>
        <v>8500</v>
      </c>
      <c r="M52" s="36">
        <v>6200</v>
      </c>
      <c r="N52" s="38">
        <f>M52*$G52</f>
        <v>6200</v>
      </c>
      <c r="O52" s="36">
        <v>7500</v>
      </c>
      <c r="P52" s="37">
        <f>O52*$G52</f>
        <v>7500</v>
      </c>
      <c r="Q52" s="36">
        <v>8500</v>
      </c>
      <c r="R52" s="37">
        <f>Q52*$G52</f>
        <v>8500</v>
      </c>
      <c r="S52" s="27"/>
    </row>
    <row r="53" spans="2:19" ht="14.5" thickBot="1" x14ac:dyDescent="0.35">
      <c r="B53" s="27"/>
      <c r="C53" s="27"/>
      <c r="D53" s="34"/>
      <c r="E53" s="27"/>
      <c r="F53" s="27"/>
      <c r="G53" s="27"/>
      <c r="H53" s="27"/>
      <c r="I53" s="27"/>
      <c r="J53" s="27"/>
      <c r="K53" s="27"/>
      <c r="L53" s="27"/>
      <c r="M53" s="27"/>
      <c r="N53" s="27"/>
      <c r="O53" s="27"/>
      <c r="P53" s="27"/>
      <c r="Q53" s="27"/>
      <c r="R53" s="27"/>
      <c r="S53" s="27"/>
    </row>
  </sheetData>
  <autoFilter ref="B11:R52"/>
  <mergeCells count="63">
    <mergeCell ref="Q9:R9"/>
    <mergeCell ref="F10:H10"/>
    <mergeCell ref="I10:J10"/>
    <mergeCell ref="K10:L10"/>
    <mergeCell ref="M10:N10"/>
    <mergeCell ref="O10:P10"/>
    <mergeCell ref="Q10:R10"/>
    <mergeCell ref="O9:P9"/>
    <mergeCell ref="B9:E10"/>
    <mergeCell ref="F9:H9"/>
    <mergeCell ref="I9:J9"/>
    <mergeCell ref="K9:L9"/>
    <mergeCell ref="M9:N9"/>
    <mergeCell ref="Q8:R8"/>
    <mergeCell ref="B7:H7"/>
    <mergeCell ref="I7:J7"/>
    <mergeCell ref="K7:L7"/>
    <mergeCell ref="M7:N7"/>
    <mergeCell ref="O7:P7"/>
    <mergeCell ref="Q7:R7"/>
    <mergeCell ref="B8:H8"/>
    <mergeCell ref="I8:J8"/>
    <mergeCell ref="K8:L8"/>
    <mergeCell ref="M8:N8"/>
    <mergeCell ref="O8:P8"/>
    <mergeCell ref="Q6:R6"/>
    <mergeCell ref="F5:H5"/>
    <mergeCell ref="I5:J5"/>
    <mergeCell ref="K5:L5"/>
    <mergeCell ref="M5:N5"/>
    <mergeCell ref="O5:P5"/>
    <mergeCell ref="Q5:R5"/>
    <mergeCell ref="B6:H6"/>
    <mergeCell ref="I6:J6"/>
    <mergeCell ref="K6:L6"/>
    <mergeCell ref="M6:N6"/>
    <mergeCell ref="O6:P6"/>
    <mergeCell ref="O3:P3"/>
    <mergeCell ref="Q3:R3"/>
    <mergeCell ref="F4:H4"/>
    <mergeCell ref="I4:J4"/>
    <mergeCell ref="K4:L4"/>
    <mergeCell ref="M4:N4"/>
    <mergeCell ref="O4:P4"/>
    <mergeCell ref="Q4:R4"/>
    <mergeCell ref="M3:N3"/>
    <mergeCell ref="O1:P1"/>
    <mergeCell ref="Q1:R1"/>
    <mergeCell ref="F2:H2"/>
    <mergeCell ref="I2:J2"/>
    <mergeCell ref="K2:L2"/>
    <mergeCell ref="M2:N2"/>
    <mergeCell ref="O2:P2"/>
    <mergeCell ref="Q2:R2"/>
    <mergeCell ref="M1:N1"/>
    <mergeCell ref="B1:C5"/>
    <mergeCell ref="D1:E5"/>
    <mergeCell ref="F1:H1"/>
    <mergeCell ref="I1:J1"/>
    <mergeCell ref="K1:L1"/>
    <mergeCell ref="F3:H3"/>
    <mergeCell ref="I3:J3"/>
    <mergeCell ref="K3:L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Summery</vt:lpstr>
      <vt:lpstr>Interior</vt:lpstr>
      <vt:lpstr>Electrical</vt:lpstr>
      <vt:lpstr>FF &amp; FAS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cp:lastPrinted>2024-10-23T06:03:45Z</cp:lastPrinted>
  <dcterms:modified xsi:type="dcterms:W3CDTF">2024-10-23T09:52:40Z</dcterms:modified>
</cp:coreProperties>
</file>