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D:\OneDrive - Travel food Services\Desktop\Working Folder\BLR Domestic Lounge-2024\Comparative\hvac &amp; kitchen ventilation\july\"/>
    </mc:Choice>
  </mc:AlternateContent>
  <xr:revisionPtr revIDLastSave="0" documentId="13_ncr:1_{3E42D778-C6D1-43FD-A7BF-D37580E81BAF}" xr6:coauthVersionLast="47" xr6:coauthVersionMax="47" xr10:uidLastSave="{00000000-0000-0000-0000-000000000000}"/>
  <bookViews>
    <workbookView xWindow="-120" yWindow="-120" windowWidth="20730" windowHeight="11160" xr2:uid="{00000000-000D-0000-FFFF-FFFF00000000}"/>
  </bookViews>
  <sheets>
    <sheet name="080 Lounge (hvac)" sheetId="4" r:id="rId1"/>
    <sheet name="Final summary" sheetId="1" r:id="rId2"/>
    <sheet name="RFQ comparative" sheetId="5" r:id="rId3"/>
    <sheet name="Round 4&amp;5" sheetId="6" r:id="rId4"/>
    <sheet name="BOQ Price Bid" sheetId="2" r:id="rId5"/>
    <sheet name="Technical Score Detail" sheetId="3" r:id="rId6"/>
  </sheets>
  <definedNames>
    <definedName name="_xlnm._FilterDatabase" localSheetId="2" hidden="1">'RFQ comparative'!$B$11:$M$145</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 i="4" l="1"/>
  <c r="CY16" i="1"/>
  <c r="CY15" i="1"/>
  <c r="CY14" i="1"/>
  <c r="CY13" i="1"/>
  <c r="CY12" i="1"/>
  <c r="E9" i="4" l="1"/>
  <c r="G9" i="4"/>
  <c r="F9" i="4"/>
  <c r="I7" i="4"/>
  <c r="G125" i="5"/>
  <c r="G126" i="5"/>
  <c r="G127" i="5"/>
  <c r="G128" i="5"/>
  <c r="G129" i="5"/>
  <c r="G130" i="5"/>
  <c r="G131" i="5"/>
  <c r="G132" i="5"/>
  <c r="G133" i="5"/>
  <c r="G134" i="5"/>
  <c r="G135" i="5"/>
  <c r="G136" i="5"/>
  <c r="G137" i="5"/>
  <c r="G138" i="5"/>
  <c r="G139" i="5"/>
  <c r="G140" i="5"/>
  <c r="G141" i="5"/>
  <c r="G142" i="5"/>
  <c r="G143" i="5"/>
  <c r="G144" i="5"/>
  <c r="G124" i="5"/>
  <c r="G120" i="5" s="1"/>
  <c r="G115" i="5"/>
  <c r="G116" i="5"/>
  <c r="G117" i="5"/>
  <c r="G118" i="5"/>
  <c r="G119" i="5"/>
  <c r="G114" i="5"/>
  <c r="G111" i="5" s="1"/>
  <c r="G14" i="5"/>
  <c r="G12" i="5" s="1"/>
  <c r="G15" i="5"/>
  <c r="G16" i="5"/>
  <c r="G17" i="5"/>
  <c r="G18" i="5"/>
  <c r="G19" i="5"/>
  <c r="G22" i="5"/>
  <c r="G23" i="5"/>
  <c r="G28" i="5"/>
  <c r="G25" i="5" s="1"/>
  <c r="G29" i="5"/>
  <c r="G30" i="5"/>
  <c r="G31" i="5"/>
  <c r="G32" i="5"/>
  <c r="G33" i="5"/>
  <c r="G34" i="5"/>
  <c r="G36" i="5"/>
  <c r="G37" i="5"/>
  <c r="G38" i="5"/>
  <c r="G40" i="5"/>
  <c r="G41" i="5"/>
  <c r="G42" i="5"/>
  <c r="G45" i="5"/>
  <c r="G46" i="5"/>
  <c r="G47" i="5"/>
  <c r="G48" i="5"/>
  <c r="G50" i="5"/>
  <c r="G51" i="5"/>
  <c r="G52" i="5"/>
  <c r="G53" i="5"/>
  <c r="G54" i="5"/>
  <c r="G56" i="5"/>
  <c r="G57" i="5"/>
  <c r="G59" i="5"/>
  <c r="G60" i="5"/>
  <c r="G61" i="5"/>
  <c r="G62" i="5"/>
  <c r="G66" i="5"/>
  <c r="G67" i="5"/>
  <c r="G68" i="5"/>
  <c r="G69" i="5"/>
  <c r="G70" i="5"/>
  <c r="G71" i="5"/>
  <c r="G73" i="5"/>
  <c r="G74" i="5"/>
  <c r="G76" i="5"/>
  <c r="G77" i="5"/>
  <c r="G78" i="5"/>
  <c r="G79" i="5"/>
  <c r="G80" i="5"/>
  <c r="G82" i="5"/>
  <c r="G83" i="5"/>
  <c r="G84" i="5"/>
  <c r="G85" i="5"/>
  <c r="G86" i="5"/>
  <c r="G88" i="5"/>
  <c r="G89" i="5"/>
  <c r="G90" i="5"/>
  <c r="G91" i="5"/>
  <c r="G94" i="5"/>
  <c r="G95" i="5"/>
  <c r="G97" i="5"/>
  <c r="G98" i="5"/>
  <c r="G99" i="5"/>
  <c r="G103" i="5"/>
  <c r="G104" i="5"/>
  <c r="G105" i="5"/>
  <c r="G107" i="5"/>
  <c r="G108" i="5"/>
  <c r="G109" i="5"/>
  <c r="G110" i="5"/>
  <c r="H7" i="4"/>
  <c r="D3" i="4"/>
  <c r="H15" i="1" l="1"/>
  <c r="H14" i="1"/>
</calcChain>
</file>

<file path=xl/sharedStrings.xml><?xml version="1.0" encoding="utf-8"?>
<sst xmlns="http://schemas.openxmlformats.org/spreadsheetml/2006/main" count="3280" uniqueCount="316">
  <si>
    <t>RFQ No: R1359
 COST COMPARISON REPORT</t>
  </si>
  <si>
    <t>Comp. Date : 29/07/2024</t>
  </si>
  <si>
    <t>Vendor Name : PIONEER PROJECT SOLUTION (T054969)</t>
  </si>
  <si>
    <t>Vendor Name : CRYSTAL AIRCOOL (RV242522537)</t>
  </si>
  <si>
    <t>Vendor Name : ANJLE MEP PROJECT PVT LTD (RV242523025)</t>
  </si>
  <si>
    <t>RFQ #: R1359</t>
  </si>
  <si>
    <t>Contact Name : ASHRAF</t>
  </si>
  <si>
    <t>Contact Name : JOHN</t>
  </si>
  <si>
    <t>Contact Name : PREMKANT</t>
  </si>
  <si>
    <t>RFQ Date : 24/07/2024 17:16:44</t>
  </si>
  <si>
    <t xml:space="preserve">Vendor City : </t>
  </si>
  <si>
    <t>BCD Date : 25/07/2024 14:03:00</t>
  </si>
  <si>
    <t xml:space="preserve">Telephone # : </t>
  </si>
  <si>
    <t>Mobile # : 98106 34901</t>
  </si>
  <si>
    <t xml:space="preserve">Mobile # : </t>
  </si>
  <si>
    <t>PR Number : BLR-2425-00064</t>
  </si>
  <si>
    <t>Email : projectspioneer@gmail.com</t>
  </si>
  <si>
    <t>Email : crystalhvac002@gmail.com</t>
  </si>
  <si>
    <t>Email : anjlemepprojects@gmail.com</t>
  </si>
  <si>
    <t>Package / RFQ Name : TFAS / RFQ / BLR-2425-00064</t>
  </si>
  <si>
    <t>Round # : 1 (RFQ)</t>
  </si>
  <si>
    <t>Round # : 2 (RFQ)</t>
  </si>
  <si>
    <t>Round # : 3 (Auction)</t>
  </si>
  <si>
    <t>Round # : 4 (Auction)</t>
  </si>
  <si>
    <t xml:space="preserve">Buyer : Binu Balachandran / Technical :  / Approver : </t>
  </si>
  <si>
    <t xml:space="preserve">Quotation Date : </t>
  </si>
  <si>
    <t xml:space="preserve">Quotation Validity Date : </t>
  </si>
  <si>
    <t>Comp. # : 4</t>
  </si>
  <si>
    <t>Currency :INR</t>
  </si>
  <si>
    <t xml:space="preserve">Buyer Remark : </t>
  </si>
  <si>
    <t>BUDGET PRICE :</t>
  </si>
  <si>
    <t>.00</t>
  </si>
  <si>
    <t>Quote Currency : INR</t>
  </si>
  <si>
    <t xml:space="preserve">Quote Currency : </t>
  </si>
  <si>
    <t>#</t>
  </si>
  <si>
    <t>Item Code</t>
  </si>
  <si>
    <t>Item Description</t>
  </si>
  <si>
    <t>Unit</t>
  </si>
  <si>
    <t>Qty</t>
  </si>
  <si>
    <t>Last PO Details</t>
  </si>
  <si>
    <t>Lowest Unit Rate</t>
  </si>
  <si>
    <t>Lowest Vendor</t>
  </si>
  <si>
    <t>Price</t>
  </si>
  <si>
    <t>Disc %</t>
  </si>
  <si>
    <t>GST %</t>
  </si>
  <si>
    <t>Unit Price</t>
  </si>
  <si>
    <t>Total</t>
  </si>
  <si>
    <t>Converted Total (INR)</t>
  </si>
  <si>
    <t>Technical</t>
  </si>
  <si>
    <t/>
  </si>
  <si>
    <t xml:space="preserve">HVAC High side Work </t>
  </si>
  <si>
    <t>NOS</t>
  </si>
  <si>
    <t>PIONEER PROJECT SOLUTION</t>
  </si>
  <si>
    <t>0.00</t>
  </si>
  <si>
    <t xml:space="preserve">HVAC Low side Work </t>
  </si>
  <si>
    <t xml:space="preserve">Kitchen Ventilation High side Work </t>
  </si>
  <si>
    <t>CRYSTAL AIRCOOL</t>
  </si>
  <si>
    <t xml:space="preserve">Kitchen Ventilation Low side Work </t>
  </si>
  <si>
    <t>Item Total</t>
  </si>
  <si>
    <t>5,820,300.00</t>
  </si>
  <si>
    <t>5,738,100.80</t>
  </si>
  <si>
    <t>7,643,985.00</t>
  </si>
  <si>
    <t>Discount Total Value</t>
  </si>
  <si>
    <t>Grand Dis. Amt</t>
  </si>
  <si>
    <t>GST Total Amount</t>
  </si>
  <si>
    <t>Net Landed Cost</t>
  </si>
  <si>
    <t>INR</t>
  </si>
  <si>
    <t>9,309,452.30</t>
  </si>
  <si>
    <t>Vendor Status</t>
  </si>
  <si>
    <t>Sr No.</t>
  </si>
  <si>
    <t>Vendor Code</t>
  </si>
  <si>
    <t>Vendor Name</t>
  </si>
  <si>
    <t>Status</t>
  </si>
  <si>
    <t>Remarks</t>
  </si>
  <si>
    <t>T054969</t>
  </si>
  <si>
    <t>Participate</t>
  </si>
  <si>
    <t>RV232419193</t>
  </si>
  <si>
    <t>ANJLE MEP PROJECTS PVT LTD</t>
  </si>
  <si>
    <t>Not Participate</t>
  </si>
  <si>
    <t>RV242522852</t>
  </si>
  <si>
    <t>HAIER INDIA</t>
  </si>
  <si>
    <t>RV242522537</t>
  </si>
  <si>
    <t>T054973</t>
  </si>
  <si>
    <t>EMPIRE FURNITURES</t>
  </si>
  <si>
    <t>RV242523025</t>
  </si>
  <si>
    <t>ANJLE MEP PROJECT PVT LTD</t>
  </si>
  <si>
    <t>T054523</t>
  </si>
  <si>
    <t>Gold Fingers</t>
  </si>
  <si>
    <t>RV232419136</t>
  </si>
  <si>
    <t>NAS Contracts Private Limited</t>
  </si>
  <si>
    <t>Vendor Name : PIONEER PROJECT SOLUTION</t>
  </si>
  <si>
    <t>Vendor Name : CRYSTAL AIRCOOL</t>
  </si>
  <si>
    <t>Vendor Name : ANJLE MEP PROJECT PVT LTD</t>
  </si>
  <si>
    <t>Buyer : Binu Balachandran</t>
  </si>
  <si>
    <t xml:space="preserve">Techanical Score : </t>
  </si>
  <si>
    <t>BUDGET PRICE :.00</t>
  </si>
  <si>
    <t>Item Name</t>
  </si>
  <si>
    <t>UOM</t>
  </si>
  <si>
    <t>Minimum Amount</t>
  </si>
  <si>
    <t>Amount</t>
  </si>
  <si>
    <t>HVAC High side Work for 080 Domestic lounge Phase -2</t>
  </si>
  <si>
    <t>1.000</t>
  </si>
  <si>
    <t>Note  Prices shall be based on supply, installation, testing   commissioning (SITC) at site including all taxes, duties, transportation   insurance etc.</t>
  </si>
  <si>
    <t>a</t>
  </si>
  <si>
    <t>AIR HANDLING UNIT 
CHW FLOOR MOUNTED AIR HANDLING UNIT
SITC of double skin floor mounted AHU with suitable plug type fans with IE3 efficient 3phase motor, UVGI, Moisture eliminators etc. The thickness of panel to be with 42+ -3mm thick PUF Insulation. The coil shall be of hard copper tubes covered by aluminium fins with 13-15 FPI. The AHU to have a SS condensate drain tray which shall be duly insulated with 13mm thick class O nitrile rubber insulation. The contractor to furnish the GA drawings of AHU prior to ordering with necessary technical catalogues and fan curve selections. The noise level near the AHU should not cross more than 60dbA at 1m away from the unit.  Also the AHU shall have a prefilter of MERV 8 with necessary framework. AHU body frame shall be with Aluminium . AHU shall have TEFC Squirrel Cage IP 55 Protected VFD Compatible induction motor, copper header,   Copper to MS   adopter, vibration isolation pad. Scope also includes limit switch with lights inside AHU. 
AHUs  shall  be  selected for a maximum face velocity of 500 FPM  (2.5MPS) and as per schedule of air handling units. Fan outlet velocity  shall not exceed 1600 FPM (8.12 MPS). Chilled water inlet   Outlet temp to be 8   13.5°C. AHUs shall be of following design parameters  
Capacity          Tonnage              ESP                 No. of              USGPM
(Cfm)                     TR             (mm WG)             Rows          
11200                   25                  40                       4 6                    60</t>
  </si>
  <si>
    <t>No</t>
  </si>
  <si>
    <t xml:space="preserve">VRF FLOOR MOUNTED AIR HANDLING UNIT
SITC of double skin floor mounted AHU with suitable plug type fans with rated 3phase motor. The thickness of panel to be with 42+ -3mm thick PUF Insulation. The coil shall be of hard copper tubes covered by aluminium fins with 13-15 FPI. The AHU to have a SS condensate drain tray which shall be duly insulated with 13mm thick class O nitrile rubber insulation. The contractor to furnish the GA drawings of AHU prior to ordering with necessary technical catalogues and fan curve selections. The noise level near the AHU should not cross more than 60-65dbA at 3m away from the unit.  Also the AHU shall have a prefilter of MERV 8 with necessary framework. AHU body frame shall be with Aluminium. AHU shall have TEFC Squirrel Cage IP 55 Protected VFD Compatible induction motor, and vibration isolation pads. Scope also includes limit switch with lights in AHU. Cooling Coil section with AHRI certified Coil (0.15mm AL 13 FPI fins   12.7 mm OD 27 SWG Cu Tube) suitable for VRF Outdoor Unit (R410a refrigerant).
AHUs  shall  be  selected for a maximum face velocity of 500 FPM  (2.5MPS) and as per schedule of air handling units. Fan outlet velocity  shall not exceed 1600 FPM (8.12 MPS). AHUs shall be of following design parameters  
Capacity            Tonnage              ESP                  No. of          
(Cfm)                     TR             (mm WG)               Rows          
10500                   27                     40                       4 6 </t>
  </si>
  <si>
    <t>No.</t>
  </si>
  <si>
    <t>SUPPLY OF VRF OUT-DOOR UNITS
Supply of air cooled variable refrigerant flow modular type ODUs each comprising of multiple rotary scroll compressors fully inverter driven, full  charge of refrigerant gas  (R-410a), lubricating oil and all accessories as per the specifications. TheODUs shall be suitable for operation on 415 ± 10% volts, 50Hz, 3 phase  AC  power supply  and the condensing units shall be of following capacities 
OUTDOOR UNITS
34 HP at site conditions. 
Note   The unit shall be selected taking indoor and ambient deration, refrigerant pipe length deration in to account.</t>
  </si>
  <si>
    <t>AHU CONTROLLER AND EEV KIT - Supply of AHU Controller, Electronic Expansion Valve (EEV) Kit and all other necessary accessories to connect with VRF ODU s.</t>
  </si>
  <si>
    <t>FRAME WORK - Supply, fabrication and installation of PCC   Siporex blocks for AHU support.  AHU framework shall be part of AHU supply. Each AHU shall require 9nos. of blocks.</t>
  </si>
  <si>
    <t>Sets</t>
  </si>
  <si>
    <t>3.000</t>
  </si>
  <si>
    <t>SPARE FILTER - One set of MERV 8 throw away type filters to be provided for all AHUs. These filters will be used for commissioning.  Original set of filters will be installed as instructed by Architect   Consultants.</t>
  </si>
  <si>
    <t>2.000</t>
  </si>
  <si>
    <t xml:space="preserve">GENERAL NOTES 
a. Fan outlet velocity - 1600 FPM
b. Contractor shall submit static pressure calculation for all above units to Client Consultant.
c. Any change in motor HP shall be made at no extra cost to client.
d. Fan efficiency shall be minimum 75%
e. The cost shall be included liftting   shifting of each equipment   material with all necesaary arrnagement. Also, it shall be included the cost of scaffloding required for Installation of such material   equipment. </t>
  </si>
  <si>
    <t xml:space="preserve">VENTILATION SYSTEM 
INLINE CIRCULAR FAN  
SITC of Inline Circular fan (silent type) with speed control, direct drive package - motor with outlet dampers, fan inlet   outlet flexible connection, hanging arrangement with vibration isolators etc. Power will be provided 5 ft away from fan and necessary control wiring with plug will be provided by AC contractor.  Motor efficiency IE2 IE3, AMCA Certification and Noise levels at 1m distance to be specified.The fans shall have BMS Compatibility. </t>
  </si>
  <si>
    <t>700 CFM @ 25 mmwg ESP</t>
  </si>
  <si>
    <t>Nos</t>
  </si>
  <si>
    <t>b</t>
  </si>
  <si>
    <t>100 CFM @ 15 mmwg ESP</t>
  </si>
  <si>
    <t xml:space="preserve">NOTES 
a. Contractor shall submit static pressure calculation for all above units to Client Consultant.
b. Any change in motor HP shall be made at no extra cost to client.
c. The cost shall be included liftting   shifting of each equipment   material with all necesaary arrnagement. Also, it shall be included the cost of scaffloding required for Installation of such material   equipment. </t>
  </si>
  <si>
    <t>HVAC Low side Work for 080 Domestic lounge Phase -2</t>
  </si>
  <si>
    <t>2.1</t>
  </si>
  <si>
    <t xml:space="preserve">CHILLED WATER PIPING WITH INSULATION </t>
  </si>
  <si>
    <t>CHW PIPE
SITC  of  MS Heavy duty class  C  ERW  Chilled Water pipe conforming to IS 1239 - 2004 primer painted including bends, tees, MS supports, PUFF saddles, anchor fasteners, steel angles and any other material required to complete the work. The piping flange connection bolts, washers and nuts should be hot dipped galvanised. Flourscent Plastic Sticker or  paint shall be applied to indicate Water flow directions. Only End flanges to be used for capping of pipes.   inch  inch Table E inch  inch  of BS code for flange thickness to be adhered. 
Dia 50  mm</t>
  </si>
  <si>
    <t>Rmt</t>
  </si>
  <si>
    <t>15.000</t>
  </si>
  <si>
    <t>CHILLED WATER PIPING INSULATION
SITC of insulation for chilled water. piping. 
For internal pipe - Stick 25mm thick Nitrile rubber Insulation with anti microbial coating, sealing all joints. putting all joints at 300 mm intervals with PVC bands and finally sealing with 3M glass cloth vapour barrier.
Dia 50  mm</t>
  </si>
  <si>
    <t>BUTTERFLY VALVES
SITC of CI Butterfly valves shall be wafer type, bi-directional Butterfly valves MSS SP-67; ANSI Class 150 carbon steel body conforming to ASTM A216, Type WCB, TFE seats and TFE packing, stainless steel (SS410) PTFE coated shafts, matching flanges, locking devices extended flow control lever, insulation, nuts, bolts and neoprene gasket etc. Valve should be suitable for 16 kg or Sq.cm Pressure.
Make  Advance  or  Audco  or  Kirlsokar
F 50 mm</t>
  </si>
  <si>
    <t>Nos.</t>
  </si>
  <si>
    <t>4.000</t>
  </si>
  <si>
    <t>Y-STRAINER - SITC of following sizes of Carbon steel type Y-strainer with matching flanges, Staineless steel mesh, bolts, supports etc. Valve should be suitable for 16 kg or Sq.cm. Pressure.
F 50 mm</t>
  </si>
  <si>
    <t>PIBCV VALVES
SITC of Pressure Independent  Balancing  cum Control Valves (PIBCV) including integrated motorised control valve and balancing device for combined flow and water balancing requirement.  Valve body to be rated for PN 16. The valve design flow rate should be factory calibrated with + or - 5% flow accuracy. Valve shall have necessary measuring ports, drain port, flanges etc., Valve shall also provide temperature sensor with necessary cabling (min 5mtr length to be considered with each valve). The balancing to be done through microprocessor based hand held terminal  or  POT and  the same results shall be furnished in the water balancing report as part of commissioning report and handing over manual.                                                                                                                                                                                                                                                                                                                                                                                                                                                                                   
F 50 mm</t>
  </si>
  <si>
    <t>BALL VALVE
SITC of following sizes of Brass Ball Valve  consist of Cap, matching flanges, bolts, supports, etc. Valve should be suitable for 16 kg or Sq.cm. Pressure. 
Dia 20  m</t>
  </si>
  <si>
    <t>Auto Air Vent Valves
Providing and fitting Auto Vent Valves.
SITC of Auto air vent in each risers   common headers   AHU. 3 or 4 inch  inch  auto vent valves at each coil  or  riser or  header</t>
  </si>
  <si>
    <t>SITC of Pressure gauges   Thermometers - Necessary pressure gauges and thermometers 4 inch  Dial type.</t>
  </si>
  <si>
    <t>Pressure gauges Range 0-10 Kg or CM2</t>
  </si>
  <si>
    <t xml:space="preserve">Thermometer, Range 0-50 deg C </t>
  </si>
  <si>
    <t>c</t>
  </si>
  <si>
    <t>Thermowells</t>
  </si>
  <si>
    <t xml:space="preserve">DRAIN PIPING  - 
SITC of UPVC Drain Pipe from unit drain pans to nearest floor drain, complete with all screwed joints and providing    fixing in position the necessary elbows, tees, reducers, interconnection, flanges, P-trap, connector to floor trap along with 9mm thick tubular nitrile rubber insulation. </t>
  </si>
  <si>
    <t xml:space="preserve">40mm dia. </t>
  </si>
  <si>
    <t>Rmt.</t>
  </si>
  <si>
    <t>10.000</t>
  </si>
  <si>
    <t xml:space="preserve">32mm dia. </t>
  </si>
  <si>
    <t xml:space="preserve">25mm dia. </t>
  </si>
  <si>
    <t>20.000</t>
  </si>
  <si>
    <t>NOTES FOR PIPING 
a Cover all open pipe ends with muslin cloth during construction
b Pipe cleaning   chemical treatment as per specs shall be included in the piping cost.
c Unit rates for all indicated sizes of pipes   valves shall be furnished.
d Cleaning or Painting of pipe before insulation  shall be included in piping cost.
e The piping support should be as per tender specification and additional supports are to be provided Contractor as decided by Consultant.
f All the valves shall be insulated with the same material as that of Chilled water pipng and cost of insulation for valves shall be considered.</t>
  </si>
  <si>
    <t>3</t>
  </si>
  <si>
    <t xml:space="preserve">INDIGENOUS WORK </t>
  </si>
  <si>
    <t>INSTALLATION OF VRF OUT-DOOR UNITS with Controller   EEV KIT
Installation, Charging, Testing and commissioning  of VRF system with Environment friendly refrigerant for the below mentioned system along with controller and EEV kit. This shall include lifting, shifting and positioning of outdoor units, nitrogen leak testing, oil charging, vaccumisation etc.,
34H</t>
  </si>
  <si>
    <t>VRF REFRIGERANT PIPING   FITTING WITH INSULATION
SITC of high pressure copper refrigerant piping suitable for R 410a refrigerant of suitable size as required and duly insulated with 19mm thick closed cell elastomeric insulation in tubing form. External Refrigerant piping shall be laid on GI covered cable trays. Piping inside occupied spaces shall be supported using GI ladder type cable trays throughtout. Entire refrigerant piping work be carried out in accordance with the specifications.
10500 CFM AHU with 34HP VRF ODU s
Note  Referiferant piping shall include liquid + gas pipe with all necessory fittings. Also, the size of the same shall be as per manufactured standard</t>
  </si>
  <si>
    <t>50.000</t>
  </si>
  <si>
    <t>3.3</t>
  </si>
  <si>
    <t xml:space="preserve">Additional gas charging - Over and above standard Gas charging quantity </t>
  </si>
  <si>
    <t>Kg</t>
  </si>
  <si>
    <t>25.000</t>
  </si>
  <si>
    <t xml:space="preserve">REFNET JOINTS - SITC of Special Refrigerant T-joints for VRV units </t>
  </si>
  <si>
    <t>POWER CABLING - Supply, Laying, Testing   Commissioning of Power cabling  with PVC armoured copper cable with terminations between ODU and ELCB. Power to ELCB to be provided near each ODU by electrical contractor (Supply to be provided within 3 metres near ODU).</t>
  </si>
  <si>
    <t>10 sqmm 4 core</t>
  </si>
  <si>
    <t>100.000</t>
  </si>
  <si>
    <t>8 SWG Copper Wire</t>
  </si>
  <si>
    <t>200.000</t>
  </si>
  <si>
    <t>COMMUNICATION CABLE
SITC of  communication cables between outdoor units and indoor units and Indoor to Indoor units, ODU and Intelligent Touch Controller.
1.5 sqmm 2 cor</t>
  </si>
  <si>
    <t>90.000</t>
  </si>
  <si>
    <t>CABLE TRAYS
Supplying   Fixing of following sizes of GI cable tray duly painted perforated type of height 75mm along with necessary bends, reducers   etc. anchored along the wall  or  suspended from the ceiling with necessary MS supports. 
300mm wide</t>
  </si>
  <si>
    <t>FRAMEWORK FOR VRF ODU - 
Supply, Fabrication and Installation of MS frame using channels  or  angle iron sections as required for mounting of air cooled remote  condenser in service areas or terrace level. The frame work shall be   applied with red oxide primer and thereafter, two coats of enamel paint of approved colour. The general arrangement drawing for  frame work shall be got approved from the Architects or  Structural Engineers prior to commencement of fabrication.</t>
  </si>
  <si>
    <t xml:space="preserve">Note : </t>
  </si>
  <si>
    <t>Quantities of refrigerant piping and cabling are based on the drawings with Indoor   Outdoor units Locations shown and for the specified configuration. Vendor to confirm refrigerant piping and cabling quantities based on the system configuration being offered by them.</t>
  </si>
  <si>
    <t>DX DUCTABLE UNITS   
SITC of Ductable Split units with Inverter compressor and R407c  or  R410a referigerant gas. The units should be complete with indoor unit, condensing unit, controls, control panel, wiring, refrigerant piping, gas charging, etc. The control cabling and insulated refrigerant piping should be based on the distance between indoor unit and condensing unit being 50 Mtr or Ckt. Unit shall have corded remote. Refrigerant piping slope to be maintained towards condensing unit.
Make  Bluestar or  Carrier  or  Daikin  or  Voltas  or  Bluestar
3.0 TR Ducted unit with condensing units</t>
  </si>
  <si>
    <t>REFERERANT PIPING WITH 13MM INSULATION
SITC of Refrigerant piping with pressure testing, vacuum   refrigerant charging with 13mm thick nitrile rubber tubular insulation
Piping Make  Maxflow or  Mandev or  Heling
Insulation Make  Armaflex   K-flex
3.0 TR Ducted unit with condensing units</t>
  </si>
  <si>
    <t>POWER   CONTROL CABLE
Supply, laying, dressing, testing and commissioning of 1100V grade copper conductor, galvanized steel wire or strip armoured XLP, PVC sheathed power and control cables of following sizes to be laid on trays or  wall or racks including clamping and earthing as per Specification. Cabling to be provided from starter panel to the individual unit including necessary termination. 
Make  Polycab, KEI   Finolex</t>
  </si>
  <si>
    <t>Power Cabling between the MCB`s or MCCB`s and the Air Conditioning unit</t>
  </si>
  <si>
    <t>Control Cabling between indoor   outdoor units</t>
  </si>
  <si>
    <t>120.000</t>
  </si>
  <si>
    <t>FRAME WORK  Supply, fabrication, installation of MS base frame  or platform for outdoor units as mentioned in the drawing which shall be completed with vibration isolation pads, supports, hangers, railing, brackets etc. Construction as approved by Architect  or  Consultant. Apply 2 coats of paint Finish painting to be as approved by Architect. Outdoor unit structure with access ladder to be provided by A.C contractor</t>
  </si>
  <si>
    <t>MCB FOR DX ODU - SITC of IP65 rated PVC enclosure with 16A TPN MCB For HVAC Outdoor Units</t>
  </si>
  <si>
    <t xml:space="preserve">Note  All cables   conduits to be FRLS.
 MCCB s   earthing of required rating   sizes shall be provided by Electrical contractor.
</t>
  </si>
  <si>
    <t>6</t>
  </si>
  <si>
    <t xml:space="preserve">SHEET METAL WORKS </t>
  </si>
  <si>
    <t>GI SHEET RECTANGULAR METAL DUCTING - 
Supply, Fabrication, Testing, and Commissioning of Factory Fabricated GI Sheet Metal 180GSM Rectangular boxed ducting, Plenums, Cowls, Elbows with turning vanes, Splitters, Reducers, Flanges, Collars etc as per SMACNA standards, The complete ducting shall be provided with MS Supports, Rods, Angles, Flanges, Bracing, Rubber Gaskets, Wooden frames, Canvas Connections, etc. as per drawings and specifications.</t>
  </si>
  <si>
    <t>18 Gauge GI Sheet Metal Duct (Above 2001mm   Plenum)</t>
  </si>
  <si>
    <t>Sq.mtr</t>
  </si>
  <si>
    <t>20 Gauge GI Sheet Metal Duct  (1101-2000mm)</t>
  </si>
  <si>
    <t>22 Gauge GI Sheet Metal Duct  (601-1100mm)</t>
  </si>
  <si>
    <t>250.000</t>
  </si>
  <si>
    <t>d</t>
  </si>
  <si>
    <t>24 Gauge GI Sheet Metal Duct (0-600mm)</t>
  </si>
  <si>
    <t>300.000</t>
  </si>
  <si>
    <t>GI SHEET ROUND METAL DUCTING
Supply, Fabrication, Testing, Air Flow Balancing and Commissioning of Factory Fabricated GI Sheet Metal 180GSM Round ducting, Splitters, Flanges, Collars etc as per SMACNA standards. The complete ducting shall be provided with MS Supports, Rods, Angles, Flanges, Bracing, Rubber Gaskets, etc. as per drawings and specifications.
24 Gauge GI Sheet Metal Duct (0-600mm)</t>
  </si>
  <si>
    <t xml:space="preserve">AIR BALANCING   LEAK TEST - Air balancing activity with calibrated air hood and subsequent air balancing report with consultants approval for entire project. Also, cost shall include light  or  smoke test of complete duct length. </t>
  </si>
  <si>
    <t>Lot</t>
  </si>
  <si>
    <t>EXTRUDED ALUMINIUM GRILLES - SITC of Aluminium extruded powder coated 150mm width grilles model EP-00 or 15 or 30 with four side flanges, etc.</t>
  </si>
  <si>
    <t>Linear Grille</t>
  </si>
  <si>
    <t>Curve Grille</t>
  </si>
  <si>
    <t xml:space="preserve">EXTRUDED ALUMINIUM CEILING SQUARE DIFFUSER - Supply, Installation, Testing and Balancing of supply   return air diffusers as per the approved shop  drawings and specifications.  Each diffuser shall be equipped with fixed air distribution grid,  removable key-operated volume control damper, complete with insulated plenum box. The diffusers shall be anti-smudge ring or flush type. Powder coated extruded aluminium diffusers of approved colour   shade of following sizes </t>
  </si>
  <si>
    <t>Supply Air Square Diffuser with Plenum Box   Control Damper - 225x225mm Neck Size</t>
  </si>
  <si>
    <t>Return Air Round Diffuser - 225x225mm Neck Size</t>
  </si>
  <si>
    <t>EXTRUDED ALUMINIUM CEILING ROUND DIFFUSER
Supply, Installation, Testing and Balancing of supply   return air diffusers as per the approved shop  drawings and specifications.  Each diffuser shall be equipped with fixed air distribution grid,  removable key-operated volume control damper, complete with insulated plenum box. The diffusers shall be anti-smudge ring or flush type. Powder coated extruded aluminium diffusers of approved colour   shade of following sizes 
Supply Air Round Diffuser with Plenum Box   Control Damper
300mmF Neck Size</t>
  </si>
  <si>
    <t>MULTI LEAF VOLUME CONTROL DAMPER
SITC of opposed blade aerofoil type 1.2 mm thick Anodized Aluminium  volume control dampers for ducts shall be provided with concealed gears, plastic operator and quadrants  for manual  control of volume of air flow and for proper balancing of the air distribution system as per the approved shop drawings and specifications.
Makes  Dynacraft or Cosmos</t>
  </si>
  <si>
    <t>OPPOSED BLADE DAMPER - SITC of Aluminium Opposed blade dampers black powder coated vertical blades type for supply air collar. The damper should be gear operated type.</t>
  </si>
  <si>
    <t>MOTORISED FIRE DAMPER - Supply, installation, testing and commissioning of UL 555  or UL 555 S motorized fire  or  smoke dampers at wall  or  floor crossing consist of  2.0 Hours rating, 16G GI frame   blade, 20G GI casing, brass bushing for friction free operation, S.S jamb seal for minimum leakage, ON or OFF type actuator with transformer etc. as per specification and approved shop drawings. (Actuators of 24VAC built with Auxiliary switch provides feedback for BMS systems)</t>
  </si>
  <si>
    <t xml:space="preserve">Fire  or  Smoke damper </t>
  </si>
  <si>
    <t>Actuator with trnasformer</t>
  </si>
  <si>
    <t>7.000</t>
  </si>
  <si>
    <t>Control logic   wiring for shutting all fire dampers in each AHU s, when AHU is OFF for any reason.</t>
  </si>
  <si>
    <t>JET NOZZLE
Supply, Installation, Testing  and Balancing of Powder coated extruded aluminium Jet nozzles with shutter type damper  etc. as per the approved shop drawings and specifications. 
325mm F Neck Size</t>
  </si>
  <si>
    <t>30.000</t>
  </si>
  <si>
    <t>DISC VALVE
SITC of  Aluminium powder coated Disc valve suitable for exhausting toilet foul air, comprising of an adjustable centre cone and coupling sleeve made of Aluminium sheet duly epoxy painted with approved color.  
150mmF</t>
  </si>
  <si>
    <t>18.000</t>
  </si>
  <si>
    <t>PRE-INULATED FLEXIBLE DUCT - SITC of following sizes of insulated flexible ducting with its matching supports, clamps and square to round pieces and other accessories fittings etc. The flexible duct shall me made of triple lamination of aluminium foil, polyester and metalised polyester film permanently bonded to a coated spring steel wire helix.  The exterior shall be wrapped with 25mm thick 16 kg  or  cum fibreglass insulation.  The outer insulation jacket  or  vapour barrier made of fibreglass reinforced metalised polyester film laminate.</t>
  </si>
  <si>
    <t>350mmF</t>
  </si>
  <si>
    <t>300mmF</t>
  </si>
  <si>
    <t>5.000</t>
  </si>
  <si>
    <t>250mmF</t>
  </si>
  <si>
    <t>150mmF</t>
  </si>
  <si>
    <t>6.14</t>
  </si>
  <si>
    <t>CANVAS CONNECTION</t>
  </si>
  <si>
    <t>Supply   fixing of fire rated flexible Canvas connections between mouth piece and initial piece of ducting with inspection zip.</t>
  </si>
  <si>
    <t>For AHU</t>
  </si>
  <si>
    <t>For Fan</t>
  </si>
  <si>
    <t>NOTES 
The ducting support should be as per tender specification and additional supports are to be provided by Contractor as decided by Consultant.
Muslin cloth cover for all air outlets during construction.
Air Flow balancing and Pressure testing of complete duct work as per DW or  SMACNA standard. Light testing or smoke testing shall be employed for leaks
Silicon sealant for longitudinal   transverse joints as per specification.
Jet Nozzle, Diffusers   grilles shall  be powder coated as per color approved by Architect.</t>
  </si>
  <si>
    <t>THERMAL INSULATION FOR DUCTS - Supply   fixing of Thermal insulation for supply air duct using 13mm thick class  inch  O  inch  Closed cell nitrile rubber with anti-microbial coating on it. Insulation shall have Thermal conductivity of 0.033 W or (m.K) and water vapor permeance of 0.10. Joints should be sealed with 50 mm wide 3 mm thick self adhesive tape. The duct shall be stick with recommended adhesive.</t>
  </si>
  <si>
    <t>410.000</t>
  </si>
  <si>
    <t>ACOUSTIC INSULATION FOR DUCTS - Supply   fixing acoustic insulation for ducting  using Class  inch 1 inch  closed cell elastomeric insulation of 10mm thick Nitrile rubber insulation adhesive, longitudinal   transverse joints sealed with  adhesive in neat   clean manner.  Material shall be processed Nitrile Rubber foam with anti-microbial protection. Insulation shall have thermal conductivity of 0.047 W or (m.K) and density of 140 - 180 kg or m³.</t>
  </si>
  <si>
    <t>ACOUSTIC INSULATION FOR AHU ROOM - Supply   fixing of Acoustic insulation for plant room using 50mm thick Twiga 300 rigid board stick using shalikote primer and GI frame work. Insulation to be covered with glass fiber cloth   finally with 24 G perforated Al. sheet.</t>
  </si>
  <si>
    <t>75.000</t>
  </si>
  <si>
    <t xml:space="preserve"> Note  
a. Insulation work to be coordinated with other agencies and repair to be included by contractor as per site requirement.
b. Vendors to take care of the installation, if any damages takes place the vendor to repair or replace and hand over to clients in good and acceptable condition. 
c. Thermal insulation shall be internal for Elliptical  or  Expossed ducting.</t>
  </si>
  <si>
    <t>8</t>
  </si>
  <si>
    <t xml:space="preserve">ELECTRICAL WORKS </t>
  </si>
  <si>
    <t>STARTER PANEL - SITC of indoor  or  outdoor, wall mounting type 3PH, 415VAC MOTOR STARTERS IN CRCA SHEET STEEL ENCLOSURE with necssary supporting brackets and required accessories, etc., The Enclosure shall be provided with knockouts suitable for cable termination at TOP   BOTTOM for incoming and outgoing  power cables of A2XFY type and size specified. The starters shall be complete with suitable MPCB or MCCB, Contactor, Bi-metal O or L relay with SPP, ON or OFF Push buttons,  on  or  off  or  trip indication Lamp, on off push button,   phase indication Lamp. Selection of relay, contractor, MPCB or MCCB etc. as per Type-2 Coordination.</t>
  </si>
  <si>
    <t>11200 CFM AHU - 7.5KW, 3PH, Starter Delta type</t>
  </si>
  <si>
    <t>10500CFM AHU - 7.5KW, 3PH, Starter Delta type</t>
  </si>
  <si>
    <t>MCB FOR VRF ODU - SITC of IP65 rated PVC enclosure with 40A TPN MCB For HVAC Outdoor Units</t>
  </si>
  <si>
    <t xml:space="preserve">POWER CABLING - Supply, handling, laying effecting proper connections testing and commissioning of following sizes of 1.1 KV grade XLPE insulated FRLS Aluminium  or Copper conductor cables laid over MS supports cable racks or fixing on walls including clamping the cable to supports in an approved manner as required complete with Copper earthing as specified for continuous earthing along with cable. All complete as required and as per final instruction as given by Owners or  Consultants and as per Technical specifications. Earthing shall be measured separately and shall be connected in two runs. Power to ELCB to be provided near each ODU by electrical contractor. </t>
  </si>
  <si>
    <t>Power Cable  CU 6 sqmm 6 core - 7.5KW</t>
  </si>
  <si>
    <t>Earthing  8 SWG GI Earthing</t>
  </si>
  <si>
    <t>40.000</t>
  </si>
  <si>
    <t xml:space="preserve"> CABLE TERMINATION  
Supply   Making of Cable termination of armoured  or  unarmoured cables  1.1 KV grade  including  installation of cable glands, cable lugs (Aluminium for A2XFY   copper for 2XFY    YY Double compression type), heat shrinkable sleeves on long ends, crimping  paste  etc. The  work  includes testing   commissioning of  cables, meggaring  values    submitting  reports of tests. (One set includes termination of all cores of one end only). All crimping tools   dies shall be arranged by contractor.
CU 6 sqmm 6 core - 7.5KW
</t>
  </si>
  <si>
    <t xml:space="preserve"> CABLE TRAYS
Supplying   Fixing of following sizes of GI cable tray duly painted perforated type of height 50mm along  with necessary bends, reducers etc.  anchored along the wall  or  suspended from the ceiling with necessary MS supports. 
150mm wide
 </t>
  </si>
  <si>
    <t>Kitchen Ventilation High side Work for 080 Domestic lounge Phase -2</t>
  </si>
  <si>
    <t>1</t>
  </si>
  <si>
    <t>VENTILATION SYSTEM</t>
  </si>
  <si>
    <t>KITCHEN EXHAUST AIR FAN
SITC of SISW Centrifugal Blower, Belt   Direct Drive, Statically   Dynamically Balanced, Backward Curved Impeller fan, Dunlop Anti- Vibration Pads etc. Motor should be outside stream with TEFC squirrel cage, weather protection shield, IP 55 rating with Class F Insulation, suitable for 3phase, 415volts, 50hz power supply. Sound level should be 60dB @ 3mtr distance. Fan should be painted with 2 coat of zinc chromate primer and 2 coats Epoxy paint. The quote shall include with MS frame, starter panel along with its required cable. Supplied with Dunlop Anti- Vibration Pads   Canvass Connection. (Vendor to crosscheck static pressure calculation). 
5000 CFM, 60mm Static (Class F)</t>
  </si>
  <si>
    <t>INDUSTRIAL GRADE ELECTROSTATIC AIR CLEANER 
SITC of Dry scrubber – Electrostatic Air cleaner with starter panel as per specifications, suitable for following capacities, including electrical starter panel . The Air filtration efficiency should be between 90 to 95%   units shall be staked one above other or side by side as per site requirement, if vendor will propose multiple units.
Finishing - Power coated, Dark Blue
Operating voltage - 220 Vac+ or -10%, 50 Hz (Single phase)
Features - Short circuit, arc protection and auto restore power supply, BMS (Building Management System) terminals provided, Auto power cut-off when door is opened, Indicator LEDs for normal or wash indicator, Set of Terminals for remote LED normal or wash indicator
Efficiency - Upto 95%, meets NIOSH 5026 Oil Mist Test
Particle Size - Collects particles as small as 0.01 microns
Motor - Sealead ball bearings UL, single phase.
Cell - Ionizing voltage - 12 KVdc
Collector voltage - 6 KVdc
One cell comprising of 9 ionizing wires and 25 collection plates
Controls - Auto cut-off when door is opened. Indicator lights for fault, normal or wash function.
Pre-filter - Aluminium mesh, washable Dry contact for BMS.
5000 CFM</t>
  </si>
  <si>
    <t>FRAMEWORK FOR FANS - Supply, Fabrication and Installation of MS frame using channels or angle iron sections as required for mounting of ventilation fans   scrubber in areas shown in the layout. The frame work shall be applied with red oxide primer and thereafter, two coats of enamel paint of approved colour. The general arrangement drawing for frame work shall be got approved from the Architects or  Structural Engineers prior to commencement of fabrication.</t>
  </si>
  <si>
    <t>Exhaust Fan - 5000CFM</t>
  </si>
  <si>
    <t>Dry Scrubber - 5000 CFM</t>
  </si>
  <si>
    <t xml:space="preserve">Note 
a. Fan outlet velocity - 1600 FPM
b. All cabinet fans should have plenum section.
c. Fresh air fan if any,should to have 6mm thick synthetic media washable filter with framework.
d. Contractor shall submit static pressure calculation for all above units to Client or Consultant.
e. Any change in motor HP or coil selection shall be made at no extra cost to client.
f. Fan efficiency shall be minimum 75%
g.  The cost shall be included liftting   shifting of each equipment  or  material with all necesaary arrnagement. Also, it shall be included the cost of scaffloding required for Installation of such material  or  equipment. </t>
  </si>
  <si>
    <t>Kitchen Ventilation Low side Work for 080 Domestic lounge Phase -2</t>
  </si>
  <si>
    <t>SHEET METAL WORKS</t>
  </si>
  <si>
    <t>GI SHEET METAL DUCTING - 
Supply, Fabrication, Testing, Air Flow Balancing and Commissioning of Factory Fabricated GI Sheet Metal 180GSM Rectangular boxed ducting, Plenums, Cowls, Elbows, Splitters, Reducers, Flanges, Collars etc as per SMACNA standards, The complete ducting shall be provided with MS Supports, Rods, Angles, Flanges, Bracing, Rubber Gaskets, Wooden frames, Canvas Connections, etc. as per
drawings and specifications.</t>
  </si>
  <si>
    <t>150.000</t>
  </si>
  <si>
    <t>SS EXHAUST AND FRESH AIR GRILLS - 
SITC of 18G SS 304 Fresh Air Grilles adjustable Double Deflector With S.S Volume Control Dampers. Grills to be of Double Deflection Type for ease of deflection on all sides.</t>
  </si>
  <si>
    <t>0.750</t>
  </si>
  <si>
    <t>DOOR TRANSFER GRILLE
SITC of Aluminium extruded powder coated Door transfer grills. 
Door transfer grille (Back to Back)</t>
  </si>
  <si>
    <t>0.250</t>
  </si>
  <si>
    <t>MULTI LEAF VOLUME CONTROL DAMPER - 
SITC of opposed blade aerofoil type 1.2 mm thick Anodized Aluminium  volume control dampers for ducts shall be provided with concealed gears, plastic operator and quadrants  for manual  control of volume of air flow and for proper balancing of the air distribution system as per the approved shop drawings and specifications.</t>
  </si>
  <si>
    <t>2.500</t>
  </si>
  <si>
    <t>CURTAIN TYPE FIRE DAMPER - SITC of curtain type fire dampers consist of 16G GI frame, 20G GI interlocking blades secured with SS springs,  blades outside airstream clamped with fusible link UL-555 listed with melting point 165   225°F, etc; as per the approved shop drawings and specifications.</t>
  </si>
  <si>
    <t>Bare fire dampers</t>
  </si>
  <si>
    <t>0.300</t>
  </si>
  <si>
    <t>Fusible link as per specification UL 555 and CBRI approved</t>
  </si>
  <si>
    <t>CANVAS CONNECTION - 
Supply   fixing of flexible Canvas connections between mouth piece and initial piece of ducting. Flexible connections shall be fire resistant made of closely woven, double layer canvass   neoprene coated fibre glass.</t>
  </si>
  <si>
    <t>Cabiner Exhaust Fan</t>
  </si>
  <si>
    <t>Dry Scrubber</t>
  </si>
  <si>
    <t>NOTES 
The ducting support should be as per tender specification and additional supports are to be provided by Contractor as decided by Consultant.
Muslin cloth cover for all air outlets during construction.
Pressure testing of complete duct work as per DW  SMACNA standard.
Silicon sealant for longitudinal   transverse joints as per specification.
Diffusers   grilles shall  be powder coated as per color approved by Architect.</t>
  </si>
  <si>
    <t>THERMAL INSULATION
SITC of Rockwool roll Insulation with stonewool fibres bonded with thermosetting resins, with factory applied laminated Woven Fiber glass cloth of 271GSM. Nominal density   48 Kg CuM. Thermal conductivity, &lt; 0.042 W m.K at 50°C. All Insulation material and adhesives shall be as per Class O for surface spread and in accordance with BS 476,   Class O for non-combustible grade. Also, cost shall include all necessary support and accessories.
50 mm Thick</t>
  </si>
  <si>
    <t>ELECTRICAL WORKS</t>
  </si>
  <si>
    <t>STARTER PANEL with VFD
SITC of indoor   outdoor, wall mounting type 3PH, 415VAC MOTOR STARTERS IN CRCA SHEET STEEL ENCLOSURE with necssary supporting brackets and required accessories, etc., The Enclosure shall be provided with knockouts suitable for cable termination at TOP   BOTTOM for incoming and outgoing  power cables of A2XFY type and size specified. The starters shall be complete with suitable MPCB MCCB, Contactor, Bi-metal O L relay with SPP, ON OFF Push buttons,  on   off   trip indication Lamp, on off push button,   phase indication Lamp. Selection of relay, contractor, MPCB MCCB etc. as per Type-2 Coordination. Starter panel  shall be BMS compatible. Variable frequency drives shall be provided with necessary sensors and controllers complete with control wiring in all respect as required. VFDs shall be provided with necessary bypass arrangement inside electrical starter panels with IP-55 enclosure. 
5.5KW, 3PH, DOL Starter type for exhaust air fan</t>
  </si>
  <si>
    <t xml:space="preserve">POWER CABLING - Supply, handling, laying effecting proper connections testing and commissioning of following sizes of 1.1 KV grade XLPE insulated FRLS Aluminium  Copper conductor cables laid over MS supports cable racks or fixing on walls including clamping the cable to supports in an approved manner as required complete with Copper earthing as specified for continuous earthing along with cable. All complete as required and as per final instruction as given by Owners  Consultants and as per Technical specifications. Earthing shall be measured separately and shall be connected in two runs. Power to ELCB to be provided near each ODU by electrical contractor. 
Power Cable </t>
  </si>
  <si>
    <t>CU 2.5 sqmm 4 core - Exhaust Fan</t>
  </si>
  <si>
    <t>CU 2.5 sqmm 3 core - Dry Scrubber</t>
  </si>
  <si>
    <t>Earthing  - 8 SWG GI Earthing</t>
  </si>
  <si>
    <t>CABLE TERMINATION  
Supply   Making of Cable termination of armoured   unarmoured cables  1.1 KV grade  including  installation of cable glands, cable lugs (Aluminium for A2XFY   copper for 2XFY    YY Double compression type), heat shrinkable sleeves on long ends, crimping  paste  etc. The  work  includes testing   commissioning of  cables, meggaring  values    submitting  reports of tests. (One set includes termination of all cores of one end only). All crimping tools   dies shall be arranged by contractor.
CU 2.5 sqmm 4 core - Exhaust Fan</t>
  </si>
  <si>
    <t>CABLE TRAYS
Supplying   Fixing of following sizes of GI cable tray duly painted perforated type of height 50mm along  with necessary bends, reducers etc.  anchored along the wall   suspended from the ceiling with necessary MS supports. 
150mm wide</t>
  </si>
  <si>
    <t>Last PO Unit Rate</t>
  </si>
  <si>
    <t>Last PO Total Value</t>
  </si>
  <si>
    <t>Score</t>
  </si>
  <si>
    <t>Justification</t>
  </si>
  <si>
    <t>0.000</t>
  </si>
  <si>
    <t>Site Name</t>
  </si>
  <si>
    <t>Budget</t>
  </si>
  <si>
    <t>Time Line</t>
  </si>
  <si>
    <t>080 Lounge BLR</t>
  </si>
  <si>
    <t>Sr No</t>
  </si>
  <si>
    <t>Description</t>
  </si>
  <si>
    <t>Event</t>
  </si>
  <si>
    <t>Pioneer Project</t>
  </si>
  <si>
    <t>Crystal Aircool</t>
  </si>
  <si>
    <t>Anjle MEP</t>
  </si>
  <si>
    <t>RFQ 1</t>
  </si>
  <si>
    <t>RFQ 2</t>
  </si>
  <si>
    <t>Auction 3&amp;4</t>
  </si>
  <si>
    <t>Final commercial</t>
  </si>
  <si>
    <t>Rank</t>
  </si>
  <si>
    <t>L1</t>
  </si>
  <si>
    <t>L2</t>
  </si>
  <si>
    <t>Purchase remark</t>
  </si>
  <si>
    <t>Did not quote for Kitchen ventilation</t>
  </si>
  <si>
    <t>RFQ Date : 08/07/2024 09:51:08</t>
  </si>
  <si>
    <t>BCD Date : 24/07/2024 10:41:00</t>
  </si>
  <si>
    <t>Comp. # : 2</t>
  </si>
  <si>
    <t>Hvac , kitchen ventilation work</t>
  </si>
  <si>
    <t>L3</t>
  </si>
  <si>
    <t>Current projects</t>
  </si>
  <si>
    <t>Minimum 
Amount</t>
  </si>
  <si>
    <t>Line wise minimum</t>
  </si>
  <si>
    <t>3 months</t>
  </si>
  <si>
    <t>Comp. Date : 06/08/2024</t>
  </si>
  <si>
    <t>Round # : 5 (RFQ)</t>
  </si>
  <si>
    <t>RV242523149</t>
  </si>
  <si>
    <t>INTER CARE ENTERPRISES</t>
  </si>
  <si>
    <t>Ulava charu-Hyd
KFC-Hyd
Carl's Jr-Hyd
Dhaba-1986 Hyd
Land side -Hyd</t>
  </si>
  <si>
    <t>Jamie's Pizzeria-Hyd
Land side kitchen-Hyd
MOD-Hyd
Tacobell-Hyd
Airside Kitchen-Hyd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</si>
</sst>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 #,##0_ ;_ * \-#,##0_ ;_ * &quot;-&quot;??_ ;_ @_ "/>
    <numFmt numFmtId="165" formatCode="_ * #,##0.0_ ;_ * \-#,##0.0_ ;_ * &quot;-&quot;??_ ;_ @_ "/>
  </numFmts>
  <fonts count="22" x14ac:knownFonts="1">
    <font>
      <sz val="11"/>
      <name val="Calibri"/>
    </font>
    <font>
      <sz val="11"/>
      <color theme="1"/>
      <name val="Aptos Narrow"/>
      <family val="2"/>
      <scheme val="minor"/>
    </font>
    <font>
      <sz val="11"/>
      <color theme="1"/>
      <name val="Aptos Narrow"/>
      <family val="2"/>
      <scheme val="minor"/>
    </font>
    <font>
      <sz val="11"/>
      <name val="Cambria"/>
    </font>
    <font>
      <b/>
      <sz val="11"/>
      <name val="Cambria"/>
    </font>
    <font>
      <b/>
      <sz val="11"/>
      <name val="Calibri"/>
    </font>
    <font>
      <b/>
      <sz val="11"/>
      <color rgb="FF000000"/>
      <name val="Cambria"/>
    </font>
    <font>
      <b/>
      <sz val="11"/>
      <color rgb="FF000000"/>
      <name val="Calibri"/>
    </font>
    <font>
      <sz val="11"/>
      <color rgb="FF000000"/>
      <name val="Cambria"/>
    </font>
    <font>
      <sz val="11"/>
      <name val="Calibri"/>
    </font>
    <font>
      <sz val="11"/>
      <color rgb="FFC00000"/>
      <name val="Cambria"/>
      <family val="1"/>
    </font>
    <font>
      <b/>
      <sz val="11"/>
      <color theme="1"/>
      <name val="Aptos Narrow"/>
      <family val="2"/>
      <scheme val="minor"/>
    </font>
    <font>
      <sz val="10"/>
      <color theme="1"/>
      <name val="Aptos Narrow"/>
      <family val="2"/>
      <scheme val="minor"/>
    </font>
    <font>
      <b/>
      <sz val="10"/>
      <color theme="1"/>
      <name val="Aptos Narrow"/>
      <family val="2"/>
      <scheme val="minor"/>
    </font>
    <font>
      <sz val="11"/>
      <name val="Calibri"/>
      <family val="2"/>
    </font>
    <font>
      <sz val="11"/>
      <name val="Cambria"/>
      <family val="1"/>
    </font>
    <font>
      <b/>
      <sz val="11"/>
      <color rgb="FF000000"/>
      <name val="Cambria"/>
      <family val="1"/>
    </font>
    <font>
      <b/>
      <sz val="11"/>
      <name val="Cambria"/>
      <family val="1"/>
    </font>
    <font>
      <b/>
      <sz val="11"/>
      <name val="Calibri"/>
      <family val="2"/>
    </font>
    <font>
      <b/>
      <sz val="11"/>
      <color rgb="FFC00000"/>
      <name val="Cambria"/>
      <family val="1"/>
    </font>
    <font>
      <b/>
      <sz val="11"/>
      <color rgb="FF000000"/>
      <name val="Calibri"/>
      <family val="2"/>
    </font>
    <font>
      <sz val="11"/>
      <color rgb="FF000000"/>
      <name val="Cambria"/>
      <family val="1"/>
    </font>
  </fonts>
  <fills count="10">
    <fill>
      <patternFill patternType="none"/>
    </fill>
    <fill>
      <patternFill patternType="gray125"/>
    </fill>
    <fill>
      <patternFill patternType="solid">
        <fgColor rgb="FFD3D3D3"/>
      </patternFill>
    </fill>
    <fill>
      <patternFill patternType="solid">
        <fgColor rgb="FF90EE90"/>
      </patternFill>
    </fill>
    <fill>
      <patternFill patternType="solid">
        <fgColor rgb="FFADD8E6"/>
      </patternFill>
    </fill>
    <fill>
      <patternFill patternType="solid">
        <fgColor theme="4"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5"/>
        <bgColor indexed="64"/>
      </patternFill>
    </fill>
    <fill>
      <patternFill patternType="solid">
        <fgColor rgb="FFFFFF00"/>
        <bgColor indexed="64"/>
      </patternFill>
    </fill>
  </fills>
  <borders count="13">
    <border>
      <left/>
      <right/>
      <top/>
      <bottom/>
      <diagonal/>
    </border>
    <border>
      <left/>
      <right/>
      <top style="thin">
        <color auto="1"/>
      </top>
      <bottom/>
      <diagonal/>
    </border>
    <border>
      <left/>
      <right/>
      <top/>
      <bottom style="dotted">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bottom style="dotted">
        <color auto="1"/>
      </bottom>
      <diagonal/>
    </border>
    <border>
      <left style="medium">
        <color auto="1"/>
      </left>
      <right style="medium">
        <color auto="1"/>
      </right>
      <top style="medium">
        <color auto="1"/>
      </top>
      <bottom style="medium">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dotted">
        <color theme="1"/>
      </left>
      <right style="dotted">
        <color theme="1"/>
      </right>
      <top style="dotted">
        <color theme="1"/>
      </top>
      <bottom style="dotted">
        <color theme="1"/>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6">
    <xf numFmtId="0" fontId="0" fillId="0" borderId="0"/>
    <xf numFmtId="43" fontId="9" fillId="0" borderId="0" applyFont="0" applyFill="0" applyBorder="0" applyAlignment="0" applyProtection="0"/>
    <xf numFmtId="0" fontId="2" fillId="0" borderId="0"/>
    <xf numFmtId="43" fontId="2" fillId="0" borderId="0" applyFont="0" applyFill="0" applyBorder="0" applyAlignment="0" applyProtection="0"/>
    <xf numFmtId="0" fontId="14" fillId="0" borderId="0"/>
    <xf numFmtId="43" fontId="14" fillId="0" borderId="0" applyFont="0" applyFill="0" applyBorder="0" applyAlignment="0" applyProtection="0"/>
  </cellStyleXfs>
  <cellXfs count="196">
    <xf numFmtId="0" fontId="0" fillId="0" borderId="0" xfId="0"/>
    <xf numFmtId="0" fontId="3" fillId="0" borderId="0" xfId="0" applyFont="1"/>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wrapText="1"/>
    </xf>
    <xf numFmtId="0" fontId="0" fillId="0" borderId="0" xfId="0" applyAlignment="1">
      <alignment wrapText="1"/>
    </xf>
    <xf numFmtId="0" fontId="4" fillId="2" borderId="7"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0" xfId="0" applyFont="1" applyAlignment="1">
      <alignment vertical="center" wrapText="1"/>
    </xf>
    <xf numFmtId="0" fontId="0" fillId="0" borderId="0" xfId="0" applyAlignment="1">
      <alignment vertical="center" wrapText="1"/>
    </xf>
    <xf numFmtId="0" fontId="4" fillId="2" borderId="7" xfId="0" applyFont="1" applyFill="1" applyBorder="1" applyAlignment="1">
      <alignment vertical="center" wrapText="1"/>
    </xf>
    <xf numFmtId="0" fontId="3" fillId="0" borderId="8" xfId="0" applyFont="1" applyBorder="1"/>
    <xf numFmtId="0" fontId="3" fillId="0" borderId="8" xfId="0" applyFont="1" applyBorder="1" applyAlignment="1">
      <alignment wrapText="1"/>
    </xf>
    <xf numFmtId="0" fontId="4" fillId="2" borderId="8"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3" fillId="0" borderId="8" xfId="0" applyFont="1" applyBorder="1" applyAlignment="1">
      <alignment horizontal="center" vertical="center" wrapText="1"/>
    </xf>
    <xf numFmtId="164" fontId="3" fillId="0" borderId="8" xfId="1" applyNumberFormat="1" applyFont="1" applyBorder="1" applyAlignment="1">
      <alignment horizontal="center" vertical="center" wrapText="1"/>
    </xf>
    <xf numFmtId="164" fontId="8" fillId="3" borderId="8" xfId="1" applyNumberFormat="1" applyFont="1" applyFill="1" applyBorder="1" applyAlignment="1">
      <alignment horizontal="center" vertical="center" wrapText="1"/>
    </xf>
    <xf numFmtId="0" fontId="3" fillId="2" borderId="8" xfId="0" applyFont="1" applyFill="1" applyBorder="1" applyAlignment="1">
      <alignment wrapText="1"/>
    </xf>
    <xf numFmtId="164" fontId="3" fillId="0" borderId="8" xfId="1" applyNumberFormat="1" applyFont="1" applyBorder="1" applyAlignment="1">
      <alignment horizontal="right" wrapText="1"/>
    </xf>
    <xf numFmtId="164" fontId="3" fillId="0" borderId="8" xfId="1" applyNumberFormat="1" applyFont="1" applyBorder="1" applyAlignment="1">
      <alignment wrapText="1"/>
    </xf>
    <xf numFmtId="164" fontId="3" fillId="2" borderId="8" xfId="1" applyNumberFormat="1" applyFont="1" applyFill="1" applyBorder="1" applyAlignment="1">
      <alignment horizontal="right" wrapText="1"/>
    </xf>
    <xf numFmtId="0" fontId="3" fillId="2" borderId="8" xfId="0" applyFont="1" applyFill="1" applyBorder="1" applyAlignment="1">
      <alignment horizontal="right" wrapText="1"/>
    </xf>
    <xf numFmtId="0" fontId="3" fillId="0" borderId="9" xfId="0" applyFont="1" applyBorder="1" applyAlignment="1">
      <alignment wrapText="1"/>
    </xf>
    <xf numFmtId="0" fontId="4" fillId="2" borderId="8" xfId="0" applyFont="1" applyFill="1" applyBorder="1" applyAlignment="1">
      <alignment horizontal="center" vertical="center"/>
    </xf>
    <xf numFmtId="0" fontId="4" fillId="2" borderId="8" xfId="0" applyFont="1" applyFill="1" applyBorder="1"/>
    <xf numFmtId="0" fontId="3" fillId="0" borderId="8" xfId="0" applyFont="1" applyBorder="1" applyAlignment="1">
      <alignment horizontal="center" vertical="center"/>
    </xf>
    <xf numFmtId="164" fontId="10" fillId="0" borderId="8" xfId="1" applyNumberFormat="1" applyFont="1" applyBorder="1" applyAlignment="1">
      <alignment horizontal="center" vertical="center" wrapText="1"/>
    </xf>
    <xf numFmtId="164" fontId="10" fillId="3" borderId="8" xfId="1" applyNumberFormat="1" applyFont="1" applyFill="1" applyBorder="1" applyAlignment="1">
      <alignment horizontal="center" vertical="center" wrapText="1"/>
    </xf>
    <xf numFmtId="164" fontId="10" fillId="0" borderId="8" xfId="1" applyNumberFormat="1" applyFont="1" applyBorder="1" applyAlignment="1">
      <alignment horizontal="right" wrapText="1"/>
    </xf>
    <xf numFmtId="164" fontId="10" fillId="0" borderId="8" xfId="1" applyNumberFormat="1" applyFont="1" applyBorder="1" applyAlignment="1">
      <alignment wrapText="1"/>
    </xf>
    <xf numFmtId="164" fontId="10" fillId="2" borderId="8" xfId="1" applyNumberFormat="1" applyFont="1" applyFill="1" applyBorder="1" applyAlignment="1">
      <alignment horizontal="right" wrapText="1"/>
    </xf>
    <xf numFmtId="0" fontId="10" fillId="0" borderId="8" xfId="0" applyFont="1" applyBorder="1" applyAlignment="1">
      <alignment wrapText="1"/>
    </xf>
    <xf numFmtId="0" fontId="10" fillId="2" borderId="8" xfId="0" applyFont="1" applyFill="1" applyBorder="1" applyAlignment="1">
      <alignment wrapText="1"/>
    </xf>
    <xf numFmtId="4" fontId="10" fillId="2" borderId="8" xfId="0" applyNumberFormat="1" applyFont="1" applyFill="1" applyBorder="1" applyAlignment="1">
      <alignment horizontal="right" wrapText="1"/>
    </xf>
    <xf numFmtId="164" fontId="10" fillId="2" borderId="8" xfId="1" applyNumberFormat="1" applyFont="1" applyFill="1" applyBorder="1" applyAlignment="1">
      <alignment wrapText="1"/>
    </xf>
    <xf numFmtId="4" fontId="10" fillId="2" borderId="8" xfId="1" applyNumberFormat="1" applyFont="1" applyFill="1" applyBorder="1" applyAlignment="1">
      <alignment horizontal="right" wrapText="1"/>
    </xf>
    <xf numFmtId="4" fontId="3" fillId="2" borderId="8" xfId="0" applyNumberFormat="1" applyFont="1" applyFill="1" applyBorder="1" applyAlignment="1">
      <alignment horizontal="right" wrapText="1"/>
    </xf>
    <xf numFmtId="0" fontId="3" fillId="4" borderId="8" xfId="0" applyFont="1" applyFill="1" applyBorder="1"/>
    <xf numFmtId="164" fontId="3" fillId="4" borderId="8" xfId="1" applyNumberFormat="1" applyFont="1" applyFill="1" applyBorder="1"/>
    <xf numFmtId="164" fontId="3" fillId="4" borderId="8" xfId="1" applyNumberFormat="1" applyFont="1" applyFill="1" applyBorder="1" applyAlignment="1">
      <alignment horizontal="right"/>
    </xf>
    <xf numFmtId="164" fontId="3" fillId="0" borderId="8" xfId="1" applyNumberFormat="1" applyFont="1" applyBorder="1"/>
    <xf numFmtId="164" fontId="3" fillId="0" borderId="8" xfId="1" applyNumberFormat="1" applyFont="1" applyBorder="1" applyAlignment="1">
      <alignment horizontal="right"/>
    </xf>
    <xf numFmtId="0" fontId="2" fillId="0" borderId="0" xfId="2" applyAlignment="1">
      <alignment vertical="center"/>
    </xf>
    <xf numFmtId="0" fontId="2" fillId="5" borderId="10" xfId="2" applyFill="1" applyBorder="1" applyAlignment="1">
      <alignment vertical="center"/>
    </xf>
    <xf numFmtId="0" fontId="2" fillId="5" borderId="10" xfId="2" applyFill="1" applyBorder="1" applyAlignment="1">
      <alignment horizontal="center" vertical="center"/>
    </xf>
    <xf numFmtId="164" fontId="0" fillId="0" borderId="0" xfId="3" applyNumberFormat="1" applyFont="1" applyAlignment="1">
      <alignment vertical="center"/>
    </xf>
    <xf numFmtId="0" fontId="2" fillId="0" borderId="0" xfId="2" applyAlignment="1">
      <alignment horizontal="center" vertical="center"/>
    </xf>
    <xf numFmtId="0" fontId="2" fillId="0" borderId="10" xfId="2" applyBorder="1" applyAlignment="1">
      <alignment vertical="center"/>
    </xf>
    <xf numFmtId="164" fontId="11" fillId="6" borderId="11" xfId="3" applyNumberFormat="1" applyFont="1" applyFill="1" applyBorder="1" applyAlignment="1">
      <alignment horizontal="center" vertical="center"/>
    </xf>
    <xf numFmtId="0" fontId="11" fillId="0" borderId="10" xfId="2" applyFont="1" applyBorder="1" applyAlignment="1">
      <alignment horizontal="center" vertical="center"/>
    </xf>
    <xf numFmtId="0" fontId="2" fillId="0" borderId="0" xfId="2"/>
    <xf numFmtId="164" fontId="0" fillId="0" borderId="0" xfId="3" applyNumberFormat="1" applyFont="1"/>
    <xf numFmtId="0" fontId="2" fillId="0" borderId="0" xfId="2" applyAlignment="1">
      <alignment horizontal="center"/>
    </xf>
    <xf numFmtId="0" fontId="11" fillId="6" borderId="12" xfId="2" applyFont="1" applyFill="1" applyBorder="1" applyAlignment="1">
      <alignment horizontal="center" vertical="center" wrapText="1"/>
    </xf>
    <xf numFmtId="0" fontId="11" fillId="0" borderId="12" xfId="2" applyFont="1" applyBorder="1" applyAlignment="1">
      <alignment horizontal="center" vertical="center" wrapText="1"/>
    </xf>
    <xf numFmtId="0" fontId="2" fillId="0" borderId="0" xfId="2" applyAlignment="1">
      <alignment horizontal="center" vertical="center" wrapText="1"/>
    </xf>
    <xf numFmtId="0" fontId="2" fillId="6" borderId="12" xfId="2" applyFill="1" applyBorder="1" applyAlignment="1">
      <alignment horizontal="center"/>
    </xf>
    <xf numFmtId="0" fontId="11" fillId="6" borderId="12" xfId="2" applyFont="1" applyFill="1" applyBorder="1" applyAlignment="1">
      <alignment horizontal="center" vertical="center"/>
    </xf>
    <xf numFmtId="0" fontId="2" fillId="7" borderId="12" xfId="2" applyFill="1" applyBorder="1" applyAlignment="1">
      <alignment horizontal="center"/>
    </xf>
    <xf numFmtId="164" fontId="2" fillId="6" borderId="12" xfId="3" applyNumberFormat="1" applyFont="1" applyFill="1" applyBorder="1"/>
    <xf numFmtId="164" fontId="12" fillId="6" borderId="12" xfId="3" applyNumberFormat="1" applyFont="1" applyFill="1" applyBorder="1" applyAlignment="1">
      <alignment horizontal="center"/>
    </xf>
    <xf numFmtId="164" fontId="2" fillId="6" borderId="12" xfId="3" applyNumberFormat="1" applyFont="1" applyFill="1" applyBorder="1" applyAlignment="1">
      <alignment horizontal="center"/>
    </xf>
    <xf numFmtId="0" fontId="2" fillId="8" borderId="12" xfId="2" applyFill="1" applyBorder="1" applyAlignment="1">
      <alignment horizontal="center"/>
    </xf>
    <xf numFmtId="164" fontId="2" fillId="9" borderId="12" xfId="3" applyNumberFormat="1" applyFont="1" applyFill="1" applyBorder="1"/>
    <xf numFmtId="164" fontId="11" fillId="6" borderId="12" xfId="3" applyNumberFormat="1" applyFont="1" applyFill="1" applyBorder="1" applyAlignment="1">
      <alignment horizontal="center"/>
    </xf>
    <xf numFmtId="164" fontId="11" fillId="6" borderId="12" xfId="3" applyNumberFormat="1" applyFont="1" applyFill="1" applyBorder="1"/>
    <xf numFmtId="0" fontId="11" fillId="6" borderId="12" xfId="2" applyFont="1" applyFill="1" applyBorder="1" applyAlignment="1">
      <alignment horizontal="center"/>
    </xf>
    <xf numFmtId="0" fontId="15" fillId="0" borderId="0" xfId="4" applyFont="1"/>
    <xf numFmtId="0" fontId="15" fillId="0" borderId="7" xfId="4" applyFont="1" applyBorder="1"/>
    <xf numFmtId="0" fontId="11" fillId="0" borderId="0" xfId="2" applyFont="1" applyAlignment="1">
      <alignment vertical="center"/>
    </xf>
    <xf numFmtId="0" fontId="11" fillId="0" borderId="12" xfId="2" applyFont="1" applyBorder="1" applyAlignment="1">
      <alignment vertical="center"/>
    </xf>
    <xf numFmtId="164" fontId="18" fillId="0" borderId="12" xfId="3" applyNumberFormat="1" applyFont="1" applyBorder="1" applyAlignment="1">
      <alignment vertical="center" wrapText="1"/>
    </xf>
    <xf numFmtId="0" fontId="13" fillId="0" borderId="12" xfId="2" applyFont="1" applyBorder="1" applyAlignment="1">
      <alignment horizontal="center" vertical="center" wrapText="1"/>
    </xf>
    <xf numFmtId="0" fontId="11" fillId="6" borderId="12" xfId="2" applyFont="1" applyFill="1" applyBorder="1" applyAlignment="1">
      <alignment horizontal="left" vertical="center"/>
    </xf>
    <xf numFmtId="0" fontId="15" fillId="0" borderId="7" xfId="4" applyFont="1" applyBorder="1" applyAlignment="1">
      <alignment wrapText="1"/>
    </xf>
    <xf numFmtId="43" fontId="15" fillId="0" borderId="8" xfId="1" applyFont="1" applyBorder="1"/>
    <xf numFmtId="43" fontId="17" fillId="2" borderId="8" xfId="1" applyFont="1" applyFill="1" applyBorder="1"/>
    <xf numFmtId="43" fontId="15" fillId="4" borderId="8" xfId="1" applyFont="1" applyFill="1" applyBorder="1"/>
    <xf numFmtId="0" fontId="17" fillId="2" borderId="8" xfId="1" applyNumberFormat="1" applyFont="1" applyFill="1" applyBorder="1" applyAlignment="1">
      <alignment vertical="top" wrapText="1"/>
    </xf>
    <xf numFmtId="0" fontId="15" fillId="4" borderId="8" xfId="1" applyNumberFormat="1" applyFont="1" applyFill="1" applyBorder="1" applyAlignment="1">
      <alignment vertical="top" wrapText="1"/>
    </xf>
    <xf numFmtId="0" fontId="15" fillId="0" borderId="8" xfId="1" applyNumberFormat="1" applyFont="1" applyBorder="1" applyAlignment="1">
      <alignment vertical="top" wrapText="1"/>
    </xf>
    <xf numFmtId="0" fontId="15" fillId="0" borderId="8" xfId="1" applyNumberFormat="1" applyFont="1" applyBorder="1" applyAlignment="1">
      <alignment wrapText="1"/>
    </xf>
    <xf numFmtId="0" fontId="15" fillId="0" borderId="0" xfId="4" applyFont="1" applyAlignment="1">
      <alignment vertical="top" wrapText="1"/>
    </xf>
    <xf numFmtId="164" fontId="15" fillId="4" borderId="8" xfId="1" applyNumberFormat="1" applyFont="1" applyFill="1" applyBorder="1" applyAlignment="1">
      <alignment horizontal="center" vertical="center"/>
    </xf>
    <xf numFmtId="164" fontId="15" fillId="0" borderId="8" xfId="1" applyNumberFormat="1" applyFont="1" applyBorder="1" applyAlignment="1">
      <alignment horizontal="center" vertical="center"/>
    </xf>
    <xf numFmtId="165" fontId="2" fillId="0" borderId="0" xfId="1" applyNumberFormat="1" applyFont="1"/>
    <xf numFmtId="43" fontId="10" fillId="0" borderId="8" xfId="1" applyFont="1" applyBorder="1"/>
    <xf numFmtId="164" fontId="10" fillId="0" borderId="8" xfId="1" applyNumberFormat="1" applyFont="1" applyBorder="1" applyAlignment="1">
      <alignment horizontal="center" vertical="center"/>
    </xf>
    <xf numFmtId="0" fontId="10" fillId="0" borderId="0" xfId="4" applyFont="1"/>
    <xf numFmtId="43" fontId="19" fillId="2" borderId="8" xfId="1" applyFont="1" applyFill="1" applyBorder="1" applyAlignment="1">
      <alignment wrapText="1"/>
    </xf>
    <xf numFmtId="43" fontId="15" fillId="0" borderId="8" xfId="1" applyFont="1" applyBorder="1" applyAlignment="1">
      <alignment horizontal="center"/>
    </xf>
    <xf numFmtId="43" fontId="17" fillId="2" borderId="8" xfId="1" applyFont="1" applyFill="1" applyBorder="1" applyAlignment="1">
      <alignment horizontal="center"/>
    </xf>
    <xf numFmtId="0" fontId="15" fillId="0" borderId="0" xfId="4" applyFont="1" applyAlignment="1">
      <alignment horizontal="center"/>
    </xf>
    <xf numFmtId="164" fontId="10" fillId="4" borderId="8" xfId="1" applyNumberFormat="1" applyFont="1" applyFill="1" applyBorder="1" applyAlignment="1">
      <alignment horizontal="center" vertical="center"/>
    </xf>
    <xf numFmtId="164" fontId="11" fillId="0" borderId="0" xfId="1" applyNumberFormat="1" applyFont="1"/>
    <xf numFmtId="0" fontId="1" fillId="0" borderId="0" xfId="2" applyFont="1" applyAlignment="1">
      <alignment horizontal="center" vertical="center" wrapText="1"/>
    </xf>
    <xf numFmtId="0" fontId="15" fillId="0" borderId="0" xfId="4" applyFont="1" applyAlignment="1">
      <alignment wrapText="1"/>
    </xf>
    <xf numFmtId="0" fontId="14" fillId="0" borderId="0" xfId="4" applyAlignment="1">
      <alignment wrapText="1"/>
    </xf>
    <xf numFmtId="0" fontId="17" fillId="2" borderId="7" xfId="4" applyFont="1" applyFill="1" applyBorder="1" applyAlignment="1">
      <alignment horizontal="center" vertical="center" wrapText="1"/>
    </xf>
    <xf numFmtId="0" fontId="18" fillId="2" borderId="7" xfId="4" applyFont="1" applyFill="1" applyBorder="1" applyAlignment="1">
      <alignment horizontal="center" vertical="center" wrapText="1"/>
    </xf>
    <xf numFmtId="0" fontId="15" fillId="0" borderId="0" xfId="4" applyFont="1" applyAlignment="1">
      <alignment vertical="center" wrapText="1"/>
    </xf>
    <xf numFmtId="0" fontId="14" fillId="0" borderId="0" xfId="4" applyAlignment="1">
      <alignment vertical="center" wrapText="1"/>
    </xf>
    <xf numFmtId="0" fontId="15" fillId="0" borderId="7" xfId="4" applyFont="1" applyBorder="1" applyAlignment="1">
      <alignment horizontal="center" vertical="center" wrapText="1"/>
    </xf>
    <xf numFmtId="164" fontId="15" fillId="0" borderId="7" xfId="5" applyNumberFormat="1" applyFont="1" applyBorder="1" applyAlignment="1">
      <alignment horizontal="center" vertical="center" wrapText="1"/>
    </xf>
    <xf numFmtId="164" fontId="21" fillId="3" borderId="7" xfId="5" applyNumberFormat="1" applyFont="1" applyFill="1" applyBorder="1" applyAlignment="1">
      <alignment horizontal="center" vertical="center" wrapText="1"/>
    </xf>
    <xf numFmtId="0" fontId="15" fillId="0" borderId="0" xfId="4" applyFont="1" applyAlignment="1">
      <alignment horizontal="center" vertical="center" wrapText="1"/>
    </xf>
    <xf numFmtId="164" fontId="15" fillId="0" borderId="7" xfId="5" applyNumberFormat="1" applyFont="1" applyBorder="1" applyAlignment="1">
      <alignment horizontal="right" wrapText="1"/>
    </xf>
    <xf numFmtId="164" fontId="15" fillId="0" borderId="7" xfId="5" applyNumberFormat="1" applyFont="1" applyBorder="1" applyAlignment="1">
      <alignment wrapText="1"/>
    </xf>
    <xf numFmtId="164" fontId="15" fillId="2" borderId="7" xfId="5" applyNumberFormat="1" applyFont="1" applyFill="1" applyBorder="1" applyAlignment="1">
      <alignment horizontal="right" wrapText="1"/>
    </xf>
    <xf numFmtId="164" fontId="15" fillId="2" borderId="7" xfId="5" applyNumberFormat="1" applyFont="1" applyFill="1" applyBorder="1" applyAlignment="1">
      <alignment wrapText="1"/>
    </xf>
    <xf numFmtId="0" fontId="17" fillId="2" borderId="7" xfId="4" applyFont="1" applyFill="1" applyBorder="1" applyAlignment="1">
      <alignment horizontal="center" vertical="center"/>
    </xf>
    <xf numFmtId="0" fontId="15" fillId="0" borderId="7" xfId="4" applyFont="1" applyBorder="1" applyAlignment="1">
      <alignment horizontal="center" vertical="center"/>
    </xf>
    <xf numFmtId="0" fontId="14" fillId="0" borderId="0" xfId="4"/>
    <xf numFmtId="0" fontId="1" fillId="6" borderId="12" xfId="2" applyFont="1" applyFill="1" applyBorder="1" applyAlignment="1">
      <alignment horizontal="left" wrapText="1"/>
    </xf>
    <xf numFmtId="164" fontId="1" fillId="6" borderId="12" xfId="3" applyNumberFormat="1" applyFont="1" applyFill="1" applyBorder="1" applyAlignment="1">
      <alignment horizontal="left" vertical="top" wrapText="1"/>
    </xf>
    <xf numFmtId="43" fontId="3" fillId="0" borderId="0" xfId="0" applyNumberFormat="1" applyFont="1" applyAlignment="1">
      <alignment horizontal="center" vertical="center" wrapText="1"/>
    </xf>
    <xf numFmtId="43" fontId="3" fillId="0" borderId="0" xfId="0" applyNumberFormat="1" applyFont="1" applyAlignment="1">
      <alignment wrapText="1"/>
    </xf>
    <xf numFmtId="164" fontId="2" fillId="0" borderId="0" xfId="2" applyNumberFormat="1"/>
    <xf numFmtId="0" fontId="11" fillId="6" borderId="12" xfId="2" applyFont="1" applyFill="1" applyBorder="1" applyAlignment="1">
      <alignment horizontal="center" vertical="center"/>
    </xf>
    <xf numFmtId="0" fontId="3" fillId="2" borderId="8" xfId="0" applyFont="1" applyFill="1" applyBorder="1"/>
    <xf numFmtId="0" fontId="0" fillId="2" borderId="8" xfId="0" applyFill="1" applyBorder="1"/>
    <xf numFmtId="0" fontId="3" fillId="0" borderId="8" xfId="0" applyFont="1" applyBorder="1" applyAlignment="1">
      <alignment wrapText="1"/>
    </xf>
    <xf numFmtId="0" fontId="0" fillId="0" borderId="8" xfId="0" applyBorder="1" applyAlignment="1">
      <alignment wrapText="1"/>
    </xf>
    <xf numFmtId="0" fontId="3" fillId="0" borderId="8" xfId="0" applyFont="1" applyBorder="1" applyAlignment="1">
      <alignment vertical="top" wrapText="1"/>
    </xf>
    <xf numFmtId="0" fontId="3" fillId="0" borderId="8" xfId="0" applyFont="1" applyBorder="1"/>
    <xf numFmtId="0" fontId="6" fillId="2" borderId="8" xfId="0" applyFont="1" applyFill="1" applyBorder="1" applyAlignment="1">
      <alignment vertical="center"/>
    </xf>
    <xf numFmtId="0" fontId="7" fillId="2" borderId="8" xfId="0" applyFont="1" applyFill="1" applyBorder="1" applyAlignment="1">
      <alignment vertical="center"/>
    </xf>
    <xf numFmtId="0" fontId="6" fillId="2" borderId="8" xfId="0" applyFont="1" applyFill="1" applyBorder="1" applyAlignment="1">
      <alignment vertical="center" wrapText="1"/>
    </xf>
    <xf numFmtId="0" fontId="7" fillId="2" borderId="8" xfId="0" applyFont="1" applyFill="1" applyBorder="1" applyAlignment="1">
      <alignment vertical="center" wrapText="1"/>
    </xf>
    <xf numFmtId="0" fontId="0" fillId="0" borderId="8" xfId="0" applyBorder="1"/>
    <xf numFmtId="0" fontId="3" fillId="2" borderId="8" xfId="0" applyFont="1" applyFill="1" applyBorder="1" applyAlignment="1">
      <alignment wrapText="1"/>
    </xf>
    <xf numFmtId="0" fontId="4" fillId="2" borderId="8" xfId="0" applyFont="1" applyFill="1" applyBorder="1" applyAlignment="1">
      <alignment horizontal="center" vertical="center"/>
    </xf>
    <xf numFmtId="0" fontId="4" fillId="2" borderId="8" xfId="0" applyFont="1" applyFill="1" applyBorder="1"/>
    <xf numFmtId="0" fontId="3" fillId="0" borderId="8" xfId="0" applyFont="1" applyBorder="1" applyAlignment="1">
      <alignment horizontal="center" vertical="center"/>
    </xf>
    <xf numFmtId="43" fontId="15" fillId="0" borderId="8" xfId="1" applyFont="1" applyBorder="1" applyAlignment="1">
      <alignment vertical="top"/>
    </xf>
    <xf numFmtId="43" fontId="15" fillId="0" borderId="8" xfId="1" applyFont="1" applyBorder="1"/>
    <xf numFmtId="43" fontId="10" fillId="0" borderId="8" xfId="1" applyFont="1" applyBorder="1"/>
    <xf numFmtId="43" fontId="15" fillId="0" borderId="8" xfId="1" applyFont="1" applyBorder="1" applyAlignment="1">
      <alignment horizontal="center"/>
    </xf>
    <xf numFmtId="0" fontId="15" fillId="0" borderId="8" xfId="4" applyFont="1" applyBorder="1"/>
    <xf numFmtId="0" fontId="16" fillId="2" borderId="8" xfId="4" applyFont="1" applyFill="1" applyBorder="1" applyAlignment="1">
      <alignment vertical="top" wrapText="1"/>
    </xf>
    <xf numFmtId="0" fontId="10" fillId="0" borderId="8" xfId="4" applyFont="1" applyBorder="1"/>
    <xf numFmtId="0" fontId="15" fillId="2" borderId="8" xfId="4" applyFont="1" applyFill="1" applyBorder="1" applyAlignment="1">
      <alignment horizontal="center"/>
    </xf>
    <xf numFmtId="0" fontId="15" fillId="0" borderId="8" xfId="4" applyFont="1" applyBorder="1" applyAlignment="1">
      <alignment horizontal="center"/>
    </xf>
    <xf numFmtId="0" fontId="15" fillId="0" borderId="6" xfId="4" applyFont="1" applyBorder="1" applyAlignment="1">
      <alignment wrapText="1"/>
    </xf>
    <xf numFmtId="0" fontId="14" fillId="0" borderId="6" xfId="4" applyBorder="1" applyAlignment="1">
      <alignment wrapText="1"/>
    </xf>
    <xf numFmtId="0" fontId="15" fillId="0" borderId="2" xfId="4" applyFont="1" applyBorder="1" applyAlignment="1">
      <alignment wrapText="1"/>
    </xf>
    <xf numFmtId="0" fontId="15" fillId="0" borderId="0" xfId="4" applyFont="1" applyAlignment="1">
      <alignment wrapText="1"/>
    </xf>
    <xf numFmtId="0" fontId="15" fillId="0" borderId="3" xfId="4" applyFont="1" applyBorder="1" applyAlignment="1">
      <alignment wrapText="1"/>
    </xf>
    <xf numFmtId="0" fontId="15" fillId="0" borderId="5" xfId="4" applyFont="1" applyBorder="1" applyAlignment="1">
      <alignment wrapText="1"/>
    </xf>
    <xf numFmtId="0" fontId="14" fillId="0" borderId="5" xfId="4" applyBorder="1" applyAlignment="1">
      <alignment wrapText="1"/>
    </xf>
    <xf numFmtId="0" fontId="15" fillId="0" borderId="0" xfId="4" applyFont="1"/>
    <xf numFmtId="0" fontId="16" fillId="2" borderId="1" xfId="4" applyFont="1" applyFill="1" applyBorder="1" applyAlignment="1">
      <alignment vertical="center"/>
    </xf>
    <xf numFmtId="0" fontId="20" fillId="2" borderId="1" xfId="4" applyFont="1" applyFill="1" applyBorder="1" applyAlignment="1">
      <alignment vertical="center"/>
    </xf>
    <xf numFmtId="0" fontId="16" fillId="2" borderId="1" xfId="4" applyFont="1" applyFill="1" applyBorder="1" applyAlignment="1">
      <alignment vertical="center" wrapText="1"/>
    </xf>
    <xf numFmtId="0" fontId="20" fillId="2" borderId="1" xfId="4" applyFont="1" applyFill="1" applyBorder="1" applyAlignment="1">
      <alignment vertical="center" wrapText="1"/>
    </xf>
    <xf numFmtId="0" fontId="15" fillId="0" borderId="2" xfId="4" applyFont="1" applyBorder="1"/>
    <xf numFmtId="0" fontId="15" fillId="2" borderId="5" xfId="4" applyFont="1" applyFill="1" applyBorder="1"/>
    <xf numFmtId="0" fontId="14" fillId="2" borderId="5" xfId="4" applyFill="1" applyBorder="1"/>
    <xf numFmtId="0" fontId="15" fillId="0" borderId="5" xfId="4" applyFont="1" applyBorder="1"/>
    <xf numFmtId="0" fontId="14" fillId="0" borderId="5" xfId="4" applyBorder="1"/>
    <xf numFmtId="0" fontId="15" fillId="0" borderId="4" xfId="4" applyFont="1" applyBorder="1" applyAlignment="1">
      <alignment wrapText="1"/>
    </xf>
    <xf numFmtId="0" fontId="15" fillId="0" borderId="7" xfId="4" applyFont="1" applyBorder="1" applyAlignment="1">
      <alignment vertical="top" wrapText="1"/>
    </xf>
    <xf numFmtId="0" fontId="15" fillId="0" borderId="7" xfId="4" applyFont="1" applyBorder="1" applyAlignment="1">
      <alignment wrapText="1"/>
    </xf>
    <xf numFmtId="0" fontId="14" fillId="0" borderId="7" xfId="4" applyBorder="1" applyAlignment="1">
      <alignment wrapText="1"/>
    </xf>
    <xf numFmtId="0" fontId="15" fillId="0" borderId="7" xfId="4" applyFont="1" applyBorder="1" applyAlignment="1">
      <alignment horizontal="center" vertical="center"/>
    </xf>
    <xf numFmtId="0" fontId="15" fillId="0" borderId="7" xfId="4" applyFont="1" applyBorder="1"/>
    <xf numFmtId="0" fontId="15" fillId="2" borderId="7" xfId="4" applyFont="1" applyFill="1" applyBorder="1" applyAlignment="1">
      <alignment wrapText="1"/>
    </xf>
    <xf numFmtId="0" fontId="17" fillId="2" borderId="7" xfId="4" applyFont="1" applyFill="1" applyBorder="1" applyAlignment="1">
      <alignment horizontal="center" vertical="center"/>
    </xf>
    <xf numFmtId="0" fontId="17" fillId="2" borderId="7" xfId="4" applyFont="1" applyFill="1" applyBorder="1"/>
    <xf numFmtId="0" fontId="3" fillId="0" borderId="8" xfId="0" applyFont="1" applyBorder="1" applyAlignment="1">
      <alignment vertical="top"/>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7" xfId="0" applyFont="1" applyBorder="1" applyAlignment="1">
      <alignment vertical="center" wrapText="1"/>
    </xf>
    <xf numFmtId="0" fontId="3" fillId="0" borderId="0" xfId="0" applyFont="1" applyAlignment="1">
      <alignment vertical="center"/>
    </xf>
    <xf numFmtId="0" fontId="3" fillId="0" borderId="0" xfId="0" applyFont="1" applyAlignment="1">
      <alignment vertical="center" wrapText="1"/>
    </xf>
    <xf numFmtId="0" fontId="6" fillId="2" borderId="1" xfId="0" applyFont="1" applyFill="1" applyBorder="1" applyAlignment="1">
      <alignment vertical="center"/>
    </xf>
    <xf numFmtId="0" fontId="7" fillId="2" borderId="1" xfId="0" applyFont="1" applyFill="1" applyBorder="1" applyAlignment="1">
      <alignment vertical="center"/>
    </xf>
    <xf numFmtId="0" fontId="6" fillId="2" borderId="1" xfId="0" applyFont="1" applyFill="1" applyBorder="1" applyAlignment="1">
      <alignment vertical="center" wrapText="1"/>
    </xf>
    <xf numFmtId="0" fontId="7" fillId="2" borderId="1" xfId="0" applyFont="1" applyFill="1" applyBorder="1" applyAlignment="1">
      <alignment vertical="center" wrapText="1"/>
    </xf>
    <xf numFmtId="0" fontId="3" fillId="0" borderId="2" xfId="0" applyFont="1" applyBorder="1" applyAlignment="1">
      <alignment vertical="center"/>
    </xf>
    <xf numFmtId="0" fontId="3" fillId="0" borderId="2" xfId="0" applyFont="1" applyBorder="1" applyAlignment="1">
      <alignment vertical="center" wrapText="1"/>
    </xf>
    <xf numFmtId="0" fontId="3" fillId="0" borderId="7" xfId="0" applyFont="1" applyBorder="1" applyAlignment="1">
      <alignment horizontal="center" vertical="center" wrapText="1"/>
    </xf>
    <xf numFmtId="0" fontId="0" fillId="0" borderId="7" xfId="0" applyBorder="1" applyAlignment="1">
      <alignment vertical="center" wrapText="1"/>
    </xf>
    <xf numFmtId="0" fontId="3" fillId="2" borderId="5" xfId="0" applyFont="1" applyFill="1" applyBorder="1" applyAlignment="1">
      <alignment vertical="center"/>
    </xf>
    <xf numFmtId="0" fontId="0" fillId="2" borderId="5" xfId="0" applyFill="1" applyBorder="1" applyAlignment="1">
      <alignment vertical="center"/>
    </xf>
    <xf numFmtId="0" fontId="3" fillId="0" borderId="6" xfId="0" applyFont="1" applyBorder="1" applyAlignment="1">
      <alignment vertical="center" wrapText="1"/>
    </xf>
    <xf numFmtId="0" fontId="0" fillId="0" borderId="6" xfId="0" applyBorder="1" applyAlignment="1">
      <alignment vertical="center" wrapText="1"/>
    </xf>
    <xf numFmtId="0" fontId="3" fillId="0" borderId="5" xfId="0" applyFont="1" applyBorder="1" applyAlignment="1">
      <alignment vertical="center" wrapText="1"/>
    </xf>
    <xf numFmtId="0" fontId="0" fillId="0" borderId="5" xfId="0" applyBorder="1" applyAlignment="1">
      <alignment vertical="center" wrapText="1"/>
    </xf>
    <xf numFmtId="0" fontId="4" fillId="2" borderId="7" xfId="0" applyFont="1" applyFill="1" applyBorder="1" applyAlignment="1">
      <alignment horizontal="center" vertical="center" wrapText="1"/>
    </xf>
    <xf numFmtId="0" fontId="4" fillId="2" borderId="7" xfId="0" applyFont="1" applyFill="1" applyBorder="1" applyAlignment="1">
      <alignment vertical="center" wrapText="1"/>
    </xf>
    <xf numFmtId="0" fontId="3" fillId="2" borderId="7" xfId="0" applyFont="1" applyFill="1" applyBorder="1" applyAlignment="1">
      <alignment vertical="center" wrapText="1"/>
    </xf>
    <xf numFmtId="0" fontId="0" fillId="2" borderId="7" xfId="0" applyFill="1" applyBorder="1" applyAlignment="1">
      <alignment vertical="center" wrapText="1"/>
    </xf>
    <xf numFmtId="0" fontId="3" fillId="0" borderId="5" xfId="0" applyFont="1" applyBorder="1" applyAlignment="1">
      <alignment vertical="center"/>
    </xf>
    <xf numFmtId="0" fontId="0" fillId="0" borderId="5" xfId="0" applyBorder="1" applyAlignment="1">
      <alignment vertical="center"/>
    </xf>
  </cellXfs>
  <cellStyles count="6">
    <cellStyle name="Comma" xfId="1" builtinId="3"/>
    <cellStyle name="Comma 2" xfId="3" xr:uid="{B1B74918-B1A5-40E2-8B5C-39D4DE10091E}"/>
    <cellStyle name="Comma 3" xfId="5" xr:uid="{7F5A8B9B-D6C2-4FBC-93A4-D0F5D1CAB2EF}"/>
    <cellStyle name="Normal" xfId="0" builtinId="0"/>
    <cellStyle name="Normal 2" xfId="2" xr:uid="{A55B1EF5-0DB4-44A9-8129-3F14697FB0D2}"/>
    <cellStyle name="Normal 3" xfId="4" xr:uid="{FD1A3E0D-8B7E-4FA2-BA18-B5AA6974C308}"/>
  </cellStyles>
  <dxfs count="1">
    <dxf>
      <fill>
        <patternFill patternType="solid">
          <fgColor rgb="FFADD8E6"/>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2" name="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952500" cy="714375"/>
    <xdr:pic>
      <xdr:nvPicPr>
        <xdr:cNvPr id="2" name="1">
          <a:extLst>
            <a:ext uri="{FF2B5EF4-FFF2-40B4-BE49-F238E27FC236}">
              <a16:creationId xmlns:a16="http://schemas.microsoft.com/office/drawing/2014/main" id="{432FCF02-B97F-4C2B-B8A2-855998E81537}"/>
            </a:ext>
          </a:extLst>
        </xdr:cNvPr>
        <xdr:cNvPicPr>
          <a:picLocks noChangeAspect="1"/>
        </xdr:cNvPicPr>
      </xdr:nvPicPr>
      <xdr:blipFill>
        <a:blip xmlns:r="http://schemas.openxmlformats.org/officeDocument/2006/relationships" r:embed="rId1" cstate="print"/>
        <a:stretch>
          <a:fillRect/>
        </a:stretch>
      </xdr:blipFill>
      <xdr:spPr>
        <a:xfrm>
          <a:off x="609600" y="190500"/>
          <a:ext cx="952500" cy="71437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2" name="1">
          <a:extLst>
            <a:ext uri="{FF2B5EF4-FFF2-40B4-BE49-F238E27FC236}">
              <a16:creationId xmlns:a16="http://schemas.microsoft.com/office/drawing/2014/main" id="{5E79BF4F-A9FC-40AC-B2DC-848AE185DD3B}"/>
            </a:ext>
          </a:extLst>
        </xdr:cNvPr>
        <xdr:cNvPicPr>
          <a:picLocks noChangeAspect="1"/>
        </xdr:cNvPicPr>
      </xdr:nvPicPr>
      <xdr:blipFill>
        <a:blip xmlns:r="http://schemas.openxmlformats.org/officeDocument/2006/relationships" r:embed="rId1" cstate="print"/>
        <a:stretch>
          <a:fillRect/>
        </a:stretch>
      </xdr:blipFill>
      <xdr:spPr>
        <a:xfrm>
          <a:off x="609600" y="190500"/>
          <a:ext cx="1428750" cy="40005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1</xdr:row>
      <xdr:rowOff>0</xdr:rowOff>
    </xdr:from>
    <xdr:ext cx="952500" cy="714375"/>
    <xdr:pic>
      <xdr:nvPicPr>
        <xdr:cNvPr id="3" name="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4" name="1">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39628-FED5-495A-8C49-17E3454B01A1}">
  <dimension ref="B2:XEV18"/>
  <sheetViews>
    <sheetView showGridLines="0" tabSelected="1" zoomScale="80" zoomScaleNormal="80" workbookViewId="0">
      <selection activeCell="E4" sqref="E4"/>
    </sheetView>
  </sheetViews>
  <sheetFormatPr defaultRowHeight="15" x14ac:dyDescent="0.25"/>
  <cols>
    <col min="1" max="2" width="9.140625" style="51"/>
    <col min="3" max="3" width="30.85546875" style="51" customWidth="1"/>
    <col min="4" max="4" width="18.140625" style="51" bestFit="1" customWidth="1"/>
    <col min="5" max="5" width="21" style="51" customWidth="1"/>
    <col min="6" max="6" width="21" style="52" customWidth="1"/>
    <col min="7" max="7" width="21" style="53" customWidth="1"/>
    <col min="8" max="8" width="16.7109375" style="51" customWidth="1"/>
    <col min="9" max="9" width="21.85546875" style="51" customWidth="1"/>
    <col min="10" max="16384" width="9.140625" style="51"/>
  </cols>
  <sheetData>
    <row r="2" spans="2:9 16376:16376" s="43" customFormat="1" ht="27" customHeight="1" x14ac:dyDescent="0.25">
      <c r="C2" s="44" t="s">
        <v>282</v>
      </c>
      <c r="D2" s="45" t="s">
        <v>283</v>
      </c>
      <c r="E2" s="44" t="s">
        <v>284</v>
      </c>
      <c r="F2" s="46"/>
      <c r="G2" s="47"/>
    </row>
    <row r="3" spans="2:9 16376:16376" s="43" customFormat="1" x14ac:dyDescent="0.25">
      <c r="C3" s="48" t="s">
        <v>285</v>
      </c>
      <c r="D3" s="49">
        <f>8823200*1.18</f>
        <v>10411376</v>
      </c>
      <c r="E3" s="50" t="s">
        <v>309</v>
      </c>
      <c r="F3" s="46"/>
      <c r="G3" s="47"/>
    </row>
    <row r="5" spans="2:9 16376:16376" x14ac:dyDescent="0.25">
      <c r="XEV5" s="51">
        <v>10</v>
      </c>
    </row>
    <row r="6" spans="2:9 16376:16376" s="56" customFormat="1" ht="27.6" customHeight="1" x14ac:dyDescent="0.25">
      <c r="B6" s="54" t="s">
        <v>286</v>
      </c>
      <c r="C6" s="54" t="s">
        <v>287</v>
      </c>
      <c r="D6" s="54" t="s">
        <v>288</v>
      </c>
      <c r="E6" s="55" t="s">
        <v>289</v>
      </c>
      <c r="F6" s="55" t="s">
        <v>290</v>
      </c>
      <c r="G6" s="55" t="s">
        <v>291</v>
      </c>
      <c r="I6" s="96" t="s">
        <v>308</v>
      </c>
    </row>
    <row r="7" spans="2:9 16376:16376" x14ac:dyDescent="0.25">
      <c r="B7" s="57">
        <v>1</v>
      </c>
      <c r="C7" s="119" t="s">
        <v>304</v>
      </c>
      <c r="D7" s="59" t="s">
        <v>292</v>
      </c>
      <c r="E7" s="60">
        <v>7050004</v>
      </c>
      <c r="F7" s="61">
        <v>7322146.7199999997</v>
      </c>
      <c r="G7" s="61">
        <v>7643985</v>
      </c>
      <c r="H7" s="86">
        <f>'RFQ comparative'!K12*1.28+'RFQ comparative'!K25*1.18+'RFQ comparative'!K111*1.18+'RFQ comparative'!K120*1.18</f>
        <v>7050004</v>
      </c>
      <c r="I7" s="95">
        <f>'RFQ comparative'!G12*1.28+'RFQ comparative'!G25*1.18+'RFQ comparative'!G111*1.18+'RFQ comparative'!G120*1.18</f>
        <v>6307186.1689999998</v>
      </c>
    </row>
    <row r="8" spans="2:9 16376:16376" x14ac:dyDescent="0.25">
      <c r="B8" s="57">
        <v>2</v>
      </c>
      <c r="C8" s="119"/>
      <c r="D8" s="59" t="s">
        <v>293</v>
      </c>
      <c r="E8" s="60">
        <v>7050004</v>
      </c>
      <c r="F8" s="61">
        <v>6956039.4800000004</v>
      </c>
      <c r="G8" s="62">
        <v>9309452.3000000007</v>
      </c>
    </row>
    <row r="9" spans="2:9 16376:16376" x14ac:dyDescent="0.25">
      <c r="B9" s="57">
        <v>3</v>
      </c>
      <c r="C9" s="119"/>
      <c r="D9" s="59" t="s">
        <v>294</v>
      </c>
      <c r="E9" s="60">
        <f>'Round 4&amp;5'!T12*1.28+'Round 4&amp;5'!T13*1.18+'Round 4&amp;5'!T14*1.18+'Round 4&amp;5'!T15*1.18</f>
        <v>6649204</v>
      </c>
      <c r="F9" s="61">
        <f>'Round 4&amp;5'!AE12*1.28+'Round 4&amp;5'!AE13*1.18</f>
        <v>6825532.1390000004</v>
      </c>
      <c r="G9" s="62">
        <f>'Round 4&amp;5'!AP12*1.28+'Round 4&amp;5'!AP13*1.18+'Round 4&amp;5'!AP14*1.18+'Round 4&amp;5'!AP15*1.18</f>
        <v>9145162.3000000007</v>
      </c>
    </row>
    <row r="10" spans="2:9 16376:16376" x14ac:dyDescent="0.25">
      <c r="B10" s="57">
        <v>4</v>
      </c>
      <c r="C10" s="119"/>
      <c r="D10" s="63" t="s">
        <v>295</v>
      </c>
      <c r="E10" s="64">
        <v>6750000</v>
      </c>
      <c r="G10" s="65"/>
      <c r="H10" s="118">
        <f>G9-E10</f>
        <v>2395162.3000000007</v>
      </c>
    </row>
    <row r="11" spans="2:9 16376:16376" x14ac:dyDescent="0.25">
      <c r="B11" s="57"/>
      <c r="C11" s="58"/>
      <c r="D11" s="57" t="s">
        <v>296</v>
      </c>
      <c r="E11" s="67" t="s">
        <v>297</v>
      </c>
      <c r="F11" s="67" t="s">
        <v>305</v>
      </c>
      <c r="G11" s="65" t="s">
        <v>298</v>
      </c>
    </row>
    <row r="12" spans="2:9 16376:16376" ht="82.5" customHeight="1" x14ac:dyDescent="0.25">
      <c r="B12" s="57"/>
      <c r="C12" s="74" t="s">
        <v>306</v>
      </c>
      <c r="D12" s="114"/>
      <c r="E12" s="114" t="s">
        <v>314</v>
      </c>
      <c r="F12" s="67"/>
      <c r="G12" s="115" t="s">
        <v>315</v>
      </c>
    </row>
    <row r="13" spans="2:9 16376:16376" s="70" customFormat="1" ht="79.5" customHeight="1" x14ac:dyDescent="0.25">
      <c r="B13" s="71"/>
      <c r="C13" s="71" t="s">
        <v>299</v>
      </c>
      <c r="D13" s="71"/>
      <c r="E13" s="71"/>
      <c r="F13" s="72" t="s">
        <v>300</v>
      </c>
      <c r="G13" s="73"/>
    </row>
    <row r="18" spans="6:6" x14ac:dyDescent="0.25">
      <c r="F18" s="66"/>
    </row>
  </sheetData>
  <mergeCells count="1">
    <mergeCell ref="C7:C1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L29"/>
  <sheetViews>
    <sheetView showGridLines="0" topLeftCell="I1" zoomScale="80" zoomScaleNormal="80" workbookViewId="0">
      <selection activeCell="CY17" sqref="CY17"/>
    </sheetView>
  </sheetViews>
  <sheetFormatPr defaultRowHeight="15" outlineLevelCol="1" x14ac:dyDescent="0.25"/>
  <cols>
    <col min="1" max="2" width="9.140625" style="1" customWidth="1"/>
    <col min="3" max="3" width="13.42578125" style="1" customWidth="1"/>
    <col min="4" max="4" width="32.85546875" style="1" customWidth="1"/>
    <col min="5" max="5" width="9" style="1" customWidth="1"/>
    <col min="6" max="6" width="9.140625" style="1" customWidth="1"/>
    <col min="7" max="7" width="20" style="1" customWidth="1"/>
    <col min="8" max="8" width="15" style="1" customWidth="1"/>
    <col min="9" max="9" width="20.140625" style="1" customWidth="1"/>
    <col min="10" max="11" width="14.42578125" style="1" hidden="1" customWidth="1" outlineLevel="1"/>
    <col min="12" max="12" width="11.85546875" style="1" hidden="1" customWidth="1" outlineLevel="1"/>
    <col min="13" max="16" width="14.42578125" style="1" hidden="1" customWidth="1" outlineLevel="1"/>
    <col min="17" max="17" width="11.85546875" style="1" hidden="1" customWidth="1" outlineLevel="1"/>
    <col min="18" max="21" width="14.42578125" style="1" hidden="1" customWidth="1" outlineLevel="1"/>
    <col min="22" max="22" width="11.85546875" style="1" hidden="1" customWidth="1" outlineLevel="1"/>
    <col min="23" max="26" width="14.42578125" style="1" hidden="1" customWidth="1" outlineLevel="1"/>
    <col min="27" max="27" width="11.85546875" style="1" hidden="1" customWidth="1" outlineLevel="1"/>
    <col min="28" max="31" width="14.42578125" style="1" hidden="1" customWidth="1" outlineLevel="1"/>
    <col min="32" max="32" width="11.85546875" style="1" hidden="1" customWidth="1" outlineLevel="1"/>
    <col min="33" max="35" width="14.42578125" style="1" hidden="1" customWidth="1" outlineLevel="1"/>
    <col min="36" max="36" width="14.42578125" style="1" customWidth="1" collapsed="1"/>
    <col min="37" max="37" width="11.85546875" style="1" customWidth="1"/>
    <col min="38" max="38" width="9.140625" style="1" customWidth="1"/>
    <col min="39" max="40" width="14.42578125" style="1" customWidth="1"/>
    <col min="41" max="42" width="14.42578125" style="1" hidden="1" customWidth="1" outlineLevel="1"/>
    <col min="43" max="43" width="11.85546875" style="1" hidden="1" customWidth="1" outlineLevel="1"/>
    <col min="44" max="47" width="14.42578125" style="1" hidden="1" customWidth="1" outlineLevel="1"/>
    <col min="48" max="48" width="11.85546875" style="1" hidden="1" customWidth="1" outlineLevel="1"/>
    <col min="49" max="52" width="14.42578125" style="1" hidden="1" customWidth="1" outlineLevel="1"/>
    <col min="53" max="53" width="11.85546875" style="1" hidden="1" customWidth="1" outlineLevel="1"/>
    <col min="54" max="57" width="14.42578125" style="1" hidden="1" customWidth="1" outlineLevel="1"/>
    <col min="58" max="58" width="11.85546875" style="1" hidden="1" customWidth="1" outlineLevel="1"/>
    <col min="59" max="62" width="14.42578125" style="1" hidden="1" customWidth="1" outlineLevel="1"/>
    <col min="63" max="63" width="11.85546875" style="1" hidden="1" customWidth="1" outlineLevel="1"/>
    <col min="64" max="66" width="14.42578125" style="1" hidden="1" customWidth="1" outlineLevel="1"/>
    <col min="67" max="67" width="14.42578125" style="1" customWidth="1" collapsed="1"/>
    <col min="68" max="68" width="11.85546875" style="1" customWidth="1"/>
    <col min="69" max="69" width="9.140625" style="1" customWidth="1"/>
    <col min="70" max="71" width="14.42578125" style="1" customWidth="1"/>
    <col min="72" max="73" width="14.42578125" style="1" hidden="1" customWidth="1" outlineLevel="1"/>
    <col min="74" max="74" width="11.85546875" style="1" hidden="1" customWidth="1" outlineLevel="1"/>
    <col min="75" max="78" width="14.42578125" style="1" hidden="1" customWidth="1" outlineLevel="1"/>
    <col min="79" max="79" width="11.85546875" style="1" hidden="1" customWidth="1" outlineLevel="1"/>
    <col min="80" max="83" width="14.42578125" style="1" hidden="1" customWidth="1" outlineLevel="1"/>
    <col min="84" max="84" width="11.85546875" style="1" hidden="1" customWidth="1" outlineLevel="1"/>
    <col min="85" max="88" width="14.42578125" style="1" hidden="1" customWidth="1" outlineLevel="1"/>
    <col min="89" max="89" width="11.85546875" style="1" hidden="1" customWidth="1" outlineLevel="1"/>
    <col min="90" max="93" width="14.42578125" style="1" hidden="1" customWidth="1" outlineLevel="1"/>
    <col min="94" max="94" width="11.85546875" style="1" hidden="1" customWidth="1" outlineLevel="1"/>
    <col min="95" max="97" width="14.42578125" style="1" hidden="1" customWidth="1" outlineLevel="1"/>
    <col min="98" max="98" width="14.42578125" style="1" customWidth="1" collapsed="1"/>
    <col min="99" max="99" width="11.85546875" style="1" customWidth="1"/>
    <col min="100" max="100" width="9.140625" style="1" customWidth="1"/>
    <col min="101" max="102" width="14.42578125" style="1" customWidth="1"/>
    <col min="103" max="103" width="14.85546875" style="1" bestFit="1" customWidth="1"/>
    <col min="104" max="16366" width="9.140625" style="1" customWidth="1"/>
  </cols>
  <sheetData>
    <row r="1" spans="2:120" x14ac:dyDescent="0.25">
      <c r="B1" s="125"/>
      <c r="C1" s="125"/>
      <c r="D1" s="126" t="s">
        <v>0</v>
      </c>
      <c r="E1" s="126" t="s">
        <v>0</v>
      </c>
      <c r="F1" s="127" t="s">
        <v>0</v>
      </c>
      <c r="G1" s="125" t="s">
        <v>1</v>
      </c>
      <c r="H1" s="125" t="s">
        <v>1</v>
      </c>
      <c r="I1" s="125" t="s">
        <v>1</v>
      </c>
      <c r="J1" s="120" t="s">
        <v>2</v>
      </c>
      <c r="K1" s="120"/>
      <c r="L1" s="121"/>
      <c r="M1" s="121"/>
      <c r="N1" s="121"/>
      <c r="O1" s="120"/>
      <c r="P1" s="121"/>
      <c r="Q1" s="121"/>
      <c r="R1" s="121"/>
      <c r="S1" s="121"/>
      <c r="T1" s="121"/>
      <c r="U1" s="121"/>
      <c r="V1" s="121"/>
      <c r="W1" s="121"/>
      <c r="X1" s="121"/>
      <c r="Y1" s="121"/>
      <c r="Z1" s="121"/>
      <c r="AA1" s="121"/>
      <c r="AB1" s="121"/>
      <c r="AC1" s="121"/>
      <c r="AD1" s="121"/>
      <c r="AE1" s="121"/>
      <c r="AF1" s="121"/>
      <c r="AG1" s="121"/>
      <c r="AH1" s="121"/>
      <c r="AI1" s="121"/>
      <c r="AJ1" s="121"/>
      <c r="AK1" s="121"/>
      <c r="AL1" s="121"/>
      <c r="AM1" s="121"/>
      <c r="AN1" s="121"/>
      <c r="AO1" s="120" t="s">
        <v>3</v>
      </c>
      <c r="AP1" s="120"/>
      <c r="AQ1" s="121"/>
      <c r="AR1" s="121"/>
      <c r="AS1" s="121"/>
      <c r="AT1" s="120"/>
      <c r="AU1" s="121"/>
      <c r="AV1" s="121"/>
      <c r="AW1" s="121"/>
      <c r="AX1" s="121"/>
      <c r="AY1" s="121"/>
      <c r="AZ1" s="121"/>
      <c r="BA1" s="121"/>
      <c r="BB1" s="121"/>
      <c r="BC1" s="121"/>
      <c r="BD1" s="121"/>
      <c r="BE1" s="121"/>
      <c r="BF1" s="121"/>
      <c r="BG1" s="121"/>
      <c r="BH1" s="121"/>
      <c r="BI1" s="121"/>
      <c r="BJ1" s="121"/>
      <c r="BK1" s="121"/>
      <c r="BL1" s="121"/>
      <c r="BM1" s="121"/>
      <c r="BN1" s="121"/>
      <c r="BO1" s="121"/>
      <c r="BP1" s="121"/>
      <c r="BQ1" s="121"/>
      <c r="BR1" s="121"/>
      <c r="BS1" s="121"/>
      <c r="BT1" s="120" t="s">
        <v>4</v>
      </c>
      <c r="BU1" s="120"/>
      <c r="BV1" s="121"/>
      <c r="BW1" s="121"/>
      <c r="BX1" s="121"/>
      <c r="BY1" s="125"/>
      <c r="BZ1" s="130"/>
      <c r="CA1" s="130"/>
      <c r="CB1" s="130"/>
      <c r="CC1" s="130"/>
      <c r="CD1" s="130"/>
      <c r="CE1" s="130"/>
      <c r="CF1" s="130"/>
      <c r="CG1" s="130"/>
      <c r="CH1" s="130"/>
      <c r="CI1" s="130"/>
      <c r="CJ1" s="130"/>
      <c r="CK1" s="130"/>
      <c r="CL1" s="130"/>
      <c r="CM1" s="130"/>
      <c r="CN1" s="130"/>
      <c r="CO1" s="130"/>
      <c r="CP1" s="130"/>
      <c r="CQ1" s="130"/>
      <c r="CR1" s="130"/>
      <c r="CS1" s="130"/>
      <c r="CT1" s="130"/>
      <c r="CU1" s="130"/>
      <c r="CV1" s="130"/>
      <c r="CW1" s="130"/>
      <c r="CX1" s="130"/>
    </row>
    <row r="2" spans="2:120" x14ac:dyDescent="0.25">
      <c r="B2" s="122"/>
      <c r="C2" s="122"/>
      <c r="D2" s="128" t="s">
        <v>0</v>
      </c>
      <c r="E2" s="128" t="s">
        <v>0</v>
      </c>
      <c r="F2" s="129" t="s">
        <v>0</v>
      </c>
      <c r="G2" s="122" t="s">
        <v>5</v>
      </c>
      <c r="H2" s="122" t="s">
        <v>5</v>
      </c>
      <c r="I2" s="122" t="s">
        <v>5</v>
      </c>
      <c r="J2" s="122" t="s">
        <v>6</v>
      </c>
      <c r="K2" s="122"/>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2" t="s">
        <v>7</v>
      </c>
      <c r="AP2" s="122"/>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2" t="s">
        <v>8</v>
      </c>
      <c r="BU2" s="122"/>
      <c r="BV2" s="123"/>
      <c r="BW2" s="123"/>
      <c r="BX2" s="123"/>
      <c r="BY2" s="123"/>
      <c r="BZ2" s="123"/>
      <c r="CA2" s="123"/>
      <c r="CB2" s="123"/>
      <c r="CC2" s="123"/>
      <c r="CD2" s="123"/>
      <c r="CE2" s="123"/>
      <c r="CF2" s="123"/>
      <c r="CG2" s="123"/>
      <c r="CH2" s="123"/>
      <c r="CI2" s="123"/>
      <c r="CJ2" s="123"/>
      <c r="CK2" s="123"/>
      <c r="CL2" s="123"/>
      <c r="CM2" s="123"/>
      <c r="CN2" s="123"/>
      <c r="CO2" s="123"/>
      <c r="CP2" s="123"/>
      <c r="CQ2" s="123"/>
      <c r="CR2" s="123"/>
      <c r="CS2" s="123"/>
      <c r="CT2" s="123"/>
      <c r="CU2" s="123"/>
      <c r="CV2" s="123"/>
      <c r="CW2" s="123"/>
      <c r="CX2" s="123"/>
      <c r="CY2" s="4"/>
      <c r="CZ2" s="4"/>
      <c r="DA2" s="5"/>
      <c r="DB2" s="5"/>
      <c r="DC2" s="5"/>
      <c r="DD2" s="5"/>
      <c r="DE2" s="5"/>
      <c r="DF2" s="5"/>
      <c r="DG2" s="5"/>
      <c r="DH2" s="5"/>
      <c r="DI2" s="5"/>
      <c r="DJ2" s="5"/>
      <c r="DK2" s="5"/>
      <c r="DL2" s="5"/>
      <c r="DM2" s="5"/>
      <c r="DN2" s="5"/>
      <c r="DO2" s="5"/>
      <c r="DP2" s="5"/>
    </row>
    <row r="3" spans="2:120" x14ac:dyDescent="0.25">
      <c r="B3" s="122"/>
      <c r="C3" s="122"/>
      <c r="D3" s="128" t="s">
        <v>0</v>
      </c>
      <c r="E3" s="128" t="s">
        <v>0</v>
      </c>
      <c r="F3" s="129" t="s">
        <v>0</v>
      </c>
      <c r="G3" s="122" t="s">
        <v>9</v>
      </c>
      <c r="H3" s="122" t="s">
        <v>9</v>
      </c>
      <c r="I3" s="122" t="s">
        <v>9</v>
      </c>
      <c r="J3" s="122" t="s">
        <v>10</v>
      </c>
      <c r="K3" s="122"/>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2" t="s">
        <v>10</v>
      </c>
      <c r="AP3" s="122"/>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2" t="s">
        <v>10</v>
      </c>
      <c r="BU3" s="122"/>
      <c r="BV3" s="123"/>
      <c r="BW3" s="123"/>
      <c r="BX3" s="123"/>
      <c r="BY3" s="123"/>
      <c r="BZ3" s="123"/>
      <c r="CA3" s="123"/>
      <c r="CB3" s="123"/>
      <c r="CC3" s="123"/>
      <c r="CD3" s="123"/>
      <c r="CE3" s="123"/>
      <c r="CF3" s="123"/>
      <c r="CG3" s="123"/>
      <c r="CH3" s="123"/>
      <c r="CI3" s="123"/>
      <c r="CJ3" s="123"/>
      <c r="CK3" s="123"/>
      <c r="CL3" s="123"/>
      <c r="CM3" s="123"/>
      <c r="CN3" s="123"/>
      <c r="CO3" s="123"/>
      <c r="CP3" s="123"/>
      <c r="CQ3" s="123"/>
      <c r="CR3" s="123"/>
      <c r="CS3" s="123"/>
      <c r="CT3" s="123"/>
      <c r="CU3" s="123"/>
      <c r="CV3" s="123"/>
      <c r="CW3" s="123"/>
      <c r="CX3" s="123"/>
      <c r="CY3" s="4"/>
      <c r="CZ3" s="4"/>
      <c r="DA3" s="5"/>
      <c r="DB3" s="5"/>
      <c r="DC3" s="5"/>
      <c r="DD3" s="5"/>
      <c r="DE3" s="5"/>
      <c r="DF3" s="5"/>
      <c r="DG3" s="5"/>
      <c r="DH3" s="5"/>
      <c r="DI3" s="5"/>
      <c r="DJ3" s="5"/>
      <c r="DK3" s="5"/>
      <c r="DL3" s="5"/>
      <c r="DM3" s="5"/>
      <c r="DN3" s="5"/>
      <c r="DO3" s="5"/>
      <c r="DP3" s="5"/>
    </row>
    <row r="4" spans="2:120" x14ac:dyDescent="0.25">
      <c r="B4" s="122"/>
      <c r="C4" s="122"/>
      <c r="D4" s="128" t="s">
        <v>0</v>
      </c>
      <c r="E4" s="128" t="s">
        <v>0</v>
      </c>
      <c r="F4" s="129" t="s">
        <v>0</v>
      </c>
      <c r="G4" s="122" t="s">
        <v>11</v>
      </c>
      <c r="H4" s="122" t="s">
        <v>11</v>
      </c>
      <c r="I4" s="122" t="s">
        <v>11</v>
      </c>
      <c r="J4" s="122" t="s">
        <v>12</v>
      </c>
      <c r="K4" s="122"/>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2" t="s">
        <v>12</v>
      </c>
      <c r="AP4" s="122"/>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c r="BT4" s="122" t="s">
        <v>12</v>
      </c>
      <c r="BU4" s="122"/>
      <c r="BV4" s="123"/>
      <c r="BW4" s="123"/>
      <c r="BX4" s="123"/>
      <c r="BY4" s="123"/>
      <c r="BZ4" s="123"/>
      <c r="CA4" s="123"/>
      <c r="CB4" s="123"/>
      <c r="CC4" s="123"/>
      <c r="CD4" s="123"/>
      <c r="CE4" s="123"/>
      <c r="CF4" s="123"/>
      <c r="CG4" s="123"/>
      <c r="CH4" s="123"/>
      <c r="CI4" s="123"/>
      <c r="CJ4" s="123"/>
      <c r="CK4" s="123"/>
      <c r="CL4" s="123"/>
      <c r="CM4" s="123"/>
      <c r="CN4" s="123"/>
      <c r="CO4" s="123"/>
      <c r="CP4" s="123"/>
      <c r="CQ4" s="123"/>
      <c r="CR4" s="123"/>
      <c r="CS4" s="123"/>
      <c r="CT4" s="123"/>
      <c r="CU4" s="123"/>
      <c r="CV4" s="123"/>
      <c r="CW4" s="123"/>
      <c r="CX4" s="123"/>
      <c r="CY4" s="4"/>
      <c r="CZ4" s="4"/>
      <c r="DA4" s="5"/>
      <c r="DB4" s="5"/>
      <c r="DC4" s="5"/>
      <c r="DD4" s="5"/>
      <c r="DE4" s="5"/>
      <c r="DF4" s="5"/>
      <c r="DG4" s="5"/>
      <c r="DH4" s="5"/>
      <c r="DI4" s="5"/>
      <c r="DJ4" s="5"/>
      <c r="DK4" s="5"/>
      <c r="DL4" s="5"/>
      <c r="DM4" s="5"/>
      <c r="DN4" s="5"/>
      <c r="DO4" s="5"/>
      <c r="DP4" s="5"/>
    </row>
    <row r="5" spans="2:120" x14ac:dyDescent="0.25">
      <c r="B5" s="122"/>
      <c r="C5" s="122"/>
      <c r="D5" s="128" t="s">
        <v>0</v>
      </c>
      <c r="E5" s="128" t="s">
        <v>0</v>
      </c>
      <c r="F5" s="129" t="s">
        <v>0</v>
      </c>
      <c r="G5" s="122"/>
      <c r="H5" s="122"/>
      <c r="I5" s="122"/>
      <c r="J5" s="122" t="s">
        <v>13</v>
      </c>
      <c r="K5" s="122"/>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c r="AM5" s="123"/>
      <c r="AN5" s="123"/>
      <c r="AO5" s="122" t="s">
        <v>14</v>
      </c>
      <c r="AP5" s="122"/>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2" t="s">
        <v>14</v>
      </c>
      <c r="BU5" s="122"/>
      <c r="BV5" s="123"/>
      <c r="BW5" s="123"/>
      <c r="BX5" s="123"/>
      <c r="BY5" s="123"/>
      <c r="BZ5" s="123"/>
      <c r="CA5" s="123"/>
      <c r="CB5" s="123"/>
      <c r="CC5" s="123"/>
      <c r="CD5" s="123"/>
      <c r="CE5" s="123"/>
      <c r="CF5" s="123"/>
      <c r="CG5" s="123"/>
      <c r="CH5" s="123"/>
      <c r="CI5" s="123"/>
      <c r="CJ5" s="123"/>
      <c r="CK5" s="123"/>
      <c r="CL5" s="123"/>
      <c r="CM5" s="123"/>
      <c r="CN5" s="123"/>
      <c r="CO5" s="123"/>
      <c r="CP5" s="123"/>
      <c r="CQ5" s="123"/>
      <c r="CR5" s="123"/>
      <c r="CS5" s="123"/>
      <c r="CT5" s="123"/>
      <c r="CU5" s="123"/>
      <c r="CV5" s="123"/>
      <c r="CW5" s="123"/>
      <c r="CX5" s="123"/>
      <c r="CY5" s="4"/>
      <c r="CZ5" s="4"/>
      <c r="DA5" s="5"/>
      <c r="DB5" s="5"/>
      <c r="DC5" s="5"/>
      <c r="DD5" s="5"/>
      <c r="DE5" s="5"/>
      <c r="DF5" s="5"/>
      <c r="DG5" s="5"/>
      <c r="DH5" s="5"/>
      <c r="DI5" s="5"/>
      <c r="DJ5" s="5"/>
      <c r="DK5" s="5"/>
      <c r="DL5" s="5"/>
      <c r="DM5" s="5"/>
      <c r="DN5" s="5"/>
      <c r="DO5" s="5"/>
      <c r="DP5" s="5"/>
    </row>
    <row r="6" spans="2:120" x14ac:dyDescent="0.25">
      <c r="B6" s="122" t="s">
        <v>15</v>
      </c>
      <c r="C6" s="122" t="s">
        <v>15</v>
      </c>
      <c r="D6" s="122" t="s">
        <v>15</v>
      </c>
      <c r="E6" s="122" t="s">
        <v>15</v>
      </c>
      <c r="F6" s="122" t="s">
        <v>15</v>
      </c>
      <c r="G6" s="122" t="s">
        <v>15</v>
      </c>
      <c r="H6" s="122" t="s">
        <v>15</v>
      </c>
      <c r="I6" s="122" t="s">
        <v>15</v>
      </c>
      <c r="J6" s="122" t="s">
        <v>16</v>
      </c>
      <c r="K6" s="122"/>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2" t="s">
        <v>17</v>
      </c>
      <c r="AP6" s="122"/>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2" t="s">
        <v>18</v>
      </c>
      <c r="BU6" s="122"/>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4"/>
      <c r="CZ6" s="4"/>
      <c r="DA6" s="5"/>
      <c r="DB6" s="5"/>
      <c r="DC6" s="5"/>
      <c r="DD6" s="5"/>
      <c r="DE6" s="5"/>
      <c r="DF6" s="5"/>
      <c r="DG6" s="5"/>
      <c r="DH6" s="5"/>
      <c r="DI6" s="5"/>
      <c r="DJ6" s="5"/>
      <c r="DK6" s="5"/>
      <c r="DL6" s="5"/>
      <c r="DM6" s="5"/>
      <c r="DN6" s="5"/>
      <c r="DO6" s="5"/>
      <c r="DP6" s="5"/>
    </row>
    <row r="7" spans="2:120" x14ac:dyDescent="0.25">
      <c r="B7" s="122" t="s">
        <v>19</v>
      </c>
      <c r="C7" s="122" t="s">
        <v>19</v>
      </c>
      <c r="D7" s="122" t="s">
        <v>19</v>
      </c>
      <c r="E7" s="122" t="s">
        <v>19</v>
      </c>
      <c r="F7" s="122" t="s">
        <v>19</v>
      </c>
      <c r="G7" s="122" t="s">
        <v>19</v>
      </c>
      <c r="H7" s="122" t="s">
        <v>19</v>
      </c>
      <c r="I7" s="122" t="s">
        <v>19</v>
      </c>
      <c r="J7" s="122" t="s">
        <v>20</v>
      </c>
      <c r="K7" s="122"/>
      <c r="L7" s="123"/>
      <c r="M7" s="123"/>
      <c r="N7" s="123"/>
      <c r="O7" s="122" t="s">
        <v>21</v>
      </c>
      <c r="P7" s="122"/>
      <c r="Q7" s="123"/>
      <c r="R7" s="123"/>
      <c r="S7" s="123"/>
      <c r="T7" s="122" t="s">
        <v>22</v>
      </c>
      <c r="U7" s="122"/>
      <c r="V7" s="123"/>
      <c r="W7" s="123"/>
      <c r="X7" s="123"/>
      <c r="Y7" s="122" t="s">
        <v>22</v>
      </c>
      <c r="Z7" s="122"/>
      <c r="AA7" s="123"/>
      <c r="AB7" s="123"/>
      <c r="AC7" s="123"/>
      <c r="AD7" s="122" t="s">
        <v>23</v>
      </c>
      <c r="AE7" s="122"/>
      <c r="AF7" s="123"/>
      <c r="AG7" s="123"/>
      <c r="AH7" s="123"/>
      <c r="AI7" s="123"/>
      <c r="AJ7" s="122"/>
      <c r="AK7" s="123"/>
      <c r="AL7" s="123"/>
      <c r="AM7" s="123"/>
      <c r="AN7" s="123"/>
      <c r="AO7" s="122" t="s">
        <v>20</v>
      </c>
      <c r="AP7" s="122"/>
      <c r="AQ7" s="123"/>
      <c r="AR7" s="123"/>
      <c r="AS7" s="123"/>
      <c r="AT7" s="122" t="s">
        <v>21</v>
      </c>
      <c r="AU7" s="122"/>
      <c r="AV7" s="123"/>
      <c r="AW7" s="123"/>
      <c r="AX7" s="123"/>
      <c r="AY7" s="122" t="s">
        <v>22</v>
      </c>
      <c r="AZ7" s="122"/>
      <c r="BA7" s="123"/>
      <c r="BB7" s="123"/>
      <c r="BC7" s="123"/>
      <c r="BD7" s="122" t="s">
        <v>22</v>
      </c>
      <c r="BE7" s="122"/>
      <c r="BF7" s="123"/>
      <c r="BG7" s="123"/>
      <c r="BH7" s="123"/>
      <c r="BI7" s="122" t="s">
        <v>23</v>
      </c>
      <c r="BJ7" s="122"/>
      <c r="BK7" s="123"/>
      <c r="BL7" s="123"/>
      <c r="BM7" s="123"/>
      <c r="BN7" s="123"/>
      <c r="BO7" s="122"/>
      <c r="BP7" s="123"/>
      <c r="BQ7" s="123"/>
      <c r="BR7" s="123"/>
      <c r="BS7" s="123"/>
      <c r="BT7" s="122" t="s">
        <v>20</v>
      </c>
      <c r="BU7" s="122"/>
      <c r="BV7" s="123"/>
      <c r="BW7" s="123"/>
      <c r="BX7" s="123"/>
      <c r="BY7" s="122" t="s">
        <v>21</v>
      </c>
      <c r="BZ7" s="122"/>
      <c r="CA7" s="123"/>
      <c r="CB7" s="123"/>
      <c r="CC7" s="123"/>
      <c r="CD7" s="122" t="s">
        <v>22</v>
      </c>
      <c r="CE7" s="122"/>
      <c r="CF7" s="123"/>
      <c r="CG7" s="123"/>
      <c r="CH7" s="123"/>
      <c r="CI7" s="122" t="s">
        <v>22</v>
      </c>
      <c r="CJ7" s="122"/>
      <c r="CK7" s="123"/>
      <c r="CL7" s="123"/>
      <c r="CM7" s="123"/>
      <c r="CN7" s="122" t="s">
        <v>23</v>
      </c>
      <c r="CO7" s="122"/>
      <c r="CP7" s="123"/>
      <c r="CQ7" s="123"/>
      <c r="CR7" s="123"/>
      <c r="CS7" s="123"/>
      <c r="CT7" s="122"/>
      <c r="CU7" s="123"/>
      <c r="CV7" s="123"/>
      <c r="CW7" s="123"/>
      <c r="CX7" s="123"/>
      <c r="CY7" s="4"/>
      <c r="CZ7" s="4"/>
      <c r="DA7" s="5"/>
      <c r="DB7" s="5"/>
      <c r="DC7" s="5"/>
      <c r="DD7" s="5"/>
      <c r="DE7" s="5"/>
      <c r="DF7" s="5"/>
      <c r="DG7" s="5"/>
      <c r="DH7" s="5"/>
      <c r="DI7" s="5"/>
      <c r="DJ7" s="5"/>
      <c r="DK7" s="5"/>
      <c r="DL7" s="5"/>
      <c r="DM7" s="5"/>
      <c r="DN7" s="5"/>
      <c r="DO7" s="5"/>
      <c r="DP7" s="5"/>
    </row>
    <row r="8" spans="2:120" x14ac:dyDescent="0.25">
      <c r="B8" s="122" t="s">
        <v>24</v>
      </c>
      <c r="C8" s="122" t="s">
        <v>24</v>
      </c>
      <c r="D8" s="122" t="s">
        <v>24</v>
      </c>
      <c r="E8" s="122" t="s">
        <v>24</v>
      </c>
      <c r="F8" s="122" t="s">
        <v>24</v>
      </c>
      <c r="G8" s="122" t="s">
        <v>24</v>
      </c>
      <c r="H8" s="122" t="s">
        <v>24</v>
      </c>
      <c r="I8" s="122" t="s">
        <v>24</v>
      </c>
      <c r="J8" s="122" t="s">
        <v>25</v>
      </c>
      <c r="K8" s="122"/>
      <c r="L8" s="122" t="s">
        <v>26</v>
      </c>
      <c r="M8" s="122"/>
      <c r="N8" s="123"/>
      <c r="O8" s="122" t="s">
        <v>25</v>
      </c>
      <c r="P8" s="122"/>
      <c r="Q8" s="122" t="s">
        <v>26</v>
      </c>
      <c r="R8" s="122"/>
      <c r="S8" s="123"/>
      <c r="T8" s="122" t="s">
        <v>25</v>
      </c>
      <c r="U8" s="122"/>
      <c r="V8" s="122" t="s">
        <v>26</v>
      </c>
      <c r="W8" s="122"/>
      <c r="X8" s="123"/>
      <c r="Y8" s="122" t="s">
        <v>25</v>
      </c>
      <c r="Z8" s="122"/>
      <c r="AA8" s="122" t="s">
        <v>26</v>
      </c>
      <c r="AB8" s="122"/>
      <c r="AC8" s="123"/>
      <c r="AD8" s="122" t="s">
        <v>25</v>
      </c>
      <c r="AE8" s="122"/>
      <c r="AF8" s="122" t="s">
        <v>26</v>
      </c>
      <c r="AG8" s="122"/>
      <c r="AH8" s="123"/>
      <c r="AI8" s="123"/>
      <c r="AJ8" s="122"/>
      <c r="AK8" s="123"/>
      <c r="AL8" s="122" t="s">
        <v>26</v>
      </c>
      <c r="AM8" s="122"/>
      <c r="AN8" s="123"/>
      <c r="AO8" s="122" t="s">
        <v>25</v>
      </c>
      <c r="AP8" s="122"/>
      <c r="AQ8" s="122" t="s">
        <v>26</v>
      </c>
      <c r="AR8" s="122"/>
      <c r="AS8" s="123"/>
      <c r="AT8" s="122" t="s">
        <v>25</v>
      </c>
      <c r="AU8" s="122"/>
      <c r="AV8" s="122" t="s">
        <v>26</v>
      </c>
      <c r="AW8" s="122"/>
      <c r="AX8" s="123"/>
      <c r="AY8" s="122" t="s">
        <v>25</v>
      </c>
      <c r="AZ8" s="122"/>
      <c r="BA8" s="122" t="s">
        <v>26</v>
      </c>
      <c r="BB8" s="122"/>
      <c r="BC8" s="123"/>
      <c r="BD8" s="122" t="s">
        <v>25</v>
      </c>
      <c r="BE8" s="122"/>
      <c r="BF8" s="122" t="s">
        <v>26</v>
      </c>
      <c r="BG8" s="122"/>
      <c r="BH8" s="123"/>
      <c r="BI8" s="122" t="s">
        <v>25</v>
      </c>
      <c r="BJ8" s="122"/>
      <c r="BK8" s="122" t="s">
        <v>26</v>
      </c>
      <c r="BL8" s="122"/>
      <c r="BM8" s="123"/>
      <c r="BN8" s="123"/>
      <c r="BO8" s="122"/>
      <c r="BP8" s="123"/>
      <c r="BQ8" s="122" t="s">
        <v>26</v>
      </c>
      <c r="BR8" s="122"/>
      <c r="BS8" s="123"/>
      <c r="BT8" s="122" t="s">
        <v>25</v>
      </c>
      <c r="BU8" s="122"/>
      <c r="BV8" s="122" t="s">
        <v>26</v>
      </c>
      <c r="BW8" s="122"/>
      <c r="BX8" s="123"/>
      <c r="BY8" s="122" t="s">
        <v>25</v>
      </c>
      <c r="BZ8" s="122"/>
      <c r="CA8" s="122" t="s">
        <v>26</v>
      </c>
      <c r="CB8" s="122"/>
      <c r="CC8" s="123"/>
      <c r="CD8" s="122" t="s">
        <v>25</v>
      </c>
      <c r="CE8" s="122"/>
      <c r="CF8" s="122" t="s">
        <v>26</v>
      </c>
      <c r="CG8" s="122"/>
      <c r="CH8" s="123"/>
      <c r="CI8" s="122" t="s">
        <v>25</v>
      </c>
      <c r="CJ8" s="122"/>
      <c r="CK8" s="122" t="s">
        <v>26</v>
      </c>
      <c r="CL8" s="122"/>
      <c r="CM8" s="123"/>
      <c r="CN8" s="122" t="s">
        <v>25</v>
      </c>
      <c r="CO8" s="122"/>
      <c r="CP8" s="122" t="s">
        <v>26</v>
      </c>
      <c r="CQ8" s="122"/>
      <c r="CR8" s="123"/>
      <c r="CS8" s="123"/>
      <c r="CT8" s="122"/>
      <c r="CU8" s="123"/>
      <c r="CV8" s="122" t="s">
        <v>26</v>
      </c>
      <c r="CW8" s="122"/>
      <c r="CX8" s="123"/>
      <c r="CY8" s="4"/>
      <c r="CZ8" s="4"/>
      <c r="DA8" s="5"/>
      <c r="DB8" s="5"/>
      <c r="DC8" s="5"/>
      <c r="DD8" s="5"/>
      <c r="DE8" s="5"/>
      <c r="DF8" s="5"/>
      <c r="DG8" s="5"/>
      <c r="DH8" s="5"/>
      <c r="DI8" s="5"/>
      <c r="DJ8" s="5"/>
      <c r="DK8" s="5"/>
      <c r="DL8" s="5"/>
      <c r="DM8" s="5"/>
      <c r="DN8" s="5"/>
      <c r="DO8" s="5"/>
      <c r="DP8" s="5"/>
    </row>
    <row r="9" spans="2:120" x14ac:dyDescent="0.25">
      <c r="B9" s="124" t="s">
        <v>27</v>
      </c>
      <c r="C9" s="124" t="s">
        <v>27</v>
      </c>
      <c r="D9" s="124" t="s">
        <v>27</v>
      </c>
      <c r="E9" s="124" t="s">
        <v>27</v>
      </c>
      <c r="F9" s="124" t="s">
        <v>27</v>
      </c>
      <c r="G9" s="122" t="s">
        <v>28</v>
      </c>
      <c r="H9" s="122" t="s">
        <v>28</v>
      </c>
      <c r="I9" s="122" t="s">
        <v>28</v>
      </c>
      <c r="J9" s="122" t="s">
        <v>29</v>
      </c>
      <c r="K9" s="122"/>
      <c r="L9" s="123"/>
      <c r="M9" s="123"/>
      <c r="N9" s="123"/>
      <c r="O9" s="122" t="s">
        <v>29</v>
      </c>
      <c r="P9" s="122"/>
      <c r="Q9" s="123"/>
      <c r="R9" s="123"/>
      <c r="S9" s="123"/>
      <c r="T9" s="122" t="s">
        <v>29</v>
      </c>
      <c r="U9" s="122"/>
      <c r="V9" s="123"/>
      <c r="W9" s="123"/>
      <c r="X9" s="123"/>
      <c r="Y9" s="122" t="s">
        <v>29</v>
      </c>
      <c r="Z9" s="122"/>
      <c r="AA9" s="123"/>
      <c r="AB9" s="123"/>
      <c r="AC9" s="123"/>
      <c r="AD9" s="122" t="s">
        <v>29</v>
      </c>
      <c r="AE9" s="122"/>
      <c r="AF9" s="123"/>
      <c r="AG9" s="123"/>
      <c r="AH9" s="123"/>
      <c r="AI9" s="123"/>
      <c r="AJ9" s="122"/>
      <c r="AK9" s="123"/>
      <c r="AL9" s="123"/>
      <c r="AM9" s="123"/>
      <c r="AN9" s="123"/>
      <c r="AO9" s="122" t="s">
        <v>29</v>
      </c>
      <c r="AP9" s="122"/>
      <c r="AQ9" s="123"/>
      <c r="AR9" s="123"/>
      <c r="AS9" s="123"/>
      <c r="AT9" s="122" t="s">
        <v>29</v>
      </c>
      <c r="AU9" s="122"/>
      <c r="AV9" s="123"/>
      <c r="AW9" s="123"/>
      <c r="AX9" s="123"/>
      <c r="AY9" s="122" t="s">
        <v>29</v>
      </c>
      <c r="AZ9" s="122"/>
      <c r="BA9" s="123"/>
      <c r="BB9" s="123"/>
      <c r="BC9" s="123"/>
      <c r="BD9" s="122" t="s">
        <v>29</v>
      </c>
      <c r="BE9" s="122"/>
      <c r="BF9" s="123"/>
      <c r="BG9" s="123"/>
      <c r="BH9" s="123"/>
      <c r="BI9" s="122" t="s">
        <v>29</v>
      </c>
      <c r="BJ9" s="122"/>
      <c r="BK9" s="123"/>
      <c r="BL9" s="123"/>
      <c r="BM9" s="123"/>
      <c r="BN9" s="123"/>
      <c r="BO9" s="122"/>
      <c r="BP9" s="123"/>
      <c r="BQ9" s="123"/>
      <c r="BR9" s="123"/>
      <c r="BS9" s="123"/>
      <c r="BT9" s="122" t="s">
        <v>29</v>
      </c>
      <c r="BU9" s="122"/>
      <c r="BV9" s="123"/>
      <c r="BW9" s="123"/>
      <c r="BX9" s="123"/>
      <c r="BY9" s="122" t="s">
        <v>29</v>
      </c>
      <c r="BZ9" s="122"/>
      <c r="CA9" s="123"/>
      <c r="CB9" s="123"/>
      <c r="CC9" s="123"/>
      <c r="CD9" s="122" t="s">
        <v>29</v>
      </c>
      <c r="CE9" s="122"/>
      <c r="CF9" s="123"/>
      <c r="CG9" s="123"/>
      <c r="CH9" s="123"/>
      <c r="CI9" s="122" t="s">
        <v>29</v>
      </c>
      <c r="CJ9" s="122"/>
      <c r="CK9" s="123"/>
      <c r="CL9" s="123"/>
      <c r="CM9" s="123"/>
      <c r="CN9" s="122" t="s">
        <v>29</v>
      </c>
      <c r="CO9" s="122"/>
      <c r="CP9" s="123"/>
      <c r="CQ9" s="123"/>
      <c r="CR9" s="123"/>
      <c r="CS9" s="123"/>
      <c r="CT9" s="122"/>
      <c r="CU9" s="123"/>
      <c r="CV9" s="123"/>
      <c r="CW9" s="123"/>
      <c r="CX9" s="123"/>
      <c r="CY9" s="4"/>
      <c r="CZ9" s="4"/>
      <c r="DA9" s="5"/>
      <c r="DB9" s="5"/>
      <c r="DC9" s="5"/>
      <c r="DD9" s="5"/>
      <c r="DE9" s="5"/>
      <c r="DF9" s="5"/>
      <c r="DG9" s="5"/>
      <c r="DH9" s="5"/>
      <c r="DI9" s="5"/>
      <c r="DJ9" s="5"/>
      <c r="DK9" s="5"/>
      <c r="DL9" s="5"/>
      <c r="DM9" s="5"/>
      <c r="DN9" s="5"/>
      <c r="DO9" s="5"/>
      <c r="DP9" s="5"/>
    </row>
    <row r="10" spans="2:120" x14ac:dyDescent="0.25">
      <c r="B10" s="124" t="s">
        <v>27</v>
      </c>
      <c r="C10" s="124" t="s">
        <v>27</v>
      </c>
      <c r="D10" s="124" t="s">
        <v>27</v>
      </c>
      <c r="E10" s="124" t="s">
        <v>27</v>
      </c>
      <c r="F10" s="124" t="s">
        <v>27</v>
      </c>
      <c r="G10" s="122" t="s">
        <v>30</v>
      </c>
      <c r="H10" s="122" t="s">
        <v>31</v>
      </c>
      <c r="I10" s="122"/>
      <c r="J10" s="122" t="s">
        <v>32</v>
      </c>
      <c r="K10" s="122"/>
      <c r="L10" s="123"/>
      <c r="M10" s="123"/>
      <c r="N10" s="123"/>
      <c r="O10" s="122" t="s">
        <v>32</v>
      </c>
      <c r="P10" s="122"/>
      <c r="Q10" s="123"/>
      <c r="R10" s="123"/>
      <c r="S10" s="123"/>
      <c r="T10" s="122" t="s">
        <v>32</v>
      </c>
      <c r="U10" s="122"/>
      <c r="V10" s="123"/>
      <c r="W10" s="123"/>
      <c r="X10" s="123"/>
      <c r="Y10" s="122" t="s">
        <v>32</v>
      </c>
      <c r="Z10" s="122"/>
      <c r="AA10" s="123"/>
      <c r="AB10" s="123"/>
      <c r="AC10" s="123"/>
      <c r="AD10" s="122" t="s">
        <v>32</v>
      </c>
      <c r="AE10" s="122"/>
      <c r="AF10" s="123"/>
      <c r="AG10" s="123"/>
      <c r="AH10" s="123"/>
      <c r="AI10" s="123"/>
      <c r="AJ10" s="122"/>
      <c r="AK10" s="123"/>
      <c r="AL10" s="123"/>
      <c r="AM10" s="123"/>
      <c r="AN10" s="123"/>
      <c r="AO10" s="122" t="s">
        <v>32</v>
      </c>
      <c r="AP10" s="122"/>
      <c r="AQ10" s="123"/>
      <c r="AR10" s="123"/>
      <c r="AS10" s="123"/>
      <c r="AT10" s="122" t="s">
        <v>32</v>
      </c>
      <c r="AU10" s="122"/>
      <c r="AV10" s="123"/>
      <c r="AW10" s="123"/>
      <c r="AX10" s="123"/>
      <c r="AY10" s="122" t="s">
        <v>32</v>
      </c>
      <c r="AZ10" s="122"/>
      <c r="BA10" s="123"/>
      <c r="BB10" s="123"/>
      <c r="BC10" s="123"/>
      <c r="BD10" s="122" t="s">
        <v>32</v>
      </c>
      <c r="BE10" s="122"/>
      <c r="BF10" s="123"/>
      <c r="BG10" s="123"/>
      <c r="BH10" s="123"/>
      <c r="BI10" s="122" t="s">
        <v>32</v>
      </c>
      <c r="BJ10" s="122"/>
      <c r="BK10" s="123"/>
      <c r="BL10" s="123"/>
      <c r="BM10" s="123"/>
      <c r="BN10" s="123"/>
      <c r="BO10" s="122"/>
      <c r="BP10" s="123"/>
      <c r="BQ10" s="123"/>
      <c r="BR10" s="123"/>
      <c r="BS10" s="123"/>
      <c r="BT10" s="122" t="s">
        <v>33</v>
      </c>
      <c r="BU10" s="122"/>
      <c r="BV10" s="123"/>
      <c r="BW10" s="123"/>
      <c r="BX10" s="123"/>
      <c r="BY10" s="122" t="s">
        <v>32</v>
      </c>
      <c r="BZ10" s="122"/>
      <c r="CA10" s="123"/>
      <c r="CB10" s="123"/>
      <c r="CC10" s="123"/>
      <c r="CD10" s="122" t="s">
        <v>32</v>
      </c>
      <c r="CE10" s="122"/>
      <c r="CF10" s="123"/>
      <c r="CG10" s="123"/>
      <c r="CH10" s="123"/>
      <c r="CI10" s="122" t="s">
        <v>32</v>
      </c>
      <c r="CJ10" s="122"/>
      <c r="CK10" s="123"/>
      <c r="CL10" s="123"/>
      <c r="CM10" s="123"/>
      <c r="CN10" s="122" t="s">
        <v>32</v>
      </c>
      <c r="CO10" s="122"/>
      <c r="CP10" s="123"/>
      <c r="CQ10" s="123"/>
      <c r="CR10" s="123"/>
      <c r="CS10" s="123"/>
      <c r="CT10" s="122"/>
      <c r="CU10" s="123"/>
      <c r="CV10" s="123"/>
      <c r="CW10" s="123"/>
      <c r="CX10" s="123"/>
      <c r="CY10" s="4"/>
      <c r="CZ10" s="4"/>
      <c r="DA10" s="5"/>
      <c r="DB10" s="5"/>
      <c r="DC10" s="5"/>
      <c r="DD10" s="5"/>
      <c r="DE10" s="5"/>
      <c r="DF10" s="5"/>
      <c r="DG10" s="5"/>
      <c r="DH10" s="5"/>
      <c r="DI10" s="5"/>
      <c r="DJ10" s="5"/>
      <c r="DK10" s="5"/>
      <c r="DL10" s="5"/>
      <c r="DM10" s="5"/>
      <c r="DN10" s="5"/>
      <c r="DO10" s="5"/>
      <c r="DP10" s="5"/>
    </row>
    <row r="11" spans="2:120" ht="30" x14ac:dyDescent="0.25">
      <c r="B11" s="13" t="s">
        <v>34</v>
      </c>
      <c r="C11" s="13" t="s">
        <v>35</v>
      </c>
      <c r="D11" s="13" t="s">
        <v>36</v>
      </c>
      <c r="E11" s="13" t="s">
        <v>37</v>
      </c>
      <c r="F11" s="13" t="s">
        <v>38</v>
      </c>
      <c r="G11" s="13" t="s">
        <v>39</v>
      </c>
      <c r="H11" s="13" t="s">
        <v>40</v>
      </c>
      <c r="I11" s="13" t="s">
        <v>41</v>
      </c>
      <c r="J11" s="13" t="s">
        <v>42</v>
      </c>
      <c r="K11" s="13" t="s">
        <v>43</v>
      </c>
      <c r="L11" s="14" t="s">
        <v>44</v>
      </c>
      <c r="M11" s="14" t="s">
        <v>45</v>
      </c>
      <c r="N11" s="14" t="s">
        <v>46</v>
      </c>
      <c r="O11" s="13" t="s">
        <v>42</v>
      </c>
      <c r="P11" s="13" t="s">
        <v>43</v>
      </c>
      <c r="Q11" s="14" t="s">
        <v>44</v>
      </c>
      <c r="R11" s="14" t="s">
        <v>45</v>
      </c>
      <c r="S11" s="14" t="s">
        <v>46</v>
      </c>
      <c r="T11" s="13" t="s">
        <v>42</v>
      </c>
      <c r="U11" s="13" t="s">
        <v>43</v>
      </c>
      <c r="V11" s="14" t="s">
        <v>44</v>
      </c>
      <c r="W11" s="14" t="s">
        <v>45</v>
      </c>
      <c r="X11" s="14" t="s">
        <v>46</v>
      </c>
      <c r="Y11" s="13" t="s">
        <v>42</v>
      </c>
      <c r="Z11" s="13" t="s">
        <v>43</v>
      </c>
      <c r="AA11" s="14" t="s">
        <v>44</v>
      </c>
      <c r="AB11" s="14" t="s">
        <v>45</v>
      </c>
      <c r="AC11" s="14" t="s">
        <v>46</v>
      </c>
      <c r="AD11" s="13" t="s">
        <v>42</v>
      </c>
      <c r="AE11" s="13" t="s">
        <v>43</v>
      </c>
      <c r="AF11" s="14" t="s">
        <v>44</v>
      </c>
      <c r="AG11" s="14" t="s">
        <v>45</v>
      </c>
      <c r="AH11" s="14" t="s">
        <v>46</v>
      </c>
      <c r="AI11" s="14" t="s">
        <v>47</v>
      </c>
      <c r="AJ11" s="13" t="s">
        <v>43</v>
      </c>
      <c r="AK11" s="14" t="s">
        <v>44</v>
      </c>
      <c r="AL11" s="14" t="s">
        <v>48</v>
      </c>
      <c r="AM11" s="14" t="s">
        <v>45</v>
      </c>
      <c r="AN11" s="14" t="s">
        <v>46</v>
      </c>
      <c r="AO11" s="13" t="s">
        <v>42</v>
      </c>
      <c r="AP11" s="13" t="s">
        <v>43</v>
      </c>
      <c r="AQ11" s="14" t="s">
        <v>44</v>
      </c>
      <c r="AR11" s="14" t="s">
        <v>45</v>
      </c>
      <c r="AS11" s="14" t="s">
        <v>46</v>
      </c>
      <c r="AT11" s="13" t="s">
        <v>42</v>
      </c>
      <c r="AU11" s="13" t="s">
        <v>43</v>
      </c>
      <c r="AV11" s="14" t="s">
        <v>44</v>
      </c>
      <c r="AW11" s="14" t="s">
        <v>45</v>
      </c>
      <c r="AX11" s="14" t="s">
        <v>46</v>
      </c>
      <c r="AY11" s="13" t="s">
        <v>42</v>
      </c>
      <c r="AZ11" s="13" t="s">
        <v>43</v>
      </c>
      <c r="BA11" s="14" t="s">
        <v>44</v>
      </c>
      <c r="BB11" s="14" t="s">
        <v>45</v>
      </c>
      <c r="BC11" s="14" t="s">
        <v>46</v>
      </c>
      <c r="BD11" s="13" t="s">
        <v>42</v>
      </c>
      <c r="BE11" s="13" t="s">
        <v>43</v>
      </c>
      <c r="BF11" s="14" t="s">
        <v>44</v>
      </c>
      <c r="BG11" s="14" t="s">
        <v>45</v>
      </c>
      <c r="BH11" s="14" t="s">
        <v>46</v>
      </c>
      <c r="BI11" s="13" t="s">
        <v>42</v>
      </c>
      <c r="BJ11" s="13" t="s">
        <v>43</v>
      </c>
      <c r="BK11" s="14" t="s">
        <v>44</v>
      </c>
      <c r="BL11" s="14" t="s">
        <v>45</v>
      </c>
      <c r="BM11" s="14" t="s">
        <v>46</v>
      </c>
      <c r="BN11" s="14" t="s">
        <v>47</v>
      </c>
      <c r="BO11" s="13" t="s">
        <v>43</v>
      </c>
      <c r="BP11" s="14" t="s">
        <v>44</v>
      </c>
      <c r="BQ11" s="14" t="s">
        <v>48</v>
      </c>
      <c r="BR11" s="14" t="s">
        <v>45</v>
      </c>
      <c r="BS11" s="14" t="s">
        <v>46</v>
      </c>
      <c r="BT11" s="13" t="s">
        <v>42</v>
      </c>
      <c r="BU11" s="13" t="s">
        <v>43</v>
      </c>
      <c r="BV11" s="14" t="s">
        <v>44</v>
      </c>
      <c r="BW11" s="14" t="s">
        <v>45</v>
      </c>
      <c r="BX11" s="14" t="s">
        <v>46</v>
      </c>
      <c r="BY11" s="13" t="s">
        <v>42</v>
      </c>
      <c r="BZ11" s="13" t="s">
        <v>43</v>
      </c>
      <c r="CA11" s="14" t="s">
        <v>44</v>
      </c>
      <c r="CB11" s="14" t="s">
        <v>45</v>
      </c>
      <c r="CC11" s="14" t="s">
        <v>46</v>
      </c>
      <c r="CD11" s="13" t="s">
        <v>42</v>
      </c>
      <c r="CE11" s="13" t="s">
        <v>43</v>
      </c>
      <c r="CF11" s="14" t="s">
        <v>44</v>
      </c>
      <c r="CG11" s="14" t="s">
        <v>45</v>
      </c>
      <c r="CH11" s="14" t="s">
        <v>46</v>
      </c>
      <c r="CI11" s="13" t="s">
        <v>42</v>
      </c>
      <c r="CJ11" s="13" t="s">
        <v>43</v>
      </c>
      <c r="CK11" s="14" t="s">
        <v>44</v>
      </c>
      <c r="CL11" s="14" t="s">
        <v>45</v>
      </c>
      <c r="CM11" s="14" t="s">
        <v>46</v>
      </c>
      <c r="CN11" s="13" t="s">
        <v>42</v>
      </c>
      <c r="CO11" s="13" t="s">
        <v>43</v>
      </c>
      <c r="CP11" s="14" t="s">
        <v>44</v>
      </c>
      <c r="CQ11" s="14" t="s">
        <v>45</v>
      </c>
      <c r="CR11" s="14" t="s">
        <v>46</v>
      </c>
      <c r="CS11" s="14" t="s">
        <v>47</v>
      </c>
      <c r="CT11" s="13" t="s">
        <v>43</v>
      </c>
      <c r="CU11" s="14" t="s">
        <v>44</v>
      </c>
      <c r="CV11" s="14" t="s">
        <v>48</v>
      </c>
      <c r="CW11" s="14" t="s">
        <v>45</v>
      </c>
      <c r="CX11" s="14" t="s">
        <v>46</v>
      </c>
      <c r="CY11" s="8"/>
      <c r="CZ11" s="8"/>
      <c r="DA11" s="9"/>
      <c r="DB11" s="9"/>
      <c r="DC11" s="9"/>
      <c r="DD11" s="9"/>
      <c r="DE11" s="9"/>
      <c r="DF11" s="9"/>
      <c r="DG11" s="9"/>
      <c r="DH11" s="9"/>
      <c r="DI11" s="9"/>
      <c r="DJ11" s="9"/>
      <c r="DK11" s="9"/>
      <c r="DL11" s="9"/>
      <c r="DM11" s="9"/>
      <c r="DN11" s="9"/>
      <c r="DO11" s="9"/>
      <c r="DP11" s="9"/>
    </row>
    <row r="12" spans="2:120" ht="28.5" x14ac:dyDescent="0.25">
      <c r="B12" s="15">
        <v>1</v>
      </c>
      <c r="C12" s="15" t="s">
        <v>49</v>
      </c>
      <c r="D12" s="15" t="s">
        <v>50</v>
      </c>
      <c r="E12" s="15" t="s">
        <v>51</v>
      </c>
      <c r="F12" s="15">
        <v>1</v>
      </c>
      <c r="G12" s="15" t="s">
        <v>49</v>
      </c>
      <c r="H12" s="16">
        <v>1765500</v>
      </c>
      <c r="I12" s="16" t="s">
        <v>52</v>
      </c>
      <c r="J12" s="15">
        <v>1820500</v>
      </c>
      <c r="K12" s="16">
        <v>0</v>
      </c>
      <c r="L12" s="16">
        <v>28</v>
      </c>
      <c r="M12" s="17">
        <v>1820500</v>
      </c>
      <c r="N12" s="16">
        <v>1820500</v>
      </c>
      <c r="O12" s="16">
        <v>1820500</v>
      </c>
      <c r="P12" s="16">
        <v>0</v>
      </c>
      <c r="Q12" s="16">
        <v>28</v>
      </c>
      <c r="R12" s="17">
        <v>1820500</v>
      </c>
      <c r="S12" s="16">
        <v>1820500</v>
      </c>
      <c r="T12" s="16">
        <v>1820500</v>
      </c>
      <c r="U12" s="16">
        <v>0</v>
      </c>
      <c r="V12" s="16">
        <v>0</v>
      </c>
      <c r="W12" s="17">
        <v>1820500</v>
      </c>
      <c r="X12" s="16">
        <v>1820500</v>
      </c>
      <c r="Y12" s="16">
        <v>1820500</v>
      </c>
      <c r="Z12" s="16">
        <v>0</v>
      </c>
      <c r="AA12" s="16">
        <v>0</v>
      </c>
      <c r="AB12" s="17">
        <v>1820500</v>
      </c>
      <c r="AC12" s="16">
        <v>1820500</v>
      </c>
      <c r="AD12" s="16">
        <v>1820500</v>
      </c>
      <c r="AE12" s="16">
        <v>0</v>
      </c>
      <c r="AF12" s="16">
        <v>0</v>
      </c>
      <c r="AG12" s="17">
        <v>1820500</v>
      </c>
      <c r="AH12" s="16">
        <v>1820500</v>
      </c>
      <c r="AI12" s="16">
        <v>1820500</v>
      </c>
      <c r="AJ12" s="27">
        <v>0</v>
      </c>
      <c r="AK12" s="27">
        <v>0</v>
      </c>
      <c r="AL12" s="27" t="s">
        <v>49</v>
      </c>
      <c r="AM12" s="28">
        <v>1765500</v>
      </c>
      <c r="AN12" s="27">
        <v>1765500</v>
      </c>
      <c r="AO12" s="16">
        <v>1948220</v>
      </c>
      <c r="AP12" s="16">
        <v>0</v>
      </c>
      <c r="AQ12" s="16">
        <v>28</v>
      </c>
      <c r="AR12" s="16">
        <v>1948220</v>
      </c>
      <c r="AS12" s="16">
        <v>1948220</v>
      </c>
      <c r="AT12" s="16">
        <v>1948220</v>
      </c>
      <c r="AU12" s="16">
        <v>0</v>
      </c>
      <c r="AV12" s="16">
        <v>28</v>
      </c>
      <c r="AW12" s="16">
        <v>1850809</v>
      </c>
      <c r="AX12" s="16">
        <v>1850809</v>
      </c>
      <c r="AY12" s="16">
        <v>1948220</v>
      </c>
      <c r="AZ12" s="16">
        <v>0</v>
      </c>
      <c r="BA12" s="16">
        <v>0</v>
      </c>
      <c r="BB12" s="16">
        <v>1850809</v>
      </c>
      <c r="BC12" s="16">
        <v>1850809</v>
      </c>
      <c r="BD12" s="16">
        <v>1948220</v>
      </c>
      <c r="BE12" s="16">
        <v>0</v>
      </c>
      <c r="BF12" s="16">
        <v>0</v>
      </c>
      <c r="BG12" s="16">
        <v>1850809</v>
      </c>
      <c r="BH12" s="16">
        <v>1850809</v>
      </c>
      <c r="BI12" s="16">
        <v>1948220</v>
      </c>
      <c r="BJ12" s="16">
        <v>0</v>
      </c>
      <c r="BK12" s="16">
        <v>0</v>
      </c>
      <c r="BL12" s="16">
        <v>1850809</v>
      </c>
      <c r="BM12" s="16">
        <v>1850809</v>
      </c>
      <c r="BN12" s="16">
        <v>1850809</v>
      </c>
      <c r="BO12" s="27">
        <v>0</v>
      </c>
      <c r="BP12" s="27">
        <v>0</v>
      </c>
      <c r="BQ12" s="27" t="s">
        <v>49</v>
      </c>
      <c r="BR12" s="27">
        <v>1850809</v>
      </c>
      <c r="BS12" s="27">
        <v>1850809</v>
      </c>
      <c r="BT12" s="16">
        <v>2225500</v>
      </c>
      <c r="BU12" s="16">
        <v>0</v>
      </c>
      <c r="BV12" s="16">
        <v>0</v>
      </c>
      <c r="BW12" s="16">
        <v>0</v>
      </c>
      <c r="BX12" s="16">
        <v>0</v>
      </c>
      <c r="BY12" s="16">
        <v>2225500</v>
      </c>
      <c r="BZ12" s="16">
        <v>0</v>
      </c>
      <c r="CA12" s="16">
        <v>28</v>
      </c>
      <c r="CB12" s="16">
        <v>2225500</v>
      </c>
      <c r="CC12" s="16">
        <v>2225500</v>
      </c>
      <c r="CD12" s="16">
        <v>2225500</v>
      </c>
      <c r="CE12" s="16">
        <v>0</v>
      </c>
      <c r="CF12" s="16">
        <v>0</v>
      </c>
      <c r="CG12" s="16">
        <v>2225500</v>
      </c>
      <c r="CH12" s="16">
        <v>2225500</v>
      </c>
      <c r="CI12" s="16">
        <v>2225500</v>
      </c>
      <c r="CJ12" s="16">
        <v>0</v>
      </c>
      <c r="CK12" s="16">
        <v>0</v>
      </c>
      <c r="CL12" s="16">
        <v>2225500</v>
      </c>
      <c r="CM12" s="16">
        <v>2225500</v>
      </c>
      <c r="CN12" s="16">
        <v>2225500</v>
      </c>
      <c r="CO12" s="16">
        <v>0</v>
      </c>
      <c r="CP12" s="16">
        <v>0</v>
      </c>
      <c r="CQ12" s="16">
        <v>2225500</v>
      </c>
      <c r="CR12" s="16">
        <v>2225500</v>
      </c>
      <c r="CS12" s="16">
        <v>2225500</v>
      </c>
      <c r="CT12" s="27">
        <v>0</v>
      </c>
      <c r="CU12" s="27">
        <v>0</v>
      </c>
      <c r="CV12" s="27" t="s">
        <v>49</v>
      </c>
      <c r="CW12" s="27">
        <v>2202500</v>
      </c>
      <c r="CX12" s="27">
        <v>2202500</v>
      </c>
      <c r="CY12" s="116">
        <f>CX12*1.28</f>
        <v>2819200</v>
      </c>
      <c r="CZ12" s="4"/>
      <c r="DA12" s="5"/>
      <c r="DB12" s="5"/>
      <c r="DC12" s="5"/>
      <c r="DD12" s="5"/>
      <c r="DE12" s="5"/>
      <c r="DF12" s="5"/>
      <c r="DG12" s="5"/>
      <c r="DH12" s="5"/>
      <c r="DI12" s="5"/>
      <c r="DJ12" s="5"/>
      <c r="DK12" s="5"/>
      <c r="DL12" s="5"/>
      <c r="DM12" s="5"/>
      <c r="DN12" s="5"/>
      <c r="DO12" s="5"/>
      <c r="DP12" s="5"/>
    </row>
    <row r="13" spans="2:120" ht="28.5" x14ac:dyDescent="0.25">
      <c r="B13" s="15">
        <v>2</v>
      </c>
      <c r="C13" s="15" t="s">
        <v>49</v>
      </c>
      <c r="D13" s="15" t="s">
        <v>54</v>
      </c>
      <c r="E13" s="15" t="s">
        <v>51</v>
      </c>
      <c r="F13" s="15">
        <v>1</v>
      </c>
      <c r="G13" s="15" t="s">
        <v>49</v>
      </c>
      <c r="H13" s="16">
        <v>2850800</v>
      </c>
      <c r="I13" s="16" t="s">
        <v>52</v>
      </c>
      <c r="J13" s="15">
        <v>3062800</v>
      </c>
      <c r="K13" s="16">
        <v>0</v>
      </c>
      <c r="L13" s="16">
        <v>18</v>
      </c>
      <c r="M13" s="17">
        <v>3062800</v>
      </c>
      <c r="N13" s="16">
        <v>3062800</v>
      </c>
      <c r="O13" s="16">
        <v>3062800</v>
      </c>
      <c r="P13" s="16">
        <v>0</v>
      </c>
      <c r="Q13" s="16">
        <v>18</v>
      </c>
      <c r="R13" s="17">
        <v>3062800</v>
      </c>
      <c r="S13" s="16">
        <v>3062800</v>
      </c>
      <c r="T13" s="16">
        <v>3062800</v>
      </c>
      <c r="U13" s="16">
        <v>0</v>
      </c>
      <c r="V13" s="16">
        <v>0</v>
      </c>
      <c r="W13" s="17">
        <v>3062800</v>
      </c>
      <c r="X13" s="16">
        <v>3062800</v>
      </c>
      <c r="Y13" s="16">
        <v>3062800</v>
      </c>
      <c r="Z13" s="16">
        <v>0</v>
      </c>
      <c r="AA13" s="16">
        <v>0</v>
      </c>
      <c r="AB13" s="17">
        <v>3062800</v>
      </c>
      <c r="AC13" s="16">
        <v>3062800</v>
      </c>
      <c r="AD13" s="16">
        <v>3062800</v>
      </c>
      <c r="AE13" s="16">
        <v>0</v>
      </c>
      <c r="AF13" s="16">
        <v>0</v>
      </c>
      <c r="AG13" s="17">
        <v>3062800</v>
      </c>
      <c r="AH13" s="16">
        <v>3062800</v>
      </c>
      <c r="AI13" s="16">
        <v>3062800</v>
      </c>
      <c r="AJ13" s="27">
        <v>0</v>
      </c>
      <c r="AK13" s="27">
        <v>0</v>
      </c>
      <c r="AL13" s="27" t="s">
        <v>49</v>
      </c>
      <c r="AM13" s="28">
        <v>2850800</v>
      </c>
      <c r="AN13" s="27">
        <v>2850800</v>
      </c>
      <c r="AO13" s="16">
        <v>4091884</v>
      </c>
      <c r="AP13" s="16">
        <v>0</v>
      </c>
      <c r="AQ13" s="16">
        <v>18</v>
      </c>
      <c r="AR13" s="16">
        <v>4091884</v>
      </c>
      <c r="AS13" s="16">
        <v>4091884</v>
      </c>
      <c r="AT13" s="16">
        <v>4091884</v>
      </c>
      <c r="AU13" s="16">
        <v>0</v>
      </c>
      <c r="AV13" s="16">
        <v>18</v>
      </c>
      <c r="AW13" s="16">
        <v>3887289.8</v>
      </c>
      <c r="AX13" s="16">
        <v>3887289.8</v>
      </c>
      <c r="AY13" s="16">
        <v>4091884</v>
      </c>
      <c r="AZ13" s="16">
        <v>0</v>
      </c>
      <c r="BA13" s="16">
        <v>0</v>
      </c>
      <c r="BB13" s="16">
        <v>3887289.8</v>
      </c>
      <c r="BC13" s="16">
        <v>3887289.8</v>
      </c>
      <c r="BD13" s="16">
        <v>4091884</v>
      </c>
      <c r="BE13" s="16">
        <v>0</v>
      </c>
      <c r="BF13" s="16">
        <v>0</v>
      </c>
      <c r="BG13" s="16">
        <v>3887289.8</v>
      </c>
      <c r="BH13" s="16">
        <v>3887289.8</v>
      </c>
      <c r="BI13" s="16">
        <v>4091884</v>
      </c>
      <c r="BJ13" s="16">
        <v>0</v>
      </c>
      <c r="BK13" s="16">
        <v>0</v>
      </c>
      <c r="BL13" s="16">
        <v>3887289.8</v>
      </c>
      <c r="BM13" s="16">
        <v>3887289.8</v>
      </c>
      <c r="BN13" s="16">
        <v>3887289.8</v>
      </c>
      <c r="BO13" s="27">
        <v>0</v>
      </c>
      <c r="BP13" s="27">
        <v>0</v>
      </c>
      <c r="BQ13" s="27" t="s">
        <v>49</v>
      </c>
      <c r="BR13" s="27">
        <v>3887289.8</v>
      </c>
      <c r="BS13" s="27">
        <v>3887289.8</v>
      </c>
      <c r="BT13" s="16">
        <v>4029985</v>
      </c>
      <c r="BU13" s="16">
        <v>0</v>
      </c>
      <c r="BV13" s="16">
        <v>0</v>
      </c>
      <c r="BW13" s="16">
        <v>0</v>
      </c>
      <c r="BX13" s="16">
        <v>0</v>
      </c>
      <c r="BY13" s="16">
        <v>4029985</v>
      </c>
      <c r="BZ13" s="16">
        <v>0</v>
      </c>
      <c r="CA13" s="16">
        <v>18</v>
      </c>
      <c r="CB13" s="16">
        <v>4029985</v>
      </c>
      <c r="CC13" s="16">
        <v>4029985</v>
      </c>
      <c r="CD13" s="16">
        <v>4029985</v>
      </c>
      <c r="CE13" s="16">
        <v>0</v>
      </c>
      <c r="CF13" s="16">
        <v>0</v>
      </c>
      <c r="CG13" s="16">
        <v>4029985</v>
      </c>
      <c r="CH13" s="16">
        <v>4029985</v>
      </c>
      <c r="CI13" s="16">
        <v>4029985</v>
      </c>
      <c r="CJ13" s="16">
        <v>0</v>
      </c>
      <c r="CK13" s="16">
        <v>0</v>
      </c>
      <c r="CL13" s="16">
        <v>4029985</v>
      </c>
      <c r="CM13" s="16">
        <v>4029985</v>
      </c>
      <c r="CN13" s="16">
        <v>4029985</v>
      </c>
      <c r="CO13" s="16">
        <v>0</v>
      </c>
      <c r="CP13" s="16">
        <v>0</v>
      </c>
      <c r="CQ13" s="16">
        <v>4029985</v>
      </c>
      <c r="CR13" s="16">
        <v>4029985</v>
      </c>
      <c r="CS13" s="16">
        <v>4029985</v>
      </c>
      <c r="CT13" s="27">
        <v>0</v>
      </c>
      <c r="CU13" s="27">
        <v>0</v>
      </c>
      <c r="CV13" s="27" t="s">
        <v>49</v>
      </c>
      <c r="CW13" s="27">
        <v>3979985</v>
      </c>
      <c r="CX13" s="27">
        <v>3979985</v>
      </c>
      <c r="CY13" s="116">
        <f>CX13*1.18</f>
        <v>4696382.3</v>
      </c>
      <c r="CZ13" s="4"/>
      <c r="DA13" s="5"/>
      <c r="DB13" s="5"/>
      <c r="DC13" s="5"/>
      <c r="DD13" s="5"/>
      <c r="DE13" s="5"/>
      <c r="DF13" s="5"/>
      <c r="DG13" s="5"/>
      <c r="DH13" s="5"/>
      <c r="DI13" s="5"/>
      <c r="DJ13" s="5"/>
      <c r="DK13" s="5"/>
      <c r="DL13" s="5"/>
      <c r="DM13" s="5"/>
      <c r="DN13" s="5"/>
      <c r="DO13" s="5"/>
      <c r="DP13" s="5"/>
    </row>
    <row r="14" spans="2:120" ht="28.5" x14ac:dyDescent="0.25">
      <c r="B14" s="15">
        <v>3</v>
      </c>
      <c r="C14" s="15" t="s">
        <v>49</v>
      </c>
      <c r="D14" s="15" t="s">
        <v>55</v>
      </c>
      <c r="E14" s="15" t="s">
        <v>51</v>
      </c>
      <c r="F14" s="15">
        <v>1</v>
      </c>
      <c r="G14" s="15" t="s">
        <v>49</v>
      </c>
      <c r="H14" s="16">
        <f>+MIN(AM14,CW14)</f>
        <v>318000</v>
      </c>
      <c r="I14" s="16" t="s">
        <v>52</v>
      </c>
      <c r="J14" s="15">
        <v>350000</v>
      </c>
      <c r="K14" s="16">
        <v>0</v>
      </c>
      <c r="L14" s="16">
        <v>18</v>
      </c>
      <c r="M14" s="16">
        <v>350000</v>
      </c>
      <c r="N14" s="16">
        <v>350000</v>
      </c>
      <c r="O14" s="16">
        <v>350000</v>
      </c>
      <c r="P14" s="16">
        <v>0</v>
      </c>
      <c r="Q14" s="16">
        <v>18</v>
      </c>
      <c r="R14" s="16">
        <v>350000</v>
      </c>
      <c r="S14" s="16">
        <v>350000</v>
      </c>
      <c r="T14" s="16">
        <v>350000</v>
      </c>
      <c r="U14" s="16">
        <v>0</v>
      </c>
      <c r="V14" s="16">
        <v>0</v>
      </c>
      <c r="W14" s="16">
        <v>350000</v>
      </c>
      <c r="X14" s="16">
        <v>350000</v>
      </c>
      <c r="Y14" s="16">
        <v>350000</v>
      </c>
      <c r="Z14" s="16">
        <v>0</v>
      </c>
      <c r="AA14" s="16">
        <v>0</v>
      </c>
      <c r="AB14" s="16">
        <v>350000</v>
      </c>
      <c r="AC14" s="16">
        <v>350000</v>
      </c>
      <c r="AD14" s="16">
        <v>350000</v>
      </c>
      <c r="AE14" s="16">
        <v>0</v>
      </c>
      <c r="AF14" s="16">
        <v>0</v>
      </c>
      <c r="AG14" s="16">
        <v>350000</v>
      </c>
      <c r="AH14" s="16">
        <v>350000</v>
      </c>
      <c r="AI14" s="16">
        <v>350000</v>
      </c>
      <c r="AJ14" s="27">
        <v>0</v>
      </c>
      <c r="AK14" s="27">
        <v>0</v>
      </c>
      <c r="AL14" s="27" t="s">
        <v>49</v>
      </c>
      <c r="AM14" s="27">
        <v>318000</v>
      </c>
      <c r="AN14" s="27">
        <v>318000</v>
      </c>
      <c r="AO14" s="16">
        <v>1</v>
      </c>
      <c r="AP14" s="16">
        <v>0</v>
      </c>
      <c r="AQ14" s="16">
        <v>0</v>
      </c>
      <c r="AR14" s="17">
        <v>1</v>
      </c>
      <c r="AS14" s="16">
        <v>1</v>
      </c>
      <c r="AT14" s="16">
        <v>1</v>
      </c>
      <c r="AU14" s="16">
        <v>0</v>
      </c>
      <c r="AV14" s="16">
        <v>0</v>
      </c>
      <c r="AW14" s="17">
        <v>1</v>
      </c>
      <c r="AX14" s="16">
        <v>1</v>
      </c>
      <c r="AY14" s="16">
        <v>1</v>
      </c>
      <c r="AZ14" s="16">
        <v>0</v>
      </c>
      <c r="BA14" s="16">
        <v>0</v>
      </c>
      <c r="BB14" s="17">
        <v>1</v>
      </c>
      <c r="BC14" s="16">
        <v>1</v>
      </c>
      <c r="BD14" s="16">
        <v>1</v>
      </c>
      <c r="BE14" s="16">
        <v>0</v>
      </c>
      <c r="BF14" s="16">
        <v>0</v>
      </c>
      <c r="BG14" s="17">
        <v>1</v>
      </c>
      <c r="BH14" s="16">
        <v>1</v>
      </c>
      <c r="BI14" s="16">
        <v>1</v>
      </c>
      <c r="BJ14" s="16">
        <v>0</v>
      </c>
      <c r="BK14" s="16">
        <v>0</v>
      </c>
      <c r="BL14" s="17">
        <v>1</v>
      </c>
      <c r="BM14" s="16">
        <v>1</v>
      </c>
      <c r="BN14" s="16">
        <v>1</v>
      </c>
      <c r="BO14" s="27">
        <v>0</v>
      </c>
      <c r="BP14" s="27">
        <v>0</v>
      </c>
      <c r="BQ14" s="27" t="s">
        <v>49</v>
      </c>
      <c r="BR14" s="28">
        <v>1</v>
      </c>
      <c r="BS14" s="27">
        <v>1</v>
      </c>
      <c r="BT14" s="16">
        <v>670000</v>
      </c>
      <c r="BU14" s="16">
        <v>0</v>
      </c>
      <c r="BV14" s="16">
        <v>0</v>
      </c>
      <c r="BW14" s="16">
        <v>0</v>
      </c>
      <c r="BX14" s="16">
        <v>0</v>
      </c>
      <c r="BY14" s="16">
        <v>670000</v>
      </c>
      <c r="BZ14" s="16">
        <v>0</v>
      </c>
      <c r="CA14" s="16">
        <v>28</v>
      </c>
      <c r="CB14" s="16">
        <v>670000</v>
      </c>
      <c r="CC14" s="16">
        <v>670000</v>
      </c>
      <c r="CD14" s="16">
        <v>670000</v>
      </c>
      <c r="CE14" s="16">
        <v>0</v>
      </c>
      <c r="CF14" s="16">
        <v>0</v>
      </c>
      <c r="CG14" s="16">
        <v>670000</v>
      </c>
      <c r="CH14" s="16">
        <v>670000</v>
      </c>
      <c r="CI14" s="16">
        <v>670000</v>
      </c>
      <c r="CJ14" s="16">
        <v>0</v>
      </c>
      <c r="CK14" s="16">
        <v>0</v>
      </c>
      <c r="CL14" s="16">
        <v>670000</v>
      </c>
      <c r="CM14" s="16">
        <v>670000</v>
      </c>
      <c r="CN14" s="16">
        <v>670000</v>
      </c>
      <c r="CO14" s="16">
        <v>0</v>
      </c>
      <c r="CP14" s="16">
        <v>0</v>
      </c>
      <c r="CQ14" s="16">
        <v>670000</v>
      </c>
      <c r="CR14" s="16">
        <v>670000</v>
      </c>
      <c r="CS14" s="16">
        <v>670000</v>
      </c>
      <c r="CT14" s="27">
        <v>0</v>
      </c>
      <c r="CU14" s="27">
        <v>0</v>
      </c>
      <c r="CV14" s="27" t="s">
        <v>49</v>
      </c>
      <c r="CW14" s="27">
        <v>670000</v>
      </c>
      <c r="CX14" s="27">
        <v>670000</v>
      </c>
      <c r="CY14" s="116">
        <f>CX14*1.18</f>
        <v>790600</v>
      </c>
      <c r="CZ14" s="4"/>
      <c r="DA14" s="5"/>
      <c r="DB14" s="5"/>
      <c r="DC14" s="5"/>
      <c r="DD14" s="5"/>
      <c r="DE14" s="5"/>
      <c r="DF14" s="5"/>
      <c r="DG14" s="5"/>
      <c r="DH14" s="5"/>
      <c r="DI14" s="5"/>
      <c r="DJ14" s="5"/>
      <c r="DK14" s="5"/>
      <c r="DL14" s="5"/>
      <c r="DM14" s="5"/>
      <c r="DN14" s="5"/>
      <c r="DO14" s="5"/>
      <c r="DP14" s="5"/>
    </row>
    <row r="15" spans="2:120" ht="28.5" x14ac:dyDescent="0.25">
      <c r="B15" s="15">
        <v>4</v>
      </c>
      <c r="C15" s="15" t="s">
        <v>49</v>
      </c>
      <c r="D15" s="15" t="s">
        <v>57</v>
      </c>
      <c r="E15" s="15" t="s">
        <v>51</v>
      </c>
      <c r="F15" s="15">
        <v>1</v>
      </c>
      <c r="G15" s="15" t="s">
        <v>49</v>
      </c>
      <c r="H15" s="16">
        <f>MIN(AM15,CW15)</f>
        <v>551000</v>
      </c>
      <c r="I15" s="16" t="s">
        <v>52</v>
      </c>
      <c r="J15" s="15">
        <v>587000</v>
      </c>
      <c r="K15" s="16">
        <v>0</v>
      </c>
      <c r="L15" s="16">
        <v>18</v>
      </c>
      <c r="M15" s="16">
        <v>587000</v>
      </c>
      <c r="N15" s="16">
        <v>587000</v>
      </c>
      <c r="O15" s="16">
        <v>587000</v>
      </c>
      <c r="P15" s="16">
        <v>0</v>
      </c>
      <c r="Q15" s="16">
        <v>18</v>
      </c>
      <c r="R15" s="16">
        <v>587000</v>
      </c>
      <c r="S15" s="16">
        <v>587000</v>
      </c>
      <c r="T15" s="16">
        <v>587000</v>
      </c>
      <c r="U15" s="16">
        <v>0</v>
      </c>
      <c r="V15" s="16">
        <v>0</v>
      </c>
      <c r="W15" s="16">
        <v>587000</v>
      </c>
      <c r="X15" s="16">
        <v>587000</v>
      </c>
      <c r="Y15" s="16">
        <v>587000</v>
      </c>
      <c r="Z15" s="16">
        <v>0</v>
      </c>
      <c r="AA15" s="16">
        <v>0</v>
      </c>
      <c r="AB15" s="16">
        <v>587000</v>
      </c>
      <c r="AC15" s="16">
        <v>587000</v>
      </c>
      <c r="AD15" s="16">
        <v>587000</v>
      </c>
      <c r="AE15" s="16">
        <v>0</v>
      </c>
      <c r="AF15" s="16">
        <v>0</v>
      </c>
      <c r="AG15" s="16">
        <v>587000</v>
      </c>
      <c r="AH15" s="16">
        <v>587000</v>
      </c>
      <c r="AI15" s="16">
        <v>587000</v>
      </c>
      <c r="AJ15" s="27">
        <v>0</v>
      </c>
      <c r="AK15" s="27">
        <v>0</v>
      </c>
      <c r="AL15" s="27" t="s">
        <v>49</v>
      </c>
      <c r="AM15" s="27">
        <v>551000</v>
      </c>
      <c r="AN15" s="27">
        <v>551000</v>
      </c>
      <c r="AO15" s="16">
        <v>1</v>
      </c>
      <c r="AP15" s="16">
        <v>0</v>
      </c>
      <c r="AQ15" s="16">
        <v>0</v>
      </c>
      <c r="AR15" s="17">
        <v>1</v>
      </c>
      <c r="AS15" s="16">
        <v>1</v>
      </c>
      <c r="AT15" s="16">
        <v>1</v>
      </c>
      <c r="AU15" s="16">
        <v>0</v>
      </c>
      <c r="AV15" s="16">
        <v>0</v>
      </c>
      <c r="AW15" s="17">
        <v>1</v>
      </c>
      <c r="AX15" s="16">
        <v>1</v>
      </c>
      <c r="AY15" s="16">
        <v>1</v>
      </c>
      <c r="AZ15" s="16">
        <v>0</v>
      </c>
      <c r="BA15" s="16">
        <v>0</v>
      </c>
      <c r="BB15" s="17">
        <v>1</v>
      </c>
      <c r="BC15" s="16">
        <v>1</v>
      </c>
      <c r="BD15" s="16">
        <v>1</v>
      </c>
      <c r="BE15" s="16">
        <v>0</v>
      </c>
      <c r="BF15" s="16">
        <v>0</v>
      </c>
      <c r="BG15" s="17">
        <v>1</v>
      </c>
      <c r="BH15" s="16">
        <v>1</v>
      </c>
      <c r="BI15" s="16">
        <v>1</v>
      </c>
      <c r="BJ15" s="16">
        <v>0</v>
      </c>
      <c r="BK15" s="16">
        <v>0</v>
      </c>
      <c r="BL15" s="17">
        <v>1</v>
      </c>
      <c r="BM15" s="16">
        <v>1</v>
      </c>
      <c r="BN15" s="16">
        <v>1</v>
      </c>
      <c r="BO15" s="27">
        <v>0</v>
      </c>
      <c r="BP15" s="27">
        <v>0</v>
      </c>
      <c r="BQ15" s="27" t="s">
        <v>49</v>
      </c>
      <c r="BR15" s="28">
        <v>1</v>
      </c>
      <c r="BS15" s="27">
        <v>1</v>
      </c>
      <c r="BT15" s="16">
        <v>718500</v>
      </c>
      <c r="BU15" s="16">
        <v>0</v>
      </c>
      <c r="BV15" s="16">
        <v>0</v>
      </c>
      <c r="BW15" s="16">
        <v>0</v>
      </c>
      <c r="BX15" s="16">
        <v>0</v>
      </c>
      <c r="BY15" s="16">
        <v>718500</v>
      </c>
      <c r="BZ15" s="16">
        <v>0</v>
      </c>
      <c r="CA15" s="16">
        <v>18</v>
      </c>
      <c r="CB15" s="16">
        <v>718500</v>
      </c>
      <c r="CC15" s="16">
        <v>718500</v>
      </c>
      <c r="CD15" s="16">
        <v>718500</v>
      </c>
      <c r="CE15" s="16">
        <v>0</v>
      </c>
      <c r="CF15" s="16">
        <v>0</v>
      </c>
      <c r="CG15" s="16">
        <v>718500</v>
      </c>
      <c r="CH15" s="16">
        <v>718500</v>
      </c>
      <c r="CI15" s="16">
        <v>718500</v>
      </c>
      <c r="CJ15" s="16">
        <v>0</v>
      </c>
      <c r="CK15" s="16">
        <v>0</v>
      </c>
      <c r="CL15" s="16">
        <v>718500</v>
      </c>
      <c r="CM15" s="16">
        <v>718500</v>
      </c>
      <c r="CN15" s="16">
        <v>718500</v>
      </c>
      <c r="CO15" s="16">
        <v>0</v>
      </c>
      <c r="CP15" s="16">
        <v>0</v>
      </c>
      <c r="CQ15" s="16">
        <v>718500</v>
      </c>
      <c r="CR15" s="16">
        <v>718500</v>
      </c>
      <c r="CS15" s="16">
        <v>718500</v>
      </c>
      <c r="CT15" s="27">
        <v>0</v>
      </c>
      <c r="CU15" s="27">
        <v>0</v>
      </c>
      <c r="CV15" s="27" t="s">
        <v>49</v>
      </c>
      <c r="CW15" s="27">
        <v>711000</v>
      </c>
      <c r="CX15" s="27">
        <v>711000</v>
      </c>
      <c r="CY15" s="116">
        <f>CX15*1.18</f>
        <v>838980</v>
      </c>
      <c r="CZ15" s="4"/>
      <c r="DA15" s="5"/>
      <c r="DB15" s="5"/>
      <c r="DC15" s="5"/>
      <c r="DD15" s="5"/>
      <c r="DE15" s="5"/>
      <c r="DF15" s="5"/>
      <c r="DG15" s="5"/>
      <c r="DH15" s="5"/>
      <c r="DI15" s="5"/>
      <c r="DJ15" s="5"/>
      <c r="DK15" s="5"/>
      <c r="DL15" s="5"/>
      <c r="DM15" s="5"/>
      <c r="DN15" s="5"/>
      <c r="DO15" s="5"/>
      <c r="DP15" s="5"/>
    </row>
    <row r="16" spans="2:120" x14ac:dyDescent="0.25">
      <c r="B16" s="131" t="s">
        <v>58</v>
      </c>
      <c r="C16" s="131"/>
      <c r="D16" s="131"/>
      <c r="E16" s="131"/>
      <c r="F16" s="131"/>
      <c r="G16" s="131"/>
      <c r="H16" s="131"/>
      <c r="I16" s="131"/>
      <c r="J16" s="12"/>
      <c r="K16" s="19">
        <v>0</v>
      </c>
      <c r="L16" s="19">
        <v>1229704</v>
      </c>
      <c r="M16" s="20"/>
      <c r="N16" s="21">
        <v>5820300</v>
      </c>
      <c r="O16" s="20"/>
      <c r="P16" s="19">
        <v>0</v>
      </c>
      <c r="Q16" s="19">
        <v>1229704</v>
      </c>
      <c r="R16" s="20"/>
      <c r="S16" s="21">
        <v>5820300</v>
      </c>
      <c r="T16" s="20"/>
      <c r="U16" s="19">
        <v>0</v>
      </c>
      <c r="V16" s="19">
        <v>0</v>
      </c>
      <c r="W16" s="20"/>
      <c r="X16" s="21">
        <v>5820300</v>
      </c>
      <c r="Y16" s="20"/>
      <c r="Z16" s="19">
        <v>0</v>
      </c>
      <c r="AA16" s="19">
        <v>0</v>
      </c>
      <c r="AB16" s="20"/>
      <c r="AC16" s="21">
        <v>5820300</v>
      </c>
      <c r="AD16" s="20"/>
      <c r="AE16" s="19">
        <v>0</v>
      </c>
      <c r="AF16" s="19">
        <v>0</v>
      </c>
      <c r="AG16" s="20"/>
      <c r="AH16" s="21">
        <v>5820300</v>
      </c>
      <c r="AI16" s="21">
        <v>5820300</v>
      </c>
      <c r="AJ16" s="29">
        <v>0</v>
      </c>
      <c r="AK16" s="29">
        <v>0</v>
      </c>
      <c r="AL16" s="30"/>
      <c r="AM16" s="30"/>
      <c r="AN16" s="31">
        <v>5485300</v>
      </c>
      <c r="AO16" s="20"/>
      <c r="AP16" s="19">
        <v>0</v>
      </c>
      <c r="AQ16" s="19">
        <v>1282040.72</v>
      </c>
      <c r="AR16" s="20"/>
      <c r="AS16" s="21">
        <v>6040106</v>
      </c>
      <c r="AT16" s="20"/>
      <c r="AU16" s="19">
        <v>0</v>
      </c>
      <c r="AV16" s="19">
        <v>1217938.68</v>
      </c>
      <c r="AW16" s="20"/>
      <c r="AX16" s="21">
        <v>5738100.7999999998</v>
      </c>
      <c r="AY16" s="20"/>
      <c r="AZ16" s="19">
        <v>0</v>
      </c>
      <c r="BA16" s="19">
        <v>0</v>
      </c>
      <c r="BB16" s="20"/>
      <c r="BC16" s="21">
        <v>5738100.7999999998</v>
      </c>
      <c r="BD16" s="20"/>
      <c r="BE16" s="19">
        <v>0</v>
      </c>
      <c r="BF16" s="19">
        <v>0</v>
      </c>
      <c r="BG16" s="20"/>
      <c r="BH16" s="21">
        <v>5738100.7999999998</v>
      </c>
      <c r="BI16" s="20"/>
      <c r="BJ16" s="19">
        <v>0</v>
      </c>
      <c r="BK16" s="19">
        <v>0</v>
      </c>
      <c r="BL16" s="20"/>
      <c r="BM16" s="21">
        <v>5738100.7999999998</v>
      </c>
      <c r="BN16" s="21">
        <v>5738100.7999999998</v>
      </c>
      <c r="BO16" s="29">
        <v>0</v>
      </c>
      <c r="BP16" s="29">
        <v>0</v>
      </c>
      <c r="BQ16" s="30"/>
      <c r="BR16" s="30"/>
      <c r="BS16" s="31">
        <v>5738100.7999999998</v>
      </c>
      <c r="BT16" s="20"/>
      <c r="BU16" s="19">
        <v>0</v>
      </c>
      <c r="BV16" s="19">
        <v>0</v>
      </c>
      <c r="BW16" s="20"/>
      <c r="BX16" s="21">
        <v>0</v>
      </c>
      <c r="BY16" s="20"/>
      <c r="BZ16" s="19">
        <v>0</v>
      </c>
      <c r="CA16" s="19">
        <v>1665467.3</v>
      </c>
      <c r="CB16" s="20"/>
      <c r="CC16" s="21">
        <v>7643985</v>
      </c>
      <c r="CD16" s="20"/>
      <c r="CE16" s="19">
        <v>0</v>
      </c>
      <c r="CF16" s="19">
        <v>0</v>
      </c>
      <c r="CG16" s="20"/>
      <c r="CH16" s="21">
        <v>7643985</v>
      </c>
      <c r="CI16" s="20"/>
      <c r="CJ16" s="19">
        <v>0</v>
      </c>
      <c r="CK16" s="19">
        <v>0</v>
      </c>
      <c r="CL16" s="20"/>
      <c r="CM16" s="21">
        <v>7643985</v>
      </c>
      <c r="CN16" s="20"/>
      <c r="CO16" s="19">
        <v>0</v>
      </c>
      <c r="CP16" s="19">
        <v>0</v>
      </c>
      <c r="CQ16" s="20"/>
      <c r="CR16" s="21">
        <v>7643985</v>
      </c>
      <c r="CS16" s="21">
        <v>7643985</v>
      </c>
      <c r="CT16" s="29">
        <v>0</v>
      </c>
      <c r="CU16" s="29">
        <v>0</v>
      </c>
      <c r="CV16" s="30"/>
      <c r="CW16" s="30"/>
      <c r="CX16" s="31">
        <v>7563485</v>
      </c>
      <c r="CY16" s="117">
        <f>SUM(CY12:CY15)</f>
        <v>9145162.3000000007</v>
      </c>
      <c r="CZ16" s="4"/>
      <c r="DA16" s="5"/>
      <c r="DB16" s="5"/>
      <c r="DC16" s="5"/>
      <c r="DD16" s="5"/>
      <c r="DE16" s="5"/>
      <c r="DF16" s="5"/>
      <c r="DG16" s="5"/>
      <c r="DH16" s="5"/>
      <c r="DI16" s="5"/>
      <c r="DJ16" s="5"/>
      <c r="DK16" s="5"/>
      <c r="DL16" s="5"/>
      <c r="DM16" s="5"/>
      <c r="DN16" s="5"/>
      <c r="DO16" s="5"/>
      <c r="DP16" s="5"/>
    </row>
    <row r="17" spans="2:120" ht="29.25" x14ac:dyDescent="0.25">
      <c r="B17" s="122" t="s">
        <v>62</v>
      </c>
      <c r="C17" s="122"/>
      <c r="D17" s="122"/>
      <c r="E17" s="122"/>
      <c r="F17" s="122"/>
      <c r="G17" s="122"/>
      <c r="H17" s="122"/>
      <c r="I17" s="122"/>
      <c r="J17" s="23" t="s">
        <v>63</v>
      </c>
      <c r="K17" s="19">
        <v>0</v>
      </c>
      <c r="L17" s="20"/>
      <c r="M17" s="20"/>
      <c r="N17" s="19">
        <v>0</v>
      </c>
      <c r="O17" s="20" t="s">
        <v>63</v>
      </c>
      <c r="P17" s="19">
        <v>0</v>
      </c>
      <c r="Q17" s="20"/>
      <c r="R17" s="20"/>
      <c r="S17" s="19">
        <v>0</v>
      </c>
      <c r="T17" s="20" t="s">
        <v>63</v>
      </c>
      <c r="U17" s="19">
        <v>0</v>
      </c>
      <c r="V17" s="20"/>
      <c r="W17" s="20"/>
      <c r="X17" s="19">
        <v>0</v>
      </c>
      <c r="Y17" s="20" t="s">
        <v>63</v>
      </c>
      <c r="Z17" s="19">
        <v>0</v>
      </c>
      <c r="AA17" s="20"/>
      <c r="AB17" s="20"/>
      <c r="AC17" s="19">
        <v>0</v>
      </c>
      <c r="AD17" s="20" t="s">
        <v>63</v>
      </c>
      <c r="AE17" s="19">
        <v>0</v>
      </c>
      <c r="AF17" s="20"/>
      <c r="AG17" s="20"/>
      <c r="AH17" s="19">
        <v>0</v>
      </c>
      <c r="AI17" s="19">
        <v>0</v>
      </c>
      <c r="AJ17" s="29">
        <v>0</v>
      </c>
      <c r="AK17" s="30"/>
      <c r="AL17" s="30"/>
      <c r="AM17" s="30"/>
      <c r="AN17" s="29">
        <v>0</v>
      </c>
      <c r="AO17" s="20" t="s">
        <v>63</v>
      </c>
      <c r="AP17" s="19">
        <v>0</v>
      </c>
      <c r="AQ17" s="20"/>
      <c r="AR17" s="20"/>
      <c r="AS17" s="19">
        <v>0</v>
      </c>
      <c r="AT17" s="20" t="s">
        <v>63</v>
      </c>
      <c r="AU17" s="19">
        <v>0</v>
      </c>
      <c r="AV17" s="20"/>
      <c r="AW17" s="20"/>
      <c r="AX17" s="19">
        <v>0</v>
      </c>
      <c r="AY17" s="20" t="s">
        <v>63</v>
      </c>
      <c r="AZ17" s="19">
        <v>0</v>
      </c>
      <c r="BA17" s="20"/>
      <c r="BB17" s="20"/>
      <c r="BC17" s="19">
        <v>0</v>
      </c>
      <c r="BD17" s="20" t="s">
        <v>63</v>
      </c>
      <c r="BE17" s="19">
        <v>0</v>
      </c>
      <c r="BF17" s="20"/>
      <c r="BG17" s="20"/>
      <c r="BH17" s="19">
        <v>0</v>
      </c>
      <c r="BI17" s="20" t="s">
        <v>63</v>
      </c>
      <c r="BJ17" s="19">
        <v>0</v>
      </c>
      <c r="BK17" s="20"/>
      <c r="BL17" s="20"/>
      <c r="BM17" s="19">
        <v>0</v>
      </c>
      <c r="BN17" s="19">
        <v>0</v>
      </c>
      <c r="BO17" s="29">
        <v>0</v>
      </c>
      <c r="BP17" s="30"/>
      <c r="BQ17" s="30"/>
      <c r="BR17" s="30"/>
      <c r="BS17" s="29">
        <v>0</v>
      </c>
      <c r="BT17" s="20" t="s">
        <v>63</v>
      </c>
      <c r="BU17" s="19">
        <v>0</v>
      </c>
      <c r="BV17" s="20"/>
      <c r="BW17" s="20"/>
      <c r="BX17" s="19">
        <v>0</v>
      </c>
      <c r="BY17" s="20" t="s">
        <v>63</v>
      </c>
      <c r="BZ17" s="19">
        <v>0</v>
      </c>
      <c r="CA17" s="20"/>
      <c r="CB17" s="20"/>
      <c r="CC17" s="19">
        <v>0</v>
      </c>
      <c r="CD17" s="20" t="s">
        <v>63</v>
      </c>
      <c r="CE17" s="19">
        <v>0</v>
      </c>
      <c r="CF17" s="20"/>
      <c r="CG17" s="20"/>
      <c r="CH17" s="19">
        <v>0</v>
      </c>
      <c r="CI17" s="20" t="s">
        <v>63</v>
      </c>
      <c r="CJ17" s="19">
        <v>0</v>
      </c>
      <c r="CK17" s="20"/>
      <c r="CL17" s="20"/>
      <c r="CM17" s="19">
        <v>0</v>
      </c>
      <c r="CN17" s="20" t="s">
        <v>63</v>
      </c>
      <c r="CO17" s="19">
        <v>0</v>
      </c>
      <c r="CP17" s="20"/>
      <c r="CQ17" s="20"/>
      <c r="CR17" s="19">
        <v>0</v>
      </c>
      <c r="CS17" s="19">
        <v>0</v>
      </c>
      <c r="CT17" s="29">
        <v>0</v>
      </c>
      <c r="CU17" s="30"/>
      <c r="CV17" s="30"/>
      <c r="CW17" s="30"/>
      <c r="CX17" s="29">
        <v>0</v>
      </c>
      <c r="CY17" s="4"/>
      <c r="CZ17" s="4"/>
      <c r="DA17" s="5"/>
      <c r="DB17" s="5"/>
      <c r="DC17" s="5"/>
      <c r="DD17" s="5"/>
      <c r="DE17" s="5"/>
      <c r="DF17" s="5"/>
      <c r="DG17" s="5"/>
      <c r="DH17" s="5"/>
      <c r="DI17" s="5"/>
      <c r="DJ17" s="5"/>
      <c r="DK17" s="5"/>
      <c r="DL17" s="5"/>
      <c r="DM17" s="5"/>
      <c r="DN17" s="5"/>
      <c r="DO17" s="5"/>
      <c r="DP17" s="5"/>
    </row>
    <row r="18" spans="2:120" x14ac:dyDescent="0.25">
      <c r="B18" s="131" t="s">
        <v>64</v>
      </c>
      <c r="C18" s="131"/>
      <c r="D18" s="131"/>
      <c r="E18" s="131"/>
      <c r="F18" s="131"/>
      <c r="G18" s="131"/>
      <c r="H18" s="131"/>
      <c r="I18" s="131"/>
      <c r="J18" s="23"/>
      <c r="K18" s="20"/>
      <c r="L18" s="20"/>
      <c r="M18" s="20"/>
      <c r="N18" s="21">
        <v>1229704</v>
      </c>
      <c r="O18" s="20"/>
      <c r="P18" s="20"/>
      <c r="Q18" s="20"/>
      <c r="R18" s="20"/>
      <c r="S18" s="21">
        <v>1229704</v>
      </c>
      <c r="T18" s="20"/>
      <c r="U18" s="20"/>
      <c r="V18" s="20"/>
      <c r="W18" s="20"/>
      <c r="X18" s="21">
        <v>0</v>
      </c>
      <c r="Y18" s="20"/>
      <c r="Z18" s="20"/>
      <c r="AA18" s="20"/>
      <c r="AB18" s="20"/>
      <c r="AC18" s="21">
        <v>0</v>
      </c>
      <c r="AD18" s="20"/>
      <c r="AE18" s="20"/>
      <c r="AF18" s="20"/>
      <c r="AG18" s="20"/>
      <c r="AH18" s="21">
        <v>0</v>
      </c>
      <c r="AI18" s="21">
        <v>0</v>
      </c>
      <c r="AJ18" s="30"/>
      <c r="AK18" s="30"/>
      <c r="AL18" s="30"/>
      <c r="AM18" s="30"/>
      <c r="AN18" s="31">
        <v>0</v>
      </c>
      <c r="AO18" s="20"/>
      <c r="AP18" s="20"/>
      <c r="AQ18" s="20"/>
      <c r="AR18" s="20"/>
      <c r="AS18" s="21">
        <v>1282040.72</v>
      </c>
      <c r="AT18" s="20"/>
      <c r="AU18" s="20"/>
      <c r="AV18" s="20"/>
      <c r="AW18" s="20"/>
      <c r="AX18" s="21">
        <v>1217938.68</v>
      </c>
      <c r="AY18" s="20"/>
      <c r="AZ18" s="20"/>
      <c r="BA18" s="20"/>
      <c r="BB18" s="20"/>
      <c r="BC18" s="21">
        <v>0</v>
      </c>
      <c r="BD18" s="20"/>
      <c r="BE18" s="20"/>
      <c r="BF18" s="20"/>
      <c r="BG18" s="20"/>
      <c r="BH18" s="21">
        <v>0</v>
      </c>
      <c r="BI18" s="20"/>
      <c r="BJ18" s="20"/>
      <c r="BK18" s="20"/>
      <c r="BL18" s="20"/>
      <c r="BM18" s="21">
        <v>0</v>
      </c>
      <c r="BN18" s="21">
        <v>0</v>
      </c>
      <c r="BO18" s="30"/>
      <c r="BP18" s="30"/>
      <c r="BQ18" s="30"/>
      <c r="BR18" s="30"/>
      <c r="BS18" s="31">
        <v>0</v>
      </c>
      <c r="BT18" s="20"/>
      <c r="BU18" s="20"/>
      <c r="BV18" s="20"/>
      <c r="BW18" s="20"/>
      <c r="BX18" s="21">
        <v>0</v>
      </c>
      <c r="BY18" s="20"/>
      <c r="BZ18" s="20"/>
      <c r="CA18" s="20"/>
      <c r="CB18" s="20"/>
      <c r="CC18" s="21">
        <v>1665467.3</v>
      </c>
      <c r="CD18" s="20"/>
      <c r="CE18" s="20"/>
      <c r="CF18" s="20"/>
      <c r="CG18" s="20"/>
      <c r="CH18" s="21">
        <v>0</v>
      </c>
      <c r="CI18" s="20"/>
      <c r="CJ18" s="20"/>
      <c r="CK18" s="20"/>
      <c r="CL18" s="20"/>
      <c r="CM18" s="21">
        <v>0</v>
      </c>
      <c r="CN18" s="20"/>
      <c r="CO18" s="20"/>
      <c r="CP18" s="20"/>
      <c r="CQ18" s="20"/>
      <c r="CR18" s="21">
        <v>0</v>
      </c>
      <c r="CS18" s="21">
        <v>0</v>
      </c>
      <c r="CT18" s="30"/>
      <c r="CU18" s="30"/>
      <c r="CV18" s="30"/>
      <c r="CW18" s="30"/>
      <c r="CX18" s="31">
        <v>0</v>
      </c>
      <c r="CY18" s="4"/>
      <c r="CZ18" s="4"/>
      <c r="DA18" s="5"/>
      <c r="DB18" s="5"/>
      <c r="DC18" s="5"/>
      <c r="DD18" s="5"/>
      <c r="DE18" s="5"/>
      <c r="DF18" s="5"/>
      <c r="DG18" s="5"/>
      <c r="DH18" s="5"/>
      <c r="DI18" s="5"/>
      <c r="DJ18" s="5"/>
      <c r="DK18" s="5"/>
      <c r="DL18" s="5"/>
      <c r="DM18" s="5"/>
      <c r="DN18" s="5"/>
      <c r="DO18" s="5"/>
      <c r="DP18" s="5"/>
    </row>
    <row r="19" spans="2:120" x14ac:dyDescent="0.25">
      <c r="B19" s="131" t="s">
        <v>65</v>
      </c>
      <c r="C19" s="131"/>
      <c r="D19" s="131"/>
      <c r="E19" s="131"/>
      <c r="F19" s="131"/>
      <c r="G19" s="131"/>
      <c r="H19" s="131"/>
      <c r="I19" s="131"/>
      <c r="J19" s="23"/>
      <c r="K19" s="12"/>
      <c r="L19" s="12"/>
      <c r="M19" s="18" t="s">
        <v>66</v>
      </c>
      <c r="N19" s="37">
        <v>7050004</v>
      </c>
      <c r="O19" s="12"/>
      <c r="P19" s="12"/>
      <c r="Q19" s="12"/>
      <c r="R19" s="18" t="s">
        <v>66</v>
      </c>
      <c r="S19" s="37">
        <v>7050004</v>
      </c>
      <c r="T19" s="12"/>
      <c r="U19" s="12"/>
      <c r="V19" s="12"/>
      <c r="W19" s="18" t="s">
        <v>66</v>
      </c>
      <c r="X19" s="22" t="s">
        <v>59</v>
      </c>
      <c r="Y19" s="12"/>
      <c r="Z19" s="12"/>
      <c r="AA19" s="12"/>
      <c r="AB19" s="18" t="s">
        <v>66</v>
      </c>
      <c r="AC19" s="22" t="s">
        <v>59</v>
      </c>
      <c r="AD19" s="12"/>
      <c r="AE19" s="12"/>
      <c r="AF19" s="12"/>
      <c r="AG19" s="18" t="s">
        <v>66</v>
      </c>
      <c r="AH19" s="22" t="s">
        <v>59</v>
      </c>
      <c r="AI19" s="22" t="s">
        <v>59</v>
      </c>
      <c r="AJ19" s="32"/>
      <c r="AK19" s="32"/>
      <c r="AL19" s="32"/>
      <c r="AM19" s="33" t="s">
        <v>66</v>
      </c>
      <c r="AN19" s="34">
        <v>5485300</v>
      </c>
      <c r="AO19" s="12"/>
      <c r="AP19" s="12"/>
      <c r="AQ19" s="12"/>
      <c r="AR19" s="18" t="s">
        <v>66</v>
      </c>
      <c r="AS19" s="37">
        <v>7322146.7199999997</v>
      </c>
      <c r="AT19" s="12"/>
      <c r="AU19" s="12"/>
      <c r="AV19" s="12"/>
      <c r="AW19" s="18" t="s">
        <v>66</v>
      </c>
      <c r="AX19" s="37">
        <v>6956039.4800000004</v>
      </c>
      <c r="AY19" s="12"/>
      <c r="AZ19" s="12"/>
      <c r="BA19" s="12"/>
      <c r="BB19" s="18" t="s">
        <v>66</v>
      </c>
      <c r="BC19" s="22" t="s">
        <v>60</v>
      </c>
      <c r="BD19" s="12"/>
      <c r="BE19" s="12"/>
      <c r="BF19" s="12"/>
      <c r="BG19" s="18" t="s">
        <v>66</v>
      </c>
      <c r="BH19" s="22" t="s">
        <v>60</v>
      </c>
      <c r="BI19" s="12"/>
      <c r="BJ19" s="12"/>
      <c r="BK19" s="12"/>
      <c r="BL19" s="18" t="s">
        <v>66</v>
      </c>
      <c r="BM19" s="22" t="s">
        <v>60</v>
      </c>
      <c r="BN19" s="22" t="s">
        <v>60</v>
      </c>
      <c r="BO19" s="30"/>
      <c r="BP19" s="30"/>
      <c r="BQ19" s="30"/>
      <c r="BR19" s="35" t="s">
        <v>66</v>
      </c>
      <c r="BS19" s="36">
        <v>5738100.7999999998</v>
      </c>
      <c r="BT19" s="12"/>
      <c r="BU19" s="12"/>
      <c r="BV19" s="12"/>
      <c r="BW19" s="18" t="s">
        <v>49</v>
      </c>
      <c r="BX19" s="22" t="s">
        <v>31</v>
      </c>
      <c r="BY19" s="12"/>
      <c r="BZ19" s="12"/>
      <c r="CA19" s="12"/>
      <c r="CB19" s="18" t="s">
        <v>66</v>
      </c>
      <c r="CC19" s="22" t="s">
        <v>67</v>
      </c>
      <c r="CD19" s="12"/>
      <c r="CE19" s="12"/>
      <c r="CF19" s="12"/>
      <c r="CG19" s="18" t="s">
        <v>66</v>
      </c>
      <c r="CH19" s="22" t="s">
        <v>61</v>
      </c>
      <c r="CI19" s="12"/>
      <c r="CJ19" s="12"/>
      <c r="CK19" s="12"/>
      <c r="CL19" s="18" t="s">
        <v>66</v>
      </c>
      <c r="CM19" s="22" t="s">
        <v>61</v>
      </c>
      <c r="CN19" s="12"/>
      <c r="CO19" s="12"/>
      <c r="CP19" s="12"/>
      <c r="CQ19" s="18" t="s">
        <v>66</v>
      </c>
      <c r="CR19" s="37">
        <v>7643985</v>
      </c>
      <c r="CS19" s="22" t="s">
        <v>61</v>
      </c>
      <c r="CT19" s="32"/>
      <c r="CU19" s="32"/>
      <c r="CV19" s="32"/>
      <c r="CW19" s="33" t="s">
        <v>66</v>
      </c>
      <c r="CX19" s="34">
        <v>7563485</v>
      </c>
      <c r="CY19" s="4"/>
      <c r="CZ19" s="4"/>
      <c r="DA19" s="5"/>
      <c r="DB19" s="5"/>
      <c r="DC19" s="5"/>
      <c r="DD19" s="5"/>
      <c r="DE19" s="5"/>
      <c r="DF19" s="5"/>
      <c r="DG19" s="5"/>
      <c r="DH19" s="5"/>
      <c r="DI19" s="5"/>
      <c r="DJ19" s="5"/>
      <c r="DK19" s="5"/>
      <c r="DL19" s="5"/>
      <c r="DM19" s="5"/>
      <c r="DN19" s="5"/>
      <c r="DO19" s="5"/>
      <c r="DP19" s="5"/>
    </row>
    <row r="20" spans="2:120" x14ac:dyDescent="0.25">
      <c r="B20" s="132" t="s">
        <v>68</v>
      </c>
      <c r="C20" s="133"/>
      <c r="D20" s="133"/>
      <c r="E20" s="133"/>
      <c r="F20" s="133"/>
      <c r="G20" s="133"/>
      <c r="H20" s="133"/>
      <c r="I20" s="133"/>
      <c r="J20" s="132" t="s">
        <v>20</v>
      </c>
      <c r="K20" s="132" t="s">
        <v>20</v>
      </c>
      <c r="L20" s="132" t="s">
        <v>21</v>
      </c>
      <c r="M20" s="132" t="s">
        <v>21</v>
      </c>
      <c r="N20" s="132" t="s">
        <v>22</v>
      </c>
      <c r="O20" s="132" t="s">
        <v>22</v>
      </c>
      <c r="P20" s="132" t="s">
        <v>22</v>
      </c>
      <c r="Q20" s="132" t="s">
        <v>22</v>
      </c>
      <c r="R20" s="132" t="s">
        <v>23</v>
      </c>
      <c r="S20" s="132" t="s">
        <v>23</v>
      </c>
      <c r="T20" s="132" t="s">
        <v>23</v>
      </c>
      <c r="U20" s="132" t="s">
        <v>23</v>
      </c>
    </row>
    <row r="21" spans="2:120" x14ac:dyDescent="0.25">
      <c r="B21" s="24" t="s">
        <v>69</v>
      </c>
      <c r="C21" s="24" t="s">
        <v>70</v>
      </c>
      <c r="D21" s="132" t="s">
        <v>71</v>
      </c>
      <c r="E21" s="133"/>
      <c r="F21" s="133"/>
      <c r="G21" s="133"/>
      <c r="H21" s="133"/>
      <c r="I21" s="133"/>
      <c r="J21" s="24" t="s">
        <v>72</v>
      </c>
      <c r="K21" s="24" t="s">
        <v>73</v>
      </c>
      <c r="L21" s="24" t="s">
        <v>72</v>
      </c>
      <c r="M21" s="24" t="s">
        <v>73</v>
      </c>
      <c r="N21" s="24" t="s">
        <v>72</v>
      </c>
      <c r="O21" s="24" t="s">
        <v>73</v>
      </c>
      <c r="P21" s="24" t="s">
        <v>72</v>
      </c>
      <c r="Q21" s="24" t="s">
        <v>73</v>
      </c>
      <c r="R21" s="24" t="s">
        <v>72</v>
      </c>
      <c r="S21" s="24" t="s">
        <v>73</v>
      </c>
      <c r="T21" s="24" t="s">
        <v>72</v>
      </c>
      <c r="U21" s="24" t="s">
        <v>73</v>
      </c>
    </row>
    <row r="22" spans="2:120" x14ac:dyDescent="0.25">
      <c r="B22" s="26">
        <v>1</v>
      </c>
      <c r="C22" s="26" t="s">
        <v>74</v>
      </c>
      <c r="D22" s="134" t="s">
        <v>52</v>
      </c>
      <c r="E22" s="125"/>
      <c r="F22" s="125"/>
      <c r="G22" s="125"/>
      <c r="H22" s="125"/>
      <c r="I22" s="125"/>
      <c r="J22" s="26" t="s">
        <v>75</v>
      </c>
      <c r="K22" s="26" t="s">
        <v>49</v>
      </c>
      <c r="L22" s="26" t="s">
        <v>75</v>
      </c>
      <c r="M22" s="26" t="s">
        <v>49</v>
      </c>
      <c r="N22" s="26" t="s">
        <v>75</v>
      </c>
      <c r="O22" s="26" t="s">
        <v>49</v>
      </c>
      <c r="P22" s="26" t="s">
        <v>75</v>
      </c>
      <c r="Q22" s="26" t="s">
        <v>49</v>
      </c>
      <c r="R22" s="26" t="s">
        <v>75</v>
      </c>
      <c r="S22" s="26" t="s">
        <v>49</v>
      </c>
      <c r="T22" s="26" t="s">
        <v>75</v>
      </c>
      <c r="U22" s="26" t="s">
        <v>49</v>
      </c>
    </row>
    <row r="23" spans="2:120" x14ac:dyDescent="0.25">
      <c r="B23" s="26">
        <v>2</v>
      </c>
      <c r="C23" s="26" t="s">
        <v>76</v>
      </c>
      <c r="D23" s="134" t="s">
        <v>77</v>
      </c>
      <c r="E23" s="125"/>
      <c r="F23" s="125"/>
      <c r="G23" s="125"/>
      <c r="H23" s="125"/>
      <c r="I23" s="125"/>
      <c r="J23" s="26" t="s">
        <v>78</v>
      </c>
      <c r="K23" s="26" t="s">
        <v>49</v>
      </c>
      <c r="L23" s="26" t="s">
        <v>78</v>
      </c>
      <c r="M23" s="26" t="s">
        <v>49</v>
      </c>
      <c r="N23" s="26" t="s">
        <v>78</v>
      </c>
      <c r="O23" s="26" t="s">
        <v>49</v>
      </c>
      <c r="P23" s="26" t="s">
        <v>78</v>
      </c>
      <c r="Q23" s="26" t="s">
        <v>49</v>
      </c>
      <c r="R23" s="26" t="s">
        <v>78</v>
      </c>
      <c r="S23" s="26" t="s">
        <v>49</v>
      </c>
      <c r="T23" s="26" t="s">
        <v>78</v>
      </c>
      <c r="U23" s="26" t="s">
        <v>49</v>
      </c>
    </row>
    <row r="24" spans="2:120" x14ac:dyDescent="0.25">
      <c r="B24" s="26">
        <v>3</v>
      </c>
      <c r="C24" s="26" t="s">
        <v>79</v>
      </c>
      <c r="D24" s="134" t="s">
        <v>80</v>
      </c>
      <c r="E24" s="125"/>
      <c r="F24" s="125"/>
      <c r="G24" s="125"/>
      <c r="H24" s="125"/>
      <c r="I24" s="125"/>
      <c r="J24" s="26" t="s">
        <v>78</v>
      </c>
      <c r="K24" s="26" t="s">
        <v>49</v>
      </c>
      <c r="L24" s="26" t="s">
        <v>78</v>
      </c>
      <c r="M24" s="26" t="s">
        <v>49</v>
      </c>
      <c r="N24" s="26" t="s">
        <v>78</v>
      </c>
      <c r="O24" s="26" t="s">
        <v>49</v>
      </c>
      <c r="P24" s="26" t="s">
        <v>78</v>
      </c>
      <c r="Q24" s="26" t="s">
        <v>49</v>
      </c>
      <c r="R24" s="26" t="s">
        <v>78</v>
      </c>
      <c r="S24" s="26" t="s">
        <v>49</v>
      </c>
      <c r="T24" s="26" t="s">
        <v>78</v>
      </c>
      <c r="U24" s="26" t="s">
        <v>49</v>
      </c>
    </row>
    <row r="25" spans="2:120" x14ac:dyDescent="0.25">
      <c r="B25" s="26">
        <v>4</v>
      </c>
      <c r="C25" s="26" t="s">
        <v>81</v>
      </c>
      <c r="D25" s="134" t="s">
        <v>56</v>
      </c>
      <c r="E25" s="125"/>
      <c r="F25" s="125"/>
      <c r="G25" s="125"/>
      <c r="H25" s="125"/>
      <c r="I25" s="125"/>
      <c r="J25" s="26" t="s">
        <v>75</v>
      </c>
      <c r="K25" s="26" t="s">
        <v>49</v>
      </c>
      <c r="L25" s="26" t="s">
        <v>75</v>
      </c>
      <c r="M25" s="26" t="s">
        <v>49</v>
      </c>
      <c r="N25" s="26" t="s">
        <v>75</v>
      </c>
      <c r="O25" s="26" t="s">
        <v>49</v>
      </c>
      <c r="P25" s="26" t="s">
        <v>75</v>
      </c>
      <c r="Q25" s="26" t="s">
        <v>49</v>
      </c>
      <c r="R25" s="26" t="s">
        <v>75</v>
      </c>
      <c r="S25" s="26" t="s">
        <v>49</v>
      </c>
      <c r="T25" s="26" t="s">
        <v>75</v>
      </c>
      <c r="U25" s="26" t="s">
        <v>49</v>
      </c>
    </row>
    <row r="26" spans="2:120" x14ac:dyDescent="0.25">
      <c r="B26" s="26">
        <v>5</v>
      </c>
      <c r="C26" s="26" t="s">
        <v>82</v>
      </c>
      <c r="D26" s="134" t="s">
        <v>83</v>
      </c>
      <c r="E26" s="125"/>
      <c r="F26" s="125"/>
      <c r="G26" s="125"/>
      <c r="H26" s="125"/>
      <c r="I26" s="125"/>
      <c r="J26" s="26" t="s">
        <v>78</v>
      </c>
      <c r="K26" s="26" t="s">
        <v>49</v>
      </c>
      <c r="L26" s="26" t="s">
        <v>75</v>
      </c>
      <c r="M26" s="26" t="s">
        <v>49</v>
      </c>
      <c r="N26" s="26" t="s">
        <v>75</v>
      </c>
      <c r="O26" s="26" t="s">
        <v>49</v>
      </c>
      <c r="P26" s="26" t="s">
        <v>75</v>
      </c>
      <c r="Q26" s="26" t="s">
        <v>49</v>
      </c>
      <c r="R26" s="26" t="s">
        <v>75</v>
      </c>
      <c r="S26" s="26" t="s">
        <v>49</v>
      </c>
      <c r="T26" s="26" t="s">
        <v>75</v>
      </c>
      <c r="U26" s="26" t="s">
        <v>49</v>
      </c>
    </row>
    <row r="27" spans="2:120" x14ac:dyDescent="0.25">
      <c r="B27" s="26">
        <v>6</v>
      </c>
      <c r="C27" s="26" t="s">
        <v>84</v>
      </c>
      <c r="D27" s="134" t="s">
        <v>85</v>
      </c>
      <c r="E27" s="125"/>
      <c r="F27" s="125"/>
      <c r="G27" s="125"/>
      <c r="H27" s="125"/>
      <c r="I27" s="125"/>
      <c r="J27" s="11"/>
      <c r="K27" s="11"/>
      <c r="L27" s="26" t="s">
        <v>75</v>
      </c>
      <c r="M27" s="26" t="s">
        <v>49</v>
      </c>
      <c r="N27" s="26" t="s">
        <v>75</v>
      </c>
      <c r="O27" s="26" t="s">
        <v>49</v>
      </c>
      <c r="P27" s="26" t="s">
        <v>75</v>
      </c>
      <c r="Q27" s="26" t="s">
        <v>49</v>
      </c>
      <c r="R27" s="26" t="s">
        <v>75</v>
      </c>
      <c r="S27" s="26" t="s">
        <v>49</v>
      </c>
      <c r="T27" s="26" t="s">
        <v>75</v>
      </c>
      <c r="U27" s="26" t="s">
        <v>49</v>
      </c>
    </row>
    <row r="28" spans="2:120" x14ac:dyDescent="0.25">
      <c r="B28" s="26">
        <v>7</v>
      </c>
      <c r="C28" s="26" t="s">
        <v>86</v>
      </c>
      <c r="D28" s="134" t="s">
        <v>87</v>
      </c>
      <c r="E28" s="125"/>
      <c r="F28" s="125"/>
      <c r="G28" s="125"/>
      <c r="H28" s="125"/>
      <c r="I28" s="125"/>
      <c r="J28" s="11"/>
      <c r="K28" s="11"/>
      <c r="L28" s="26" t="s">
        <v>75</v>
      </c>
      <c r="M28" s="26" t="s">
        <v>49</v>
      </c>
      <c r="N28" s="26" t="s">
        <v>75</v>
      </c>
      <c r="O28" s="26" t="s">
        <v>49</v>
      </c>
      <c r="P28" s="26" t="s">
        <v>75</v>
      </c>
      <c r="Q28" s="26" t="s">
        <v>49</v>
      </c>
      <c r="R28" s="26" t="s">
        <v>75</v>
      </c>
      <c r="S28" s="26" t="s">
        <v>49</v>
      </c>
      <c r="T28" s="26" t="s">
        <v>75</v>
      </c>
      <c r="U28" s="26" t="s">
        <v>49</v>
      </c>
    </row>
    <row r="29" spans="2:120" x14ac:dyDescent="0.25">
      <c r="B29" s="26">
        <v>8</v>
      </c>
      <c r="C29" s="26" t="s">
        <v>88</v>
      </c>
      <c r="D29" s="134" t="s">
        <v>89</v>
      </c>
      <c r="E29" s="125"/>
      <c r="F29" s="125"/>
      <c r="G29" s="125"/>
      <c r="H29" s="125"/>
      <c r="I29" s="125"/>
      <c r="J29" s="11"/>
      <c r="K29" s="11"/>
      <c r="L29" s="26" t="s">
        <v>78</v>
      </c>
      <c r="M29" s="26" t="s">
        <v>49</v>
      </c>
      <c r="N29" s="26" t="s">
        <v>78</v>
      </c>
      <c r="O29" s="26" t="s">
        <v>49</v>
      </c>
      <c r="P29" s="26" t="s">
        <v>78</v>
      </c>
      <c r="Q29" s="26" t="s">
        <v>49</v>
      </c>
      <c r="R29" s="26" t="s">
        <v>78</v>
      </c>
      <c r="S29" s="26" t="s">
        <v>49</v>
      </c>
      <c r="T29" s="26" t="s">
        <v>78</v>
      </c>
      <c r="U29" s="26" t="s">
        <v>49</v>
      </c>
    </row>
  </sheetData>
  <mergeCells count="142">
    <mergeCell ref="D26:I26"/>
    <mergeCell ref="D27:I27"/>
    <mergeCell ref="D28:I28"/>
    <mergeCell ref="D29:I29"/>
    <mergeCell ref="T20:U20"/>
    <mergeCell ref="D22:I22"/>
    <mergeCell ref="D23:I23"/>
    <mergeCell ref="D24:I24"/>
    <mergeCell ref="D25:I25"/>
    <mergeCell ref="J20:K20"/>
    <mergeCell ref="L20:M20"/>
    <mergeCell ref="N20:O20"/>
    <mergeCell ref="P20:Q20"/>
    <mergeCell ref="R20:S20"/>
    <mergeCell ref="B17:I17"/>
    <mergeCell ref="B18:I18"/>
    <mergeCell ref="B19:I19"/>
    <mergeCell ref="B20:I20"/>
    <mergeCell ref="D21:I21"/>
    <mergeCell ref="CN10:CS10"/>
    <mergeCell ref="B16:I16"/>
    <mergeCell ref="CT7:CX7"/>
    <mergeCell ref="CT8:CU8"/>
    <mergeCell ref="CV8:CX8"/>
    <mergeCell ref="CT9:CX9"/>
    <mergeCell ref="CT10:CX10"/>
    <mergeCell ref="CD10:CH10"/>
    <mergeCell ref="CI7:CM7"/>
    <mergeCell ref="CI8:CJ8"/>
    <mergeCell ref="CK8:CM8"/>
    <mergeCell ref="CI9:CM9"/>
    <mergeCell ref="CI10:CM10"/>
    <mergeCell ref="BT10:BX10"/>
    <mergeCell ref="BY7:CC7"/>
    <mergeCell ref="BY8:BZ8"/>
    <mergeCell ref="CA8:CC8"/>
    <mergeCell ref="BY9:CC9"/>
    <mergeCell ref="BY10:CC10"/>
    <mergeCell ref="BV8:BX8"/>
    <mergeCell ref="BT9:BX9"/>
    <mergeCell ref="CD7:CH7"/>
    <mergeCell ref="CD8:CE8"/>
    <mergeCell ref="CF8:CH8"/>
    <mergeCell ref="CD9:CH9"/>
    <mergeCell ref="CN7:CS7"/>
    <mergeCell ref="CN8:CO8"/>
    <mergeCell ref="CP8:CS8"/>
    <mergeCell ref="CN9:CS9"/>
    <mergeCell ref="BT1:CX1"/>
    <mergeCell ref="BT2:CX2"/>
    <mergeCell ref="BT3:CX3"/>
    <mergeCell ref="BT4:CX4"/>
    <mergeCell ref="BT5:CX5"/>
    <mergeCell ref="BI10:BN10"/>
    <mergeCell ref="BO7:BS7"/>
    <mergeCell ref="BO8:BP8"/>
    <mergeCell ref="BQ8:BS8"/>
    <mergeCell ref="BO9:BS9"/>
    <mergeCell ref="BO10:BS10"/>
    <mergeCell ref="AO6:BS6"/>
    <mergeCell ref="BI7:BN7"/>
    <mergeCell ref="BI8:BJ8"/>
    <mergeCell ref="BK8:BN8"/>
    <mergeCell ref="BI9:BN9"/>
    <mergeCell ref="AO1:BS1"/>
    <mergeCell ref="AO2:BS2"/>
    <mergeCell ref="AO3:BS3"/>
    <mergeCell ref="AO4:BS4"/>
    <mergeCell ref="AO5:BS5"/>
    <mergeCell ref="BT6:CX6"/>
    <mergeCell ref="BT7:BX7"/>
    <mergeCell ref="BT8:BU8"/>
    <mergeCell ref="Y9:AC9"/>
    <mergeCell ref="Y10:AC10"/>
    <mergeCell ref="AY10:BC10"/>
    <mergeCell ref="BD7:BH7"/>
    <mergeCell ref="BD8:BE8"/>
    <mergeCell ref="BF8:BH8"/>
    <mergeCell ref="BD9:BH9"/>
    <mergeCell ref="BD10:BH10"/>
    <mergeCell ref="AO10:AS10"/>
    <mergeCell ref="AT7:AX7"/>
    <mergeCell ref="AT8:AU8"/>
    <mergeCell ref="AV8:AX8"/>
    <mergeCell ref="AT9:AX9"/>
    <mergeCell ref="AT10:AX10"/>
    <mergeCell ref="AO7:AS7"/>
    <mergeCell ref="AO8:AP8"/>
    <mergeCell ref="AQ8:AS8"/>
    <mergeCell ref="AO9:AS9"/>
    <mergeCell ref="AY7:BC7"/>
    <mergeCell ref="AY8:AZ8"/>
    <mergeCell ref="BA8:BC8"/>
    <mergeCell ref="AY9:BC9"/>
    <mergeCell ref="O10:S10"/>
    <mergeCell ref="J6:AN6"/>
    <mergeCell ref="J7:N7"/>
    <mergeCell ref="J8:K8"/>
    <mergeCell ref="L8:N8"/>
    <mergeCell ref="J9:N9"/>
    <mergeCell ref="T7:X7"/>
    <mergeCell ref="T8:U8"/>
    <mergeCell ref="V8:X8"/>
    <mergeCell ref="T9:X9"/>
    <mergeCell ref="AD7:AI7"/>
    <mergeCell ref="AD8:AE8"/>
    <mergeCell ref="AF8:AI8"/>
    <mergeCell ref="AD9:AI9"/>
    <mergeCell ref="AD10:AI10"/>
    <mergeCell ref="AJ7:AN7"/>
    <mergeCell ref="AJ8:AK8"/>
    <mergeCell ref="AL8:AN8"/>
    <mergeCell ref="AJ9:AN9"/>
    <mergeCell ref="AJ10:AN10"/>
    <mergeCell ref="T10:X10"/>
    <mergeCell ref="Y7:AC7"/>
    <mergeCell ref="Y8:Z8"/>
    <mergeCell ref="AA8:AC8"/>
    <mergeCell ref="J1:AN1"/>
    <mergeCell ref="J2:AN2"/>
    <mergeCell ref="J3:AN3"/>
    <mergeCell ref="J4:AN4"/>
    <mergeCell ref="J5:AN5"/>
    <mergeCell ref="B6:I6"/>
    <mergeCell ref="B7:I7"/>
    <mergeCell ref="B8:I8"/>
    <mergeCell ref="B9:F10"/>
    <mergeCell ref="G9:I9"/>
    <mergeCell ref="G10"/>
    <mergeCell ref="H10:I10"/>
    <mergeCell ref="B1:C5"/>
    <mergeCell ref="D1:F5"/>
    <mergeCell ref="G1:I1"/>
    <mergeCell ref="G2:I2"/>
    <mergeCell ref="G3:I3"/>
    <mergeCell ref="G4:I4"/>
    <mergeCell ref="G5:I5"/>
    <mergeCell ref="J10:N10"/>
    <mergeCell ref="O7:S7"/>
    <mergeCell ref="O8:P8"/>
    <mergeCell ref="Q8:S8"/>
    <mergeCell ref="O9:S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F0FDE-2FC7-40A8-9380-F5EAF50E1E53}">
  <sheetPr filterMode="1"/>
  <dimension ref="B1:M145"/>
  <sheetViews>
    <sheetView showGridLines="0" topLeftCell="E1" zoomScale="80" zoomScaleNormal="80" workbookViewId="0">
      <selection activeCell="I153" sqref="I153"/>
    </sheetView>
  </sheetViews>
  <sheetFormatPr defaultRowHeight="14.25" x14ac:dyDescent="0.2"/>
  <cols>
    <col min="1" max="2" width="9.140625" style="68" customWidth="1"/>
    <col min="3" max="3" width="13.42578125" style="68" customWidth="1"/>
    <col min="4" max="4" width="81.140625" style="83" customWidth="1"/>
    <col min="5" max="6" width="9.140625" style="68" customWidth="1"/>
    <col min="7" max="7" width="14.28515625" style="89" bestFit="1" customWidth="1"/>
    <col min="8" max="13" width="22.7109375" style="93" customWidth="1"/>
    <col min="14" max="16384" width="9.140625" style="68"/>
  </cols>
  <sheetData>
    <row r="1" spans="2:13" x14ac:dyDescent="0.2">
      <c r="B1" s="139"/>
      <c r="C1" s="139"/>
      <c r="D1" s="140" t="s">
        <v>0</v>
      </c>
      <c r="E1" s="139" t="s">
        <v>1</v>
      </c>
      <c r="F1" s="139" t="s">
        <v>1</v>
      </c>
      <c r="G1" s="141" t="s">
        <v>1</v>
      </c>
      <c r="H1" s="142" t="s">
        <v>91</v>
      </c>
      <c r="I1" s="142" t="s">
        <v>91</v>
      </c>
      <c r="J1" s="142" t="s">
        <v>90</v>
      </c>
      <c r="K1" s="142" t="s">
        <v>90</v>
      </c>
      <c r="L1" s="142" t="s">
        <v>92</v>
      </c>
      <c r="M1" s="142" t="s">
        <v>92</v>
      </c>
    </row>
    <row r="2" spans="2:13" x14ac:dyDescent="0.2">
      <c r="B2" s="139"/>
      <c r="C2" s="139"/>
      <c r="D2" s="140" t="s">
        <v>0</v>
      </c>
      <c r="E2" s="139" t="s">
        <v>5</v>
      </c>
      <c r="F2" s="139" t="s">
        <v>5</v>
      </c>
      <c r="G2" s="141" t="s">
        <v>5</v>
      </c>
      <c r="H2" s="143" t="s">
        <v>7</v>
      </c>
      <c r="I2" s="143" t="s">
        <v>7</v>
      </c>
      <c r="J2" s="143" t="s">
        <v>6</v>
      </c>
      <c r="K2" s="143" t="s">
        <v>6</v>
      </c>
      <c r="L2" s="143" t="s">
        <v>8</v>
      </c>
      <c r="M2" s="143" t="s">
        <v>8</v>
      </c>
    </row>
    <row r="3" spans="2:13" x14ac:dyDescent="0.2">
      <c r="B3" s="139"/>
      <c r="C3" s="139"/>
      <c r="D3" s="140" t="s">
        <v>0</v>
      </c>
      <c r="E3" s="139" t="s">
        <v>301</v>
      </c>
      <c r="F3" s="139" t="s">
        <v>301</v>
      </c>
      <c r="G3" s="141" t="s">
        <v>301</v>
      </c>
      <c r="H3" s="143" t="s">
        <v>10</v>
      </c>
      <c r="I3" s="143" t="s">
        <v>10</v>
      </c>
      <c r="J3" s="143" t="s">
        <v>10</v>
      </c>
      <c r="K3" s="143" t="s">
        <v>10</v>
      </c>
      <c r="L3" s="143" t="s">
        <v>10</v>
      </c>
      <c r="M3" s="143" t="s">
        <v>10</v>
      </c>
    </row>
    <row r="4" spans="2:13" x14ac:dyDescent="0.2">
      <c r="B4" s="139"/>
      <c r="C4" s="139"/>
      <c r="D4" s="140" t="s">
        <v>0</v>
      </c>
      <c r="E4" s="139" t="s">
        <v>302</v>
      </c>
      <c r="F4" s="139" t="s">
        <v>302</v>
      </c>
      <c r="G4" s="141" t="s">
        <v>302</v>
      </c>
      <c r="H4" s="143" t="s">
        <v>12</v>
      </c>
      <c r="I4" s="143" t="s">
        <v>12</v>
      </c>
      <c r="J4" s="143" t="s">
        <v>12</v>
      </c>
      <c r="K4" s="143" t="s">
        <v>12</v>
      </c>
      <c r="L4" s="143" t="s">
        <v>12</v>
      </c>
      <c r="M4" s="143" t="s">
        <v>12</v>
      </c>
    </row>
    <row r="5" spans="2:13" x14ac:dyDescent="0.2">
      <c r="B5" s="139"/>
      <c r="C5" s="139"/>
      <c r="D5" s="140" t="s">
        <v>0</v>
      </c>
      <c r="E5" s="139"/>
      <c r="F5" s="139"/>
      <c r="G5" s="141"/>
      <c r="H5" s="143" t="s">
        <v>14</v>
      </c>
      <c r="I5" s="143" t="s">
        <v>14</v>
      </c>
      <c r="J5" s="143" t="s">
        <v>13</v>
      </c>
      <c r="K5" s="143" t="s">
        <v>13</v>
      </c>
      <c r="L5" s="143" t="s">
        <v>14</v>
      </c>
      <c r="M5" s="143" t="s">
        <v>14</v>
      </c>
    </row>
    <row r="6" spans="2:13" x14ac:dyDescent="0.2">
      <c r="B6" s="136" t="s">
        <v>15</v>
      </c>
      <c r="C6" s="136" t="s">
        <v>15</v>
      </c>
      <c r="D6" s="135" t="s">
        <v>15</v>
      </c>
      <c r="E6" s="136" t="s">
        <v>15</v>
      </c>
      <c r="F6" s="136" t="s">
        <v>15</v>
      </c>
      <c r="G6" s="137" t="s">
        <v>15</v>
      </c>
      <c r="H6" s="138" t="s">
        <v>17</v>
      </c>
      <c r="I6" s="138" t="s">
        <v>17</v>
      </c>
      <c r="J6" s="138" t="s">
        <v>16</v>
      </c>
      <c r="K6" s="138" t="s">
        <v>16</v>
      </c>
      <c r="L6" s="138" t="s">
        <v>18</v>
      </c>
      <c r="M6" s="138" t="s">
        <v>18</v>
      </c>
    </row>
    <row r="7" spans="2:13" x14ac:dyDescent="0.2">
      <c r="B7" s="136" t="s">
        <v>19</v>
      </c>
      <c r="C7" s="136" t="s">
        <v>19</v>
      </c>
      <c r="D7" s="135" t="s">
        <v>19</v>
      </c>
      <c r="E7" s="136" t="s">
        <v>19</v>
      </c>
      <c r="F7" s="136" t="s">
        <v>19</v>
      </c>
      <c r="G7" s="137" t="s">
        <v>19</v>
      </c>
      <c r="H7" s="138" t="s">
        <v>21</v>
      </c>
      <c r="I7" s="138" t="s">
        <v>21</v>
      </c>
      <c r="J7" s="138" t="s">
        <v>21</v>
      </c>
      <c r="K7" s="138" t="s">
        <v>21</v>
      </c>
      <c r="L7" s="138" t="s">
        <v>21</v>
      </c>
      <c r="M7" s="138" t="s">
        <v>21</v>
      </c>
    </row>
    <row r="8" spans="2:13" x14ac:dyDescent="0.2">
      <c r="B8" s="136" t="s">
        <v>93</v>
      </c>
      <c r="C8" s="136" t="s">
        <v>93</v>
      </c>
      <c r="D8" s="135" t="s">
        <v>93</v>
      </c>
      <c r="E8" s="136" t="s">
        <v>93</v>
      </c>
      <c r="F8" s="136" t="s">
        <v>93</v>
      </c>
      <c r="G8" s="137" t="s">
        <v>93</v>
      </c>
      <c r="H8" s="138" t="s">
        <v>94</v>
      </c>
      <c r="I8" s="138" t="s">
        <v>94</v>
      </c>
      <c r="J8" s="138" t="s">
        <v>94</v>
      </c>
      <c r="K8" s="138" t="s">
        <v>94</v>
      </c>
      <c r="L8" s="138" t="s">
        <v>94</v>
      </c>
      <c r="M8" s="138" t="s">
        <v>94</v>
      </c>
    </row>
    <row r="9" spans="2:13" x14ac:dyDescent="0.2">
      <c r="B9" s="135" t="s">
        <v>303</v>
      </c>
      <c r="C9" s="135" t="s">
        <v>303</v>
      </c>
      <c r="D9" s="135" t="s">
        <v>303</v>
      </c>
      <c r="E9" s="136" t="s">
        <v>28</v>
      </c>
      <c r="F9" s="136" t="s">
        <v>28</v>
      </c>
      <c r="G9" s="137" t="s">
        <v>28</v>
      </c>
      <c r="H9" s="138" t="s">
        <v>25</v>
      </c>
      <c r="I9" s="138" t="s">
        <v>25</v>
      </c>
      <c r="J9" s="138" t="s">
        <v>25</v>
      </c>
      <c r="K9" s="138" t="s">
        <v>25</v>
      </c>
      <c r="L9" s="138" t="s">
        <v>25</v>
      </c>
      <c r="M9" s="138" t="s">
        <v>25</v>
      </c>
    </row>
    <row r="10" spans="2:13" x14ac:dyDescent="0.2">
      <c r="B10" s="135" t="s">
        <v>303</v>
      </c>
      <c r="C10" s="135" t="s">
        <v>303</v>
      </c>
      <c r="D10" s="135" t="s">
        <v>303</v>
      </c>
      <c r="E10" s="136" t="s">
        <v>95</v>
      </c>
      <c r="F10" s="136" t="s">
        <v>95</v>
      </c>
      <c r="G10" s="137" t="s">
        <v>95</v>
      </c>
      <c r="H10" s="138" t="s">
        <v>26</v>
      </c>
      <c r="I10" s="138" t="s">
        <v>26</v>
      </c>
      <c r="J10" s="138" t="s">
        <v>26</v>
      </c>
      <c r="K10" s="138" t="s">
        <v>26</v>
      </c>
      <c r="L10" s="138" t="s">
        <v>26</v>
      </c>
      <c r="M10" s="138" t="s">
        <v>26</v>
      </c>
    </row>
    <row r="11" spans="2:13" ht="28.5" x14ac:dyDescent="0.2">
      <c r="B11" s="77" t="s">
        <v>69</v>
      </c>
      <c r="C11" s="77" t="s">
        <v>35</v>
      </c>
      <c r="D11" s="79" t="s">
        <v>96</v>
      </c>
      <c r="E11" s="77" t="s">
        <v>97</v>
      </c>
      <c r="F11" s="77" t="s">
        <v>38</v>
      </c>
      <c r="G11" s="90" t="s">
        <v>307</v>
      </c>
      <c r="H11" s="92" t="s">
        <v>45</v>
      </c>
      <c r="I11" s="92" t="s">
        <v>99</v>
      </c>
      <c r="J11" s="92" t="s">
        <v>45</v>
      </c>
      <c r="K11" s="92" t="s">
        <v>99</v>
      </c>
      <c r="L11" s="92" t="s">
        <v>45</v>
      </c>
      <c r="M11" s="92" t="s">
        <v>99</v>
      </c>
    </row>
    <row r="12" spans="2:13" x14ac:dyDescent="0.2">
      <c r="B12" s="78">
        <v>1</v>
      </c>
      <c r="C12" s="78" t="s">
        <v>49</v>
      </c>
      <c r="D12" s="80" t="s">
        <v>50</v>
      </c>
      <c r="E12" s="78" t="s">
        <v>51</v>
      </c>
      <c r="F12" s="84">
        <v>1</v>
      </c>
      <c r="G12" s="94">
        <f>SUM(G13:G24)</f>
        <v>1537050</v>
      </c>
      <c r="H12" s="84"/>
      <c r="I12" s="84">
        <v>1850809</v>
      </c>
      <c r="J12" s="84"/>
      <c r="K12" s="84">
        <v>1820500</v>
      </c>
      <c r="L12" s="84"/>
      <c r="M12" s="84">
        <v>2225500</v>
      </c>
    </row>
    <row r="13" spans="2:13" ht="28.5" hidden="1" x14ac:dyDescent="0.2">
      <c r="B13" s="76">
        <v>1</v>
      </c>
      <c r="C13" s="76" t="s">
        <v>49</v>
      </c>
      <c r="D13" s="82" t="s">
        <v>102</v>
      </c>
      <c r="E13" s="76" t="s">
        <v>49</v>
      </c>
      <c r="F13" s="85" t="s">
        <v>49</v>
      </c>
      <c r="G13" s="88"/>
      <c r="H13" s="85"/>
      <c r="I13" s="85"/>
      <c r="J13" s="85"/>
      <c r="K13" s="85"/>
      <c r="L13" s="85"/>
      <c r="M13" s="85"/>
    </row>
    <row r="14" spans="2:13" ht="48" hidden="1" customHeight="1" x14ac:dyDescent="0.2">
      <c r="B14" s="76">
        <v>2</v>
      </c>
      <c r="C14" s="76" t="s">
        <v>103</v>
      </c>
      <c r="D14" s="82" t="s">
        <v>104</v>
      </c>
      <c r="E14" s="76" t="s">
        <v>105</v>
      </c>
      <c r="F14" s="85">
        <v>1</v>
      </c>
      <c r="G14" s="88">
        <f t="shared" ref="G14:G19" si="0">+MIN(I14,K14,M14)</f>
        <v>450000</v>
      </c>
      <c r="H14" s="85">
        <v>485309</v>
      </c>
      <c r="I14" s="85">
        <v>485309</v>
      </c>
      <c r="J14" s="85">
        <v>450000</v>
      </c>
      <c r="K14" s="85">
        <v>450000</v>
      </c>
      <c r="L14" s="85">
        <v>675000</v>
      </c>
      <c r="M14" s="85">
        <v>675000</v>
      </c>
    </row>
    <row r="15" spans="2:13" ht="270.75" hidden="1" x14ac:dyDescent="0.2">
      <c r="B15" s="76">
        <v>3</v>
      </c>
      <c r="C15" s="76" t="s">
        <v>103</v>
      </c>
      <c r="D15" s="81" t="s">
        <v>106</v>
      </c>
      <c r="E15" s="76" t="s">
        <v>107</v>
      </c>
      <c r="F15" s="85">
        <v>1</v>
      </c>
      <c r="G15" s="88">
        <f t="shared" si="0"/>
        <v>425000</v>
      </c>
      <c r="H15" s="85">
        <v>475825</v>
      </c>
      <c r="I15" s="85">
        <v>475825</v>
      </c>
      <c r="J15" s="85">
        <v>425000</v>
      </c>
      <c r="K15" s="85">
        <v>425000</v>
      </c>
      <c r="L15" s="85">
        <v>635000</v>
      </c>
      <c r="M15" s="85">
        <v>635000</v>
      </c>
    </row>
    <row r="16" spans="2:13" ht="142.5" hidden="1" x14ac:dyDescent="0.2">
      <c r="B16" s="76">
        <v>4</v>
      </c>
      <c r="C16" s="76" t="s">
        <v>103</v>
      </c>
      <c r="D16" s="81" t="s">
        <v>108</v>
      </c>
      <c r="E16" s="76" t="s">
        <v>107</v>
      </c>
      <c r="F16" s="85">
        <v>1</v>
      </c>
      <c r="G16" s="88">
        <f t="shared" si="0"/>
        <v>559550</v>
      </c>
      <c r="H16" s="85">
        <v>559550</v>
      </c>
      <c r="I16" s="85">
        <v>559550</v>
      </c>
      <c r="J16" s="85">
        <v>695000</v>
      </c>
      <c r="K16" s="85">
        <v>695000</v>
      </c>
      <c r="L16" s="85">
        <v>755000</v>
      </c>
      <c r="M16" s="85">
        <v>755000</v>
      </c>
    </row>
    <row r="17" spans="2:13" ht="28.5" hidden="1" x14ac:dyDescent="0.2">
      <c r="B17" s="76">
        <v>5</v>
      </c>
      <c r="C17" s="76" t="s">
        <v>49</v>
      </c>
      <c r="D17" s="81" t="s">
        <v>109</v>
      </c>
      <c r="E17" s="76" t="s">
        <v>107</v>
      </c>
      <c r="F17" s="85">
        <v>1</v>
      </c>
      <c r="G17" s="88">
        <f t="shared" si="0"/>
        <v>25000</v>
      </c>
      <c r="H17" s="85">
        <v>75050</v>
      </c>
      <c r="I17" s="85">
        <v>75050</v>
      </c>
      <c r="J17" s="85">
        <v>65000</v>
      </c>
      <c r="K17" s="85">
        <v>65000</v>
      </c>
      <c r="L17" s="85">
        <v>25000</v>
      </c>
      <c r="M17" s="85">
        <v>25000</v>
      </c>
    </row>
    <row r="18" spans="2:13" ht="42.75" hidden="1" x14ac:dyDescent="0.2">
      <c r="B18" s="76">
        <v>6</v>
      </c>
      <c r="C18" s="76" t="s">
        <v>49</v>
      </c>
      <c r="D18" s="81" t="s">
        <v>110</v>
      </c>
      <c r="E18" s="76" t="s">
        <v>111</v>
      </c>
      <c r="F18" s="85">
        <v>3</v>
      </c>
      <c r="G18" s="88">
        <f t="shared" si="0"/>
        <v>0</v>
      </c>
      <c r="H18" s="85">
        <v>0</v>
      </c>
      <c r="I18" s="85">
        <v>0</v>
      </c>
      <c r="J18" s="85">
        <v>25000</v>
      </c>
      <c r="K18" s="85">
        <v>75000</v>
      </c>
      <c r="L18" s="85">
        <v>15000</v>
      </c>
      <c r="M18" s="85">
        <v>45000</v>
      </c>
    </row>
    <row r="19" spans="2:13" ht="42.75" hidden="1" x14ac:dyDescent="0.2">
      <c r="B19" s="76">
        <v>7</v>
      </c>
      <c r="C19" s="76" t="s">
        <v>49</v>
      </c>
      <c r="D19" s="81" t="s">
        <v>113</v>
      </c>
      <c r="E19" s="76" t="s">
        <v>111</v>
      </c>
      <c r="F19" s="85">
        <v>2</v>
      </c>
      <c r="G19" s="88">
        <f t="shared" si="0"/>
        <v>37000</v>
      </c>
      <c r="H19" s="85">
        <v>45600</v>
      </c>
      <c r="I19" s="85">
        <v>91200</v>
      </c>
      <c r="J19" s="85">
        <v>35000</v>
      </c>
      <c r="K19" s="85">
        <v>70000</v>
      </c>
      <c r="L19" s="85">
        <v>18500</v>
      </c>
      <c r="M19" s="85">
        <v>37000</v>
      </c>
    </row>
    <row r="20" spans="2:13" ht="128.25" hidden="1" x14ac:dyDescent="0.2">
      <c r="B20" s="76">
        <v>8</v>
      </c>
      <c r="C20" s="76" t="s">
        <v>49</v>
      </c>
      <c r="D20" s="82" t="s">
        <v>115</v>
      </c>
      <c r="E20" s="76" t="s">
        <v>49</v>
      </c>
      <c r="F20" s="85" t="s">
        <v>49</v>
      </c>
      <c r="G20" s="88"/>
      <c r="H20" s="85"/>
      <c r="I20" s="85"/>
      <c r="J20" s="85"/>
      <c r="K20" s="85"/>
      <c r="L20" s="85"/>
      <c r="M20" s="85"/>
    </row>
    <row r="21" spans="2:13" ht="128.25" hidden="1" x14ac:dyDescent="0.2">
      <c r="B21" s="76">
        <v>9</v>
      </c>
      <c r="C21" s="76" t="s">
        <v>49</v>
      </c>
      <c r="D21" s="82" t="s">
        <v>116</v>
      </c>
      <c r="E21" s="76" t="s">
        <v>49</v>
      </c>
      <c r="F21" s="85" t="s">
        <v>49</v>
      </c>
      <c r="G21" s="88"/>
      <c r="H21" s="85"/>
      <c r="I21" s="85"/>
      <c r="J21" s="85"/>
      <c r="K21" s="85"/>
      <c r="L21" s="85"/>
      <c r="M21" s="85"/>
    </row>
    <row r="22" spans="2:13" hidden="1" x14ac:dyDescent="0.2">
      <c r="B22" s="76">
        <v>10</v>
      </c>
      <c r="C22" s="76" t="s">
        <v>103</v>
      </c>
      <c r="D22" s="81" t="s">
        <v>117</v>
      </c>
      <c r="E22" s="76" t="s">
        <v>118</v>
      </c>
      <c r="F22" s="85">
        <v>2</v>
      </c>
      <c r="G22" s="88">
        <f t="shared" ref="G22:G23" si="1">+MIN(I22,K22,M22)</f>
        <v>33000</v>
      </c>
      <c r="H22" s="85">
        <v>58900</v>
      </c>
      <c r="I22" s="85">
        <v>117800</v>
      </c>
      <c r="J22" s="85">
        <v>16500</v>
      </c>
      <c r="K22" s="85">
        <v>33000</v>
      </c>
      <c r="L22" s="85">
        <v>20500</v>
      </c>
      <c r="M22" s="85">
        <v>41000</v>
      </c>
    </row>
    <row r="23" spans="2:13" hidden="1" x14ac:dyDescent="0.2">
      <c r="B23" s="76">
        <v>11</v>
      </c>
      <c r="C23" s="76" t="s">
        <v>119</v>
      </c>
      <c r="D23" s="81" t="s">
        <v>120</v>
      </c>
      <c r="E23" s="76" t="s">
        <v>105</v>
      </c>
      <c r="F23" s="85">
        <v>1</v>
      </c>
      <c r="G23" s="88">
        <f t="shared" si="1"/>
        <v>7500</v>
      </c>
      <c r="H23" s="85">
        <v>46075</v>
      </c>
      <c r="I23" s="85">
        <v>46075</v>
      </c>
      <c r="J23" s="85">
        <v>7500</v>
      </c>
      <c r="K23" s="85">
        <v>7500</v>
      </c>
      <c r="L23" s="85">
        <v>12500</v>
      </c>
      <c r="M23" s="85">
        <v>12500</v>
      </c>
    </row>
    <row r="24" spans="2:13" ht="99.75" hidden="1" x14ac:dyDescent="0.2">
      <c r="B24" s="76">
        <v>12</v>
      </c>
      <c r="C24" s="76" t="s">
        <v>49</v>
      </c>
      <c r="D24" s="82" t="s">
        <v>121</v>
      </c>
      <c r="E24" s="76" t="s">
        <v>49</v>
      </c>
      <c r="F24" s="85" t="s">
        <v>49</v>
      </c>
      <c r="G24" s="88"/>
      <c r="H24" s="85"/>
      <c r="I24" s="85"/>
      <c r="J24" s="85"/>
      <c r="K24" s="85"/>
      <c r="L24" s="85"/>
      <c r="M24" s="85"/>
    </row>
    <row r="25" spans="2:13" x14ac:dyDescent="0.2">
      <c r="B25" s="78">
        <v>2</v>
      </c>
      <c r="C25" s="78" t="s">
        <v>49</v>
      </c>
      <c r="D25" s="80" t="s">
        <v>54</v>
      </c>
      <c r="E25" s="78" t="s">
        <v>51</v>
      </c>
      <c r="F25" s="84">
        <v>1</v>
      </c>
      <c r="G25" s="94">
        <f>SUM(G26:G110)</f>
        <v>2761764.55</v>
      </c>
      <c r="H25" s="84"/>
      <c r="I25" s="84">
        <v>3887289.8</v>
      </c>
      <c r="J25" s="84"/>
      <c r="K25" s="84">
        <v>3062800</v>
      </c>
      <c r="L25" s="84"/>
      <c r="M25" s="84">
        <v>4029985</v>
      </c>
    </row>
    <row r="26" spans="2:13" ht="28.5" hidden="1" x14ac:dyDescent="0.2">
      <c r="B26" s="76">
        <v>13</v>
      </c>
      <c r="C26" s="76" t="s">
        <v>49</v>
      </c>
      <c r="D26" s="82" t="s">
        <v>102</v>
      </c>
      <c r="E26" s="76" t="s">
        <v>49</v>
      </c>
      <c r="F26" s="85" t="s">
        <v>49</v>
      </c>
      <c r="G26" s="88"/>
      <c r="H26" s="85"/>
      <c r="I26" s="85"/>
      <c r="J26" s="85"/>
      <c r="K26" s="85"/>
      <c r="L26" s="85"/>
      <c r="M26" s="85"/>
    </row>
    <row r="27" spans="2:13" hidden="1" x14ac:dyDescent="0.2">
      <c r="B27" s="76">
        <v>14</v>
      </c>
      <c r="C27" s="76" t="s">
        <v>123</v>
      </c>
      <c r="D27" s="82" t="s">
        <v>124</v>
      </c>
      <c r="E27" s="76" t="s">
        <v>49</v>
      </c>
      <c r="F27" s="85" t="s">
        <v>49</v>
      </c>
      <c r="G27" s="88"/>
      <c r="H27" s="85"/>
      <c r="I27" s="85"/>
      <c r="J27" s="85"/>
      <c r="K27" s="85"/>
      <c r="L27" s="85"/>
      <c r="M27" s="85"/>
    </row>
    <row r="28" spans="2:13" ht="128.25" hidden="1" x14ac:dyDescent="0.2">
      <c r="B28" s="76">
        <v>15</v>
      </c>
      <c r="C28" s="76" t="s">
        <v>49</v>
      </c>
      <c r="D28" s="81" t="s">
        <v>125</v>
      </c>
      <c r="E28" s="76" t="s">
        <v>126</v>
      </c>
      <c r="F28" s="85">
        <v>15</v>
      </c>
      <c r="G28" s="88">
        <f t="shared" ref="G28:G34" si="2">+MIN(I28,K28,M28)</f>
        <v>18750</v>
      </c>
      <c r="H28" s="85">
        <v>2992.5</v>
      </c>
      <c r="I28" s="85">
        <v>44887.5</v>
      </c>
      <c r="J28" s="85">
        <v>1650</v>
      </c>
      <c r="K28" s="85">
        <v>24750</v>
      </c>
      <c r="L28" s="85">
        <v>1250</v>
      </c>
      <c r="M28" s="85">
        <v>18750</v>
      </c>
    </row>
    <row r="29" spans="2:13" ht="85.5" hidden="1" x14ac:dyDescent="0.2">
      <c r="B29" s="76">
        <v>16</v>
      </c>
      <c r="C29" s="76" t="s">
        <v>49</v>
      </c>
      <c r="D29" s="81" t="s">
        <v>128</v>
      </c>
      <c r="E29" s="76" t="s">
        <v>126</v>
      </c>
      <c r="F29" s="85">
        <v>15</v>
      </c>
      <c r="G29" s="88">
        <f t="shared" si="2"/>
        <v>11250</v>
      </c>
      <c r="H29" s="85">
        <v>2707.5</v>
      </c>
      <c r="I29" s="85">
        <v>40612.5</v>
      </c>
      <c r="J29" s="85">
        <v>750</v>
      </c>
      <c r="K29" s="85">
        <v>11250</v>
      </c>
      <c r="L29" s="85">
        <v>750</v>
      </c>
      <c r="M29" s="85">
        <v>11250</v>
      </c>
    </row>
    <row r="30" spans="2:13" ht="114" hidden="1" x14ac:dyDescent="0.2">
      <c r="B30" s="76">
        <v>17</v>
      </c>
      <c r="C30" s="76" t="s">
        <v>103</v>
      </c>
      <c r="D30" s="81" t="s">
        <v>129</v>
      </c>
      <c r="E30" s="76" t="s">
        <v>130</v>
      </c>
      <c r="F30" s="85">
        <v>4</v>
      </c>
      <c r="G30" s="88">
        <f t="shared" si="2"/>
        <v>22000</v>
      </c>
      <c r="H30" s="85">
        <v>7125</v>
      </c>
      <c r="I30" s="85">
        <v>28500</v>
      </c>
      <c r="J30" s="85">
        <v>5500</v>
      </c>
      <c r="K30" s="85">
        <v>22000</v>
      </c>
      <c r="L30" s="85">
        <v>6500</v>
      </c>
      <c r="M30" s="85">
        <v>26000</v>
      </c>
    </row>
    <row r="31" spans="2:13" ht="57" hidden="1" x14ac:dyDescent="0.2">
      <c r="B31" s="76">
        <v>18</v>
      </c>
      <c r="C31" s="76" t="s">
        <v>103</v>
      </c>
      <c r="D31" s="81" t="s">
        <v>132</v>
      </c>
      <c r="E31" s="76" t="s">
        <v>130</v>
      </c>
      <c r="F31" s="85">
        <v>1</v>
      </c>
      <c r="G31" s="88">
        <f t="shared" si="2"/>
        <v>4650</v>
      </c>
      <c r="H31" s="85">
        <v>8312.5</v>
      </c>
      <c r="I31" s="85">
        <v>8312.5</v>
      </c>
      <c r="J31" s="85">
        <v>5500</v>
      </c>
      <c r="K31" s="85">
        <v>5500</v>
      </c>
      <c r="L31" s="85">
        <v>4650</v>
      </c>
      <c r="M31" s="85">
        <v>4650</v>
      </c>
    </row>
    <row r="32" spans="2:13" ht="156.75" hidden="1" x14ac:dyDescent="0.2">
      <c r="B32" s="76">
        <v>19</v>
      </c>
      <c r="C32" s="76" t="s">
        <v>103</v>
      </c>
      <c r="D32" s="81" t="s">
        <v>133</v>
      </c>
      <c r="E32" s="76" t="s">
        <v>130</v>
      </c>
      <c r="F32" s="85">
        <v>1</v>
      </c>
      <c r="G32" s="88">
        <f t="shared" si="2"/>
        <v>49400</v>
      </c>
      <c r="H32" s="85">
        <v>49400</v>
      </c>
      <c r="I32" s="85">
        <v>49400</v>
      </c>
      <c r="J32" s="85">
        <v>65000</v>
      </c>
      <c r="K32" s="85">
        <v>65000</v>
      </c>
      <c r="L32" s="85">
        <v>75000</v>
      </c>
      <c r="M32" s="85">
        <v>75000</v>
      </c>
    </row>
    <row r="33" spans="2:13" ht="57" hidden="1" x14ac:dyDescent="0.2">
      <c r="B33" s="76">
        <v>20</v>
      </c>
      <c r="C33" s="76" t="s">
        <v>119</v>
      </c>
      <c r="D33" s="81" t="s">
        <v>134</v>
      </c>
      <c r="E33" s="76" t="s">
        <v>130</v>
      </c>
      <c r="F33" s="85">
        <v>2</v>
      </c>
      <c r="G33" s="88">
        <f t="shared" si="2"/>
        <v>4100</v>
      </c>
      <c r="H33" s="85">
        <v>3800</v>
      </c>
      <c r="I33" s="85">
        <v>7600</v>
      </c>
      <c r="J33" s="85">
        <v>2200</v>
      </c>
      <c r="K33" s="85">
        <v>4400</v>
      </c>
      <c r="L33" s="85">
        <v>2050</v>
      </c>
      <c r="M33" s="85">
        <v>4100</v>
      </c>
    </row>
    <row r="34" spans="2:13" ht="57" hidden="1" x14ac:dyDescent="0.2">
      <c r="B34" s="76">
        <v>21</v>
      </c>
      <c r="C34" s="76" t="s">
        <v>103</v>
      </c>
      <c r="D34" s="81" t="s">
        <v>135</v>
      </c>
      <c r="E34" s="76" t="s">
        <v>130</v>
      </c>
      <c r="F34" s="85">
        <v>2</v>
      </c>
      <c r="G34" s="88">
        <f t="shared" si="2"/>
        <v>3000</v>
      </c>
      <c r="H34" s="85">
        <v>4275</v>
      </c>
      <c r="I34" s="85">
        <v>8550</v>
      </c>
      <c r="J34" s="85">
        <v>1500</v>
      </c>
      <c r="K34" s="85">
        <v>3000</v>
      </c>
      <c r="L34" s="85">
        <v>2450</v>
      </c>
      <c r="M34" s="85">
        <v>4900</v>
      </c>
    </row>
    <row r="35" spans="2:13" ht="28.5" hidden="1" x14ac:dyDescent="0.2">
      <c r="B35" s="76">
        <v>22</v>
      </c>
      <c r="C35" s="76" t="s">
        <v>49</v>
      </c>
      <c r="D35" s="82" t="s">
        <v>136</v>
      </c>
      <c r="E35" s="76" t="s">
        <v>49</v>
      </c>
      <c r="F35" s="85" t="s">
        <v>49</v>
      </c>
      <c r="G35" s="88"/>
      <c r="H35" s="85"/>
      <c r="I35" s="85"/>
      <c r="J35" s="85"/>
      <c r="K35" s="85"/>
      <c r="L35" s="85"/>
      <c r="M35" s="85"/>
    </row>
    <row r="36" spans="2:13" hidden="1" x14ac:dyDescent="0.2">
      <c r="B36" s="76">
        <v>23</v>
      </c>
      <c r="C36" s="76" t="s">
        <v>103</v>
      </c>
      <c r="D36" s="81" t="s">
        <v>137</v>
      </c>
      <c r="E36" s="76" t="s">
        <v>130</v>
      </c>
      <c r="F36" s="85">
        <v>2</v>
      </c>
      <c r="G36" s="88">
        <f t="shared" ref="G36:G38" si="3">+MIN(I36,K36,M36)</f>
        <v>3300</v>
      </c>
      <c r="H36" s="85">
        <v>7125</v>
      </c>
      <c r="I36" s="85">
        <v>14250</v>
      </c>
      <c r="J36" s="85">
        <v>2200</v>
      </c>
      <c r="K36" s="85">
        <v>4400</v>
      </c>
      <c r="L36" s="85">
        <v>1650</v>
      </c>
      <c r="M36" s="85">
        <v>3300</v>
      </c>
    </row>
    <row r="37" spans="2:13" hidden="1" x14ac:dyDescent="0.2">
      <c r="B37" s="76">
        <v>24</v>
      </c>
      <c r="C37" s="76" t="s">
        <v>119</v>
      </c>
      <c r="D37" s="81" t="s">
        <v>138</v>
      </c>
      <c r="E37" s="76" t="s">
        <v>130</v>
      </c>
      <c r="F37" s="85">
        <v>2</v>
      </c>
      <c r="G37" s="88">
        <f t="shared" si="3"/>
        <v>2800</v>
      </c>
      <c r="H37" s="85">
        <v>6935</v>
      </c>
      <c r="I37" s="85">
        <v>13870</v>
      </c>
      <c r="J37" s="85">
        <v>1400</v>
      </c>
      <c r="K37" s="85">
        <v>2800</v>
      </c>
      <c r="L37" s="85">
        <v>1450</v>
      </c>
      <c r="M37" s="85">
        <v>2900</v>
      </c>
    </row>
    <row r="38" spans="2:13" hidden="1" x14ac:dyDescent="0.2">
      <c r="B38" s="76">
        <v>25</v>
      </c>
      <c r="C38" s="76" t="s">
        <v>139</v>
      </c>
      <c r="D38" s="81" t="s">
        <v>140</v>
      </c>
      <c r="E38" s="76" t="s">
        <v>130</v>
      </c>
      <c r="F38" s="85">
        <v>4</v>
      </c>
      <c r="G38" s="88">
        <f t="shared" si="3"/>
        <v>2200</v>
      </c>
      <c r="H38" s="85">
        <v>7790</v>
      </c>
      <c r="I38" s="85">
        <v>31160</v>
      </c>
      <c r="J38" s="85">
        <v>550</v>
      </c>
      <c r="K38" s="85">
        <v>2200</v>
      </c>
      <c r="L38" s="85">
        <v>1050</v>
      </c>
      <c r="M38" s="85">
        <v>4200</v>
      </c>
    </row>
    <row r="39" spans="2:13" ht="71.25" hidden="1" x14ac:dyDescent="0.2">
      <c r="B39" s="76">
        <v>26</v>
      </c>
      <c r="C39" s="76" t="s">
        <v>49</v>
      </c>
      <c r="D39" s="82" t="s">
        <v>141</v>
      </c>
      <c r="E39" s="76" t="s">
        <v>49</v>
      </c>
      <c r="F39" s="85" t="s">
        <v>49</v>
      </c>
      <c r="G39" s="88"/>
      <c r="H39" s="85"/>
      <c r="I39" s="85"/>
      <c r="J39" s="85"/>
      <c r="K39" s="85"/>
      <c r="L39" s="85"/>
      <c r="M39" s="85"/>
    </row>
    <row r="40" spans="2:13" hidden="1" x14ac:dyDescent="0.2">
      <c r="B40" s="76">
        <v>27</v>
      </c>
      <c r="C40" s="76" t="s">
        <v>103</v>
      </c>
      <c r="D40" s="81" t="s">
        <v>142</v>
      </c>
      <c r="E40" s="76" t="s">
        <v>143</v>
      </c>
      <c r="F40" s="85">
        <v>10</v>
      </c>
      <c r="G40" s="88">
        <f t="shared" ref="G40:G42" si="4">+MIN(I40,K40,M40)</f>
        <v>2200</v>
      </c>
      <c r="H40" s="85">
        <v>299.25</v>
      </c>
      <c r="I40" s="85">
        <v>2992.5</v>
      </c>
      <c r="J40" s="85">
        <v>220</v>
      </c>
      <c r="K40" s="85">
        <v>2200</v>
      </c>
      <c r="L40" s="85">
        <v>450</v>
      </c>
      <c r="M40" s="85">
        <v>4500</v>
      </c>
    </row>
    <row r="41" spans="2:13" hidden="1" x14ac:dyDescent="0.2">
      <c r="B41" s="76">
        <v>28</v>
      </c>
      <c r="C41" s="76" t="s">
        <v>119</v>
      </c>
      <c r="D41" s="81" t="s">
        <v>145</v>
      </c>
      <c r="E41" s="76" t="s">
        <v>143</v>
      </c>
      <c r="F41" s="85">
        <v>15</v>
      </c>
      <c r="G41" s="88">
        <f t="shared" si="4"/>
        <v>2700</v>
      </c>
      <c r="H41" s="85">
        <v>266</v>
      </c>
      <c r="I41" s="85">
        <v>3990</v>
      </c>
      <c r="J41" s="85">
        <v>180</v>
      </c>
      <c r="K41" s="85">
        <v>2700</v>
      </c>
      <c r="L41" s="85">
        <v>425</v>
      </c>
      <c r="M41" s="85">
        <v>6375</v>
      </c>
    </row>
    <row r="42" spans="2:13" hidden="1" x14ac:dyDescent="0.2">
      <c r="B42" s="76">
        <v>29</v>
      </c>
      <c r="C42" s="76" t="s">
        <v>139</v>
      </c>
      <c r="D42" s="81" t="s">
        <v>146</v>
      </c>
      <c r="E42" s="76" t="s">
        <v>143</v>
      </c>
      <c r="F42" s="85">
        <v>20</v>
      </c>
      <c r="G42" s="88">
        <f t="shared" si="4"/>
        <v>3200</v>
      </c>
      <c r="H42" s="85">
        <v>237.5</v>
      </c>
      <c r="I42" s="85">
        <v>4750</v>
      </c>
      <c r="J42" s="85">
        <v>160</v>
      </c>
      <c r="K42" s="85">
        <v>3200</v>
      </c>
      <c r="L42" s="85">
        <v>390</v>
      </c>
      <c r="M42" s="85">
        <v>7800</v>
      </c>
    </row>
    <row r="43" spans="2:13" ht="128.25" hidden="1" x14ac:dyDescent="0.2">
      <c r="B43" s="76">
        <v>30</v>
      </c>
      <c r="C43" s="76" t="s">
        <v>49</v>
      </c>
      <c r="D43" s="82" t="s">
        <v>148</v>
      </c>
      <c r="E43" s="76" t="s">
        <v>49</v>
      </c>
      <c r="F43" s="85" t="s">
        <v>49</v>
      </c>
      <c r="G43" s="88"/>
      <c r="H43" s="85"/>
      <c r="I43" s="85"/>
      <c r="J43" s="85"/>
      <c r="K43" s="85"/>
      <c r="L43" s="85"/>
      <c r="M43" s="85"/>
    </row>
    <row r="44" spans="2:13" hidden="1" x14ac:dyDescent="0.2">
      <c r="B44" s="76">
        <v>31</v>
      </c>
      <c r="C44" s="76" t="s">
        <v>149</v>
      </c>
      <c r="D44" s="82" t="s">
        <v>150</v>
      </c>
      <c r="E44" s="76" t="s">
        <v>49</v>
      </c>
      <c r="F44" s="85" t="s">
        <v>49</v>
      </c>
      <c r="G44" s="88"/>
      <c r="H44" s="85"/>
      <c r="I44" s="85"/>
      <c r="J44" s="85"/>
      <c r="K44" s="85"/>
      <c r="L44" s="85"/>
      <c r="M44" s="85"/>
    </row>
    <row r="45" spans="2:13" ht="85.5" hidden="1" x14ac:dyDescent="0.2">
      <c r="B45" s="76">
        <v>32</v>
      </c>
      <c r="C45" s="76" t="s">
        <v>103</v>
      </c>
      <c r="D45" s="81" t="s">
        <v>151</v>
      </c>
      <c r="E45" s="76" t="s">
        <v>107</v>
      </c>
      <c r="F45" s="85">
        <v>1</v>
      </c>
      <c r="G45" s="88">
        <f t="shared" ref="G45:G48" si="5">+MIN(I45,K45,M45)</f>
        <v>35000</v>
      </c>
      <c r="H45" s="85">
        <v>42750</v>
      </c>
      <c r="I45" s="85">
        <v>42750</v>
      </c>
      <c r="J45" s="85">
        <v>80000</v>
      </c>
      <c r="K45" s="85">
        <v>80000</v>
      </c>
      <c r="L45" s="85">
        <v>35000</v>
      </c>
      <c r="M45" s="85">
        <v>35000</v>
      </c>
    </row>
    <row r="46" spans="2:13" ht="142.5" hidden="1" x14ac:dyDescent="0.2">
      <c r="B46" s="76">
        <v>33</v>
      </c>
      <c r="C46" s="76" t="s">
        <v>103</v>
      </c>
      <c r="D46" s="81" t="s">
        <v>152</v>
      </c>
      <c r="E46" s="76" t="s">
        <v>126</v>
      </c>
      <c r="F46" s="85">
        <v>50</v>
      </c>
      <c r="G46" s="88">
        <f t="shared" si="5"/>
        <v>121125</v>
      </c>
      <c r="H46" s="85">
        <v>2422.5</v>
      </c>
      <c r="I46" s="85">
        <v>121125</v>
      </c>
      <c r="J46" s="85">
        <v>2500</v>
      </c>
      <c r="K46" s="85">
        <v>125000</v>
      </c>
      <c r="L46" s="85">
        <v>3450</v>
      </c>
      <c r="M46" s="85">
        <v>172500</v>
      </c>
    </row>
    <row r="47" spans="2:13" hidden="1" x14ac:dyDescent="0.2">
      <c r="B47" s="76">
        <v>34</v>
      </c>
      <c r="C47" s="76" t="s">
        <v>154</v>
      </c>
      <c r="D47" s="81" t="s">
        <v>155</v>
      </c>
      <c r="E47" s="76" t="s">
        <v>156</v>
      </c>
      <c r="F47" s="85">
        <v>25</v>
      </c>
      <c r="G47" s="88">
        <f t="shared" si="5"/>
        <v>30000</v>
      </c>
      <c r="H47" s="85">
        <v>1425</v>
      </c>
      <c r="I47" s="85">
        <v>35625</v>
      </c>
      <c r="J47" s="85">
        <v>1200</v>
      </c>
      <c r="K47" s="85">
        <v>30000</v>
      </c>
      <c r="L47" s="85">
        <v>2450</v>
      </c>
      <c r="M47" s="85">
        <v>61250</v>
      </c>
    </row>
    <row r="48" spans="2:13" hidden="1" x14ac:dyDescent="0.2">
      <c r="B48" s="76">
        <v>35</v>
      </c>
      <c r="C48" s="76" t="s">
        <v>49</v>
      </c>
      <c r="D48" s="81" t="s">
        <v>158</v>
      </c>
      <c r="E48" s="76" t="s">
        <v>105</v>
      </c>
      <c r="F48" s="85">
        <v>1</v>
      </c>
      <c r="G48" s="88">
        <f t="shared" si="5"/>
        <v>2375</v>
      </c>
      <c r="H48" s="85">
        <v>2375</v>
      </c>
      <c r="I48" s="85">
        <v>2375</v>
      </c>
      <c r="J48" s="85">
        <v>4500</v>
      </c>
      <c r="K48" s="85">
        <v>4500</v>
      </c>
      <c r="L48" s="85">
        <v>8500</v>
      </c>
      <c r="M48" s="85">
        <v>8500</v>
      </c>
    </row>
    <row r="49" spans="2:13" ht="57" hidden="1" x14ac:dyDescent="0.2">
      <c r="B49" s="76">
        <v>36</v>
      </c>
      <c r="C49" s="76" t="s">
        <v>49</v>
      </c>
      <c r="D49" s="82" t="s">
        <v>159</v>
      </c>
      <c r="E49" s="76" t="s">
        <v>49</v>
      </c>
      <c r="F49" s="85" t="s">
        <v>49</v>
      </c>
      <c r="G49" s="88"/>
      <c r="H49" s="85"/>
      <c r="I49" s="85"/>
      <c r="J49" s="85"/>
      <c r="K49" s="85"/>
      <c r="L49" s="85"/>
      <c r="M49" s="85"/>
    </row>
    <row r="50" spans="2:13" hidden="1" x14ac:dyDescent="0.2">
      <c r="B50" s="76">
        <v>37</v>
      </c>
      <c r="C50" s="76" t="s">
        <v>103</v>
      </c>
      <c r="D50" s="81" t="s">
        <v>160</v>
      </c>
      <c r="E50" s="76" t="s">
        <v>126</v>
      </c>
      <c r="F50" s="85">
        <v>100</v>
      </c>
      <c r="G50" s="88">
        <f t="shared" ref="G50:G54" si="6">+MIN(I50,K50,M50)</f>
        <v>55000</v>
      </c>
      <c r="H50" s="85">
        <v>1748</v>
      </c>
      <c r="I50" s="85">
        <v>174800</v>
      </c>
      <c r="J50" s="85">
        <v>550</v>
      </c>
      <c r="K50" s="85">
        <v>55000</v>
      </c>
      <c r="L50" s="85">
        <v>1250</v>
      </c>
      <c r="M50" s="85">
        <v>125000</v>
      </c>
    </row>
    <row r="51" spans="2:13" hidden="1" x14ac:dyDescent="0.2">
      <c r="B51" s="76">
        <v>38</v>
      </c>
      <c r="C51" s="76" t="s">
        <v>139</v>
      </c>
      <c r="D51" s="81" t="s">
        <v>162</v>
      </c>
      <c r="E51" s="76" t="s">
        <v>126</v>
      </c>
      <c r="F51" s="85">
        <v>200</v>
      </c>
      <c r="G51" s="88">
        <f t="shared" si="6"/>
        <v>36000</v>
      </c>
      <c r="H51" s="85">
        <v>1325.25</v>
      </c>
      <c r="I51" s="85">
        <v>265050</v>
      </c>
      <c r="J51" s="85">
        <v>180</v>
      </c>
      <c r="K51" s="85">
        <v>36000</v>
      </c>
      <c r="L51" s="85">
        <v>1500</v>
      </c>
      <c r="M51" s="85">
        <v>300000</v>
      </c>
    </row>
    <row r="52" spans="2:13" ht="57" hidden="1" x14ac:dyDescent="0.2">
      <c r="B52" s="76">
        <v>39</v>
      </c>
      <c r="C52" s="76" t="s">
        <v>103</v>
      </c>
      <c r="D52" s="81" t="s">
        <v>164</v>
      </c>
      <c r="E52" s="76" t="s">
        <v>126</v>
      </c>
      <c r="F52" s="85">
        <v>90</v>
      </c>
      <c r="G52" s="88">
        <f t="shared" si="6"/>
        <v>14400</v>
      </c>
      <c r="H52" s="85">
        <v>237.5</v>
      </c>
      <c r="I52" s="85">
        <v>21375</v>
      </c>
      <c r="J52" s="85">
        <v>160</v>
      </c>
      <c r="K52" s="85">
        <v>14400</v>
      </c>
      <c r="L52" s="85">
        <v>230</v>
      </c>
      <c r="M52" s="85">
        <v>20700</v>
      </c>
    </row>
    <row r="53" spans="2:13" ht="71.25" hidden="1" x14ac:dyDescent="0.2">
      <c r="B53" s="76">
        <v>40</v>
      </c>
      <c r="C53" s="76" t="s">
        <v>119</v>
      </c>
      <c r="D53" s="81" t="s">
        <v>166</v>
      </c>
      <c r="E53" s="76" t="s">
        <v>126</v>
      </c>
      <c r="F53" s="85">
        <v>200</v>
      </c>
      <c r="G53" s="88">
        <f t="shared" si="6"/>
        <v>130000</v>
      </c>
      <c r="H53" s="85">
        <v>902.5</v>
      </c>
      <c r="I53" s="85">
        <v>180500</v>
      </c>
      <c r="J53" s="85">
        <v>850</v>
      </c>
      <c r="K53" s="85">
        <v>170000</v>
      </c>
      <c r="L53" s="85">
        <v>650</v>
      </c>
      <c r="M53" s="85">
        <v>130000</v>
      </c>
    </row>
    <row r="54" spans="2:13" ht="99.75" hidden="1" x14ac:dyDescent="0.2">
      <c r="B54" s="76">
        <v>41</v>
      </c>
      <c r="C54" s="76" t="s">
        <v>49</v>
      </c>
      <c r="D54" s="81" t="s">
        <v>167</v>
      </c>
      <c r="E54" s="76" t="s">
        <v>107</v>
      </c>
      <c r="F54" s="85">
        <v>2</v>
      </c>
      <c r="G54" s="88">
        <f t="shared" si="6"/>
        <v>17000</v>
      </c>
      <c r="H54" s="85">
        <v>13775</v>
      </c>
      <c r="I54" s="85">
        <v>27550</v>
      </c>
      <c r="J54" s="85">
        <v>8500</v>
      </c>
      <c r="K54" s="85">
        <v>17000</v>
      </c>
      <c r="L54" s="85">
        <v>25000</v>
      </c>
      <c r="M54" s="85">
        <v>50000</v>
      </c>
    </row>
    <row r="55" spans="2:13" ht="57" hidden="1" x14ac:dyDescent="0.2">
      <c r="B55" s="76">
        <v>42</v>
      </c>
      <c r="C55" s="76" t="s">
        <v>168</v>
      </c>
      <c r="D55" s="82" t="s">
        <v>169</v>
      </c>
      <c r="E55" s="76" t="s">
        <v>49</v>
      </c>
      <c r="F55" s="85" t="s">
        <v>49</v>
      </c>
      <c r="G55" s="88"/>
      <c r="H55" s="85"/>
      <c r="I55" s="85"/>
      <c r="J55" s="85"/>
      <c r="K55" s="85"/>
      <c r="L55" s="85"/>
      <c r="M55" s="85"/>
    </row>
    <row r="56" spans="2:13" ht="128.25" hidden="1" x14ac:dyDescent="0.2">
      <c r="B56" s="76">
        <v>43</v>
      </c>
      <c r="C56" s="76" t="s">
        <v>103</v>
      </c>
      <c r="D56" s="81" t="s">
        <v>170</v>
      </c>
      <c r="E56" s="76" t="s">
        <v>130</v>
      </c>
      <c r="F56" s="85">
        <v>2</v>
      </c>
      <c r="G56" s="88">
        <f t="shared" ref="G56:G57" si="7">+MIN(I56,K56,M56)</f>
        <v>169100</v>
      </c>
      <c r="H56" s="85">
        <v>84550</v>
      </c>
      <c r="I56" s="85">
        <v>169100</v>
      </c>
      <c r="J56" s="85">
        <v>115000</v>
      </c>
      <c r="K56" s="85">
        <v>230000</v>
      </c>
      <c r="L56" s="85">
        <v>175000</v>
      </c>
      <c r="M56" s="85">
        <v>350000</v>
      </c>
    </row>
    <row r="57" spans="2:13" ht="85.5" hidden="1" x14ac:dyDescent="0.2">
      <c r="B57" s="76">
        <v>44</v>
      </c>
      <c r="C57" s="76" t="s">
        <v>103</v>
      </c>
      <c r="D57" s="81" t="s">
        <v>171</v>
      </c>
      <c r="E57" s="76" t="s">
        <v>126</v>
      </c>
      <c r="F57" s="85">
        <v>100</v>
      </c>
      <c r="G57" s="88">
        <f t="shared" si="7"/>
        <v>155000</v>
      </c>
      <c r="H57" s="85">
        <v>2422.5</v>
      </c>
      <c r="I57" s="85">
        <v>242250</v>
      </c>
      <c r="J57" s="85">
        <v>1550</v>
      </c>
      <c r="K57" s="85">
        <v>155000</v>
      </c>
      <c r="L57" s="85">
        <v>1850</v>
      </c>
      <c r="M57" s="85">
        <v>185000</v>
      </c>
    </row>
    <row r="58" spans="2:13" ht="99.75" hidden="1" x14ac:dyDescent="0.2">
      <c r="B58" s="76">
        <v>45</v>
      </c>
      <c r="C58" s="76" t="s">
        <v>49</v>
      </c>
      <c r="D58" s="82" t="s">
        <v>172</v>
      </c>
      <c r="E58" s="76" t="s">
        <v>49</v>
      </c>
      <c r="F58" s="85" t="s">
        <v>49</v>
      </c>
      <c r="G58" s="88"/>
      <c r="H58" s="85"/>
      <c r="I58" s="85"/>
      <c r="J58" s="85"/>
      <c r="K58" s="85"/>
      <c r="L58" s="85"/>
      <c r="M58" s="85"/>
    </row>
    <row r="59" spans="2:13" hidden="1" x14ac:dyDescent="0.2">
      <c r="B59" s="76">
        <v>46</v>
      </c>
      <c r="C59" s="76" t="s">
        <v>103</v>
      </c>
      <c r="D59" s="81" t="s">
        <v>173</v>
      </c>
      <c r="E59" s="76" t="s">
        <v>126</v>
      </c>
      <c r="F59" s="85">
        <v>20</v>
      </c>
      <c r="G59" s="88">
        <f t="shared" ref="G59:G62" si="8">+MIN(I59,K59,M59)</f>
        <v>5985</v>
      </c>
      <c r="H59" s="85">
        <v>299.25</v>
      </c>
      <c r="I59" s="85">
        <v>5985</v>
      </c>
      <c r="J59" s="85">
        <v>450</v>
      </c>
      <c r="K59" s="85">
        <v>9000</v>
      </c>
      <c r="L59" s="85">
        <v>650</v>
      </c>
      <c r="M59" s="85">
        <v>13000</v>
      </c>
    </row>
    <row r="60" spans="2:13" hidden="1" x14ac:dyDescent="0.2">
      <c r="B60" s="76">
        <v>47</v>
      </c>
      <c r="C60" s="76" t="s">
        <v>119</v>
      </c>
      <c r="D60" s="81" t="s">
        <v>174</v>
      </c>
      <c r="E60" s="76" t="s">
        <v>126</v>
      </c>
      <c r="F60" s="85">
        <v>120</v>
      </c>
      <c r="G60" s="88">
        <f t="shared" si="8"/>
        <v>21600</v>
      </c>
      <c r="H60" s="85">
        <v>233.7</v>
      </c>
      <c r="I60" s="85">
        <v>28044</v>
      </c>
      <c r="J60" s="85">
        <v>180</v>
      </c>
      <c r="K60" s="85">
        <v>21600</v>
      </c>
      <c r="L60" s="85">
        <v>210</v>
      </c>
      <c r="M60" s="85">
        <v>25200</v>
      </c>
    </row>
    <row r="61" spans="2:13" ht="71.25" hidden="1" x14ac:dyDescent="0.2">
      <c r="B61" s="76">
        <v>48</v>
      </c>
      <c r="C61" s="76" t="s">
        <v>49</v>
      </c>
      <c r="D61" s="81" t="s">
        <v>176</v>
      </c>
      <c r="E61" s="76" t="s">
        <v>118</v>
      </c>
      <c r="F61" s="85">
        <v>2</v>
      </c>
      <c r="G61" s="88">
        <f t="shared" si="8"/>
        <v>0</v>
      </c>
      <c r="H61" s="85">
        <v>0</v>
      </c>
      <c r="I61" s="85">
        <v>0</v>
      </c>
      <c r="J61" s="85">
        <v>3500</v>
      </c>
      <c r="K61" s="85">
        <v>7000</v>
      </c>
      <c r="L61" s="85">
        <v>15000</v>
      </c>
      <c r="M61" s="85">
        <v>30000</v>
      </c>
    </row>
    <row r="62" spans="2:13" ht="28.5" hidden="1" x14ac:dyDescent="0.2">
      <c r="B62" s="76">
        <v>49</v>
      </c>
      <c r="C62" s="76" t="s">
        <v>49</v>
      </c>
      <c r="D62" s="81" t="s">
        <v>177</v>
      </c>
      <c r="E62" s="76" t="s">
        <v>130</v>
      </c>
      <c r="F62" s="85">
        <v>2</v>
      </c>
      <c r="G62" s="88">
        <f t="shared" si="8"/>
        <v>3000</v>
      </c>
      <c r="H62" s="85">
        <v>13775</v>
      </c>
      <c r="I62" s="85">
        <v>27550</v>
      </c>
      <c r="J62" s="85">
        <v>1500</v>
      </c>
      <c r="K62" s="85">
        <v>3000</v>
      </c>
      <c r="L62" s="85">
        <v>4500</v>
      </c>
      <c r="M62" s="85">
        <v>9000</v>
      </c>
    </row>
    <row r="63" spans="2:13" ht="42.75" hidden="1" x14ac:dyDescent="0.2">
      <c r="B63" s="76">
        <v>50</v>
      </c>
      <c r="C63" s="76" t="s">
        <v>49</v>
      </c>
      <c r="D63" s="82" t="s">
        <v>178</v>
      </c>
      <c r="E63" s="76" t="s">
        <v>49</v>
      </c>
      <c r="F63" s="85" t="s">
        <v>49</v>
      </c>
      <c r="G63" s="88"/>
      <c r="H63" s="85"/>
      <c r="I63" s="85"/>
      <c r="J63" s="85"/>
      <c r="K63" s="85"/>
      <c r="L63" s="85"/>
      <c r="M63" s="85"/>
    </row>
    <row r="64" spans="2:13" hidden="1" x14ac:dyDescent="0.2">
      <c r="B64" s="76">
        <v>51</v>
      </c>
      <c r="C64" s="76" t="s">
        <v>179</v>
      </c>
      <c r="D64" s="82" t="s">
        <v>180</v>
      </c>
      <c r="E64" s="76" t="s">
        <v>49</v>
      </c>
      <c r="F64" s="85" t="s">
        <v>49</v>
      </c>
      <c r="G64" s="88"/>
      <c r="H64" s="85"/>
      <c r="I64" s="85"/>
      <c r="J64" s="85"/>
      <c r="K64" s="85"/>
      <c r="L64" s="85"/>
      <c r="M64" s="85"/>
    </row>
    <row r="65" spans="2:13" ht="85.5" hidden="1" x14ac:dyDescent="0.2">
      <c r="B65" s="76">
        <v>52</v>
      </c>
      <c r="C65" s="76" t="s">
        <v>49</v>
      </c>
      <c r="D65" s="82" t="s">
        <v>181</v>
      </c>
      <c r="E65" s="76" t="s">
        <v>49</v>
      </c>
      <c r="F65" s="85" t="s">
        <v>49</v>
      </c>
      <c r="G65" s="88"/>
      <c r="H65" s="85"/>
      <c r="I65" s="85"/>
      <c r="J65" s="85"/>
      <c r="K65" s="85"/>
      <c r="L65" s="85"/>
      <c r="M65" s="85"/>
    </row>
    <row r="66" spans="2:13" hidden="1" x14ac:dyDescent="0.2">
      <c r="B66" s="76">
        <v>53</v>
      </c>
      <c r="C66" s="76" t="s">
        <v>103</v>
      </c>
      <c r="D66" s="81" t="s">
        <v>182</v>
      </c>
      <c r="E66" s="76" t="s">
        <v>183</v>
      </c>
      <c r="F66" s="85">
        <v>15</v>
      </c>
      <c r="G66" s="88">
        <f t="shared" ref="G66:G71" si="9">+MIN(I66,K66,M66)</f>
        <v>26077.5</v>
      </c>
      <c r="H66" s="85">
        <v>1738.5</v>
      </c>
      <c r="I66" s="85">
        <v>26077.5</v>
      </c>
      <c r="J66" s="85">
        <v>1850</v>
      </c>
      <c r="K66" s="85">
        <v>27750</v>
      </c>
      <c r="L66" s="85">
        <v>1950</v>
      </c>
      <c r="M66" s="85">
        <v>29250</v>
      </c>
    </row>
    <row r="67" spans="2:13" hidden="1" x14ac:dyDescent="0.2">
      <c r="B67" s="76">
        <v>54</v>
      </c>
      <c r="C67" s="76" t="s">
        <v>119</v>
      </c>
      <c r="D67" s="81" t="s">
        <v>184</v>
      </c>
      <c r="E67" s="76" t="s">
        <v>183</v>
      </c>
      <c r="F67" s="85">
        <v>10</v>
      </c>
      <c r="G67" s="88">
        <f t="shared" si="9"/>
        <v>15342.5</v>
      </c>
      <c r="H67" s="85">
        <v>1534.25</v>
      </c>
      <c r="I67" s="85">
        <v>15342.5</v>
      </c>
      <c r="J67" s="85">
        <v>1650</v>
      </c>
      <c r="K67" s="85">
        <v>16500</v>
      </c>
      <c r="L67" s="85">
        <v>1750</v>
      </c>
      <c r="M67" s="85">
        <v>17500</v>
      </c>
    </row>
    <row r="68" spans="2:13" hidden="1" x14ac:dyDescent="0.2">
      <c r="B68" s="76">
        <v>55</v>
      </c>
      <c r="C68" s="76" t="s">
        <v>139</v>
      </c>
      <c r="D68" s="81" t="s">
        <v>185</v>
      </c>
      <c r="E68" s="76" t="s">
        <v>183</v>
      </c>
      <c r="F68" s="85">
        <v>250</v>
      </c>
      <c r="G68" s="88">
        <f t="shared" si="9"/>
        <v>345562.5</v>
      </c>
      <c r="H68" s="85">
        <v>1382.25</v>
      </c>
      <c r="I68" s="85">
        <v>345562.5</v>
      </c>
      <c r="J68" s="85">
        <v>1450</v>
      </c>
      <c r="K68" s="85">
        <v>362500</v>
      </c>
      <c r="L68" s="85">
        <v>1550</v>
      </c>
      <c r="M68" s="85">
        <v>387500</v>
      </c>
    </row>
    <row r="69" spans="2:13" hidden="1" x14ac:dyDescent="0.2">
      <c r="B69" s="76">
        <v>56</v>
      </c>
      <c r="C69" s="76" t="s">
        <v>187</v>
      </c>
      <c r="D69" s="81" t="s">
        <v>188</v>
      </c>
      <c r="E69" s="76" t="s">
        <v>183</v>
      </c>
      <c r="F69" s="85">
        <v>300</v>
      </c>
      <c r="G69" s="88">
        <f t="shared" si="9"/>
        <v>369075</v>
      </c>
      <c r="H69" s="85">
        <v>1230.25</v>
      </c>
      <c r="I69" s="85">
        <v>369075</v>
      </c>
      <c r="J69" s="85">
        <v>1250</v>
      </c>
      <c r="K69" s="85">
        <v>375000</v>
      </c>
      <c r="L69" s="85">
        <v>1350</v>
      </c>
      <c r="M69" s="85">
        <v>405000</v>
      </c>
    </row>
    <row r="70" spans="2:13" ht="85.5" hidden="1" x14ac:dyDescent="0.2">
      <c r="B70" s="76">
        <v>57</v>
      </c>
      <c r="C70" s="76" t="s">
        <v>103</v>
      </c>
      <c r="D70" s="81" t="s">
        <v>190</v>
      </c>
      <c r="E70" s="76" t="s">
        <v>183</v>
      </c>
      <c r="F70" s="85">
        <v>25</v>
      </c>
      <c r="G70" s="88">
        <f t="shared" si="9"/>
        <v>46250</v>
      </c>
      <c r="H70" s="85">
        <v>1942.75</v>
      </c>
      <c r="I70" s="85">
        <v>48568.75</v>
      </c>
      <c r="J70" s="85">
        <v>1850</v>
      </c>
      <c r="K70" s="85">
        <v>46250</v>
      </c>
      <c r="L70" s="85">
        <v>1850</v>
      </c>
      <c r="M70" s="85">
        <v>46250</v>
      </c>
    </row>
    <row r="71" spans="2:13" ht="42.75" hidden="1" x14ac:dyDescent="0.2">
      <c r="B71" s="76">
        <v>58</v>
      </c>
      <c r="C71" s="76" t="s">
        <v>49</v>
      </c>
      <c r="D71" s="81" t="s">
        <v>191</v>
      </c>
      <c r="E71" s="76" t="s">
        <v>192</v>
      </c>
      <c r="F71" s="85">
        <v>1</v>
      </c>
      <c r="G71" s="88">
        <f t="shared" si="9"/>
        <v>15000</v>
      </c>
      <c r="H71" s="85">
        <v>52250</v>
      </c>
      <c r="I71" s="85">
        <v>52250</v>
      </c>
      <c r="J71" s="85">
        <v>15000</v>
      </c>
      <c r="K71" s="85">
        <v>15000</v>
      </c>
      <c r="L71" s="85">
        <v>20000</v>
      </c>
      <c r="M71" s="85">
        <v>20000</v>
      </c>
    </row>
    <row r="72" spans="2:13" ht="28.5" hidden="1" x14ac:dyDescent="0.2">
      <c r="B72" s="76">
        <v>59</v>
      </c>
      <c r="C72" s="76" t="s">
        <v>49</v>
      </c>
      <c r="D72" s="82" t="s">
        <v>193</v>
      </c>
      <c r="E72" s="76" t="s">
        <v>49</v>
      </c>
      <c r="F72" s="85" t="s">
        <v>49</v>
      </c>
      <c r="G72" s="88"/>
      <c r="H72" s="85"/>
      <c r="I72" s="85"/>
      <c r="J72" s="85"/>
      <c r="K72" s="85"/>
      <c r="L72" s="85"/>
      <c r="M72" s="85"/>
    </row>
    <row r="73" spans="2:13" hidden="1" x14ac:dyDescent="0.2">
      <c r="B73" s="76">
        <v>60</v>
      </c>
      <c r="C73" s="76" t="s">
        <v>103</v>
      </c>
      <c r="D73" s="81" t="s">
        <v>194</v>
      </c>
      <c r="E73" s="76" t="s">
        <v>183</v>
      </c>
      <c r="F73" s="85">
        <v>10</v>
      </c>
      <c r="G73" s="88">
        <f t="shared" ref="G73:G74" si="10">+MIN(I73,K73,M73)</f>
        <v>76665</v>
      </c>
      <c r="H73" s="85">
        <v>7666.5</v>
      </c>
      <c r="I73" s="85">
        <v>76665</v>
      </c>
      <c r="J73" s="85">
        <v>8500</v>
      </c>
      <c r="K73" s="85">
        <v>85000</v>
      </c>
      <c r="L73" s="85">
        <v>8750</v>
      </c>
      <c r="M73" s="85">
        <v>87500</v>
      </c>
    </row>
    <row r="74" spans="2:13" hidden="1" x14ac:dyDescent="0.2">
      <c r="B74" s="76">
        <v>61</v>
      </c>
      <c r="C74" s="76" t="s">
        <v>119</v>
      </c>
      <c r="D74" s="81" t="s">
        <v>195</v>
      </c>
      <c r="E74" s="76" t="s">
        <v>183</v>
      </c>
      <c r="F74" s="85">
        <v>3</v>
      </c>
      <c r="G74" s="88">
        <f t="shared" si="10"/>
        <v>26832.75</v>
      </c>
      <c r="H74" s="85">
        <v>8944.25</v>
      </c>
      <c r="I74" s="85">
        <v>26832.75</v>
      </c>
      <c r="J74" s="85">
        <v>9500</v>
      </c>
      <c r="K74" s="85">
        <v>28500</v>
      </c>
      <c r="L74" s="85">
        <v>10430</v>
      </c>
      <c r="M74" s="85">
        <v>31290</v>
      </c>
    </row>
    <row r="75" spans="2:13" ht="85.5" hidden="1" x14ac:dyDescent="0.2">
      <c r="B75" s="76">
        <v>62</v>
      </c>
      <c r="C75" s="76" t="s">
        <v>49</v>
      </c>
      <c r="D75" s="82" t="s">
        <v>196</v>
      </c>
      <c r="E75" s="76" t="s">
        <v>49</v>
      </c>
      <c r="F75" s="85" t="s">
        <v>49</v>
      </c>
      <c r="G75" s="88"/>
      <c r="H75" s="85"/>
      <c r="I75" s="85"/>
      <c r="J75" s="85"/>
      <c r="K75" s="85"/>
      <c r="L75" s="85"/>
      <c r="M75" s="85"/>
    </row>
    <row r="76" spans="2:13" hidden="1" x14ac:dyDescent="0.2">
      <c r="B76" s="76">
        <v>63</v>
      </c>
      <c r="C76" s="76" t="s">
        <v>49</v>
      </c>
      <c r="D76" s="81" t="s">
        <v>197</v>
      </c>
      <c r="E76" s="76" t="s">
        <v>130</v>
      </c>
      <c r="F76" s="85">
        <v>4</v>
      </c>
      <c r="G76" s="88">
        <f t="shared" ref="G76:G80" si="11">+MIN(I76,K76,M76)</f>
        <v>9000</v>
      </c>
      <c r="H76" s="85">
        <v>3325</v>
      </c>
      <c r="I76" s="85">
        <v>13300</v>
      </c>
      <c r="J76" s="85">
        <v>2800</v>
      </c>
      <c r="K76" s="85">
        <v>11200</v>
      </c>
      <c r="L76" s="85">
        <v>2250</v>
      </c>
      <c r="M76" s="85">
        <v>9000</v>
      </c>
    </row>
    <row r="77" spans="2:13" hidden="1" x14ac:dyDescent="0.2">
      <c r="B77" s="76">
        <v>64</v>
      </c>
      <c r="C77" s="76" t="s">
        <v>49</v>
      </c>
      <c r="D77" s="81" t="s">
        <v>198</v>
      </c>
      <c r="E77" s="76" t="s">
        <v>107</v>
      </c>
      <c r="F77" s="85">
        <v>4</v>
      </c>
      <c r="G77" s="88">
        <f t="shared" si="11"/>
        <v>8000</v>
      </c>
      <c r="H77" s="85">
        <v>3040</v>
      </c>
      <c r="I77" s="85">
        <v>12160</v>
      </c>
      <c r="J77" s="85">
        <v>2000</v>
      </c>
      <c r="K77" s="85">
        <v>8000</v>
      </c>
      <c r="L77" s="85">
        <v>2450</v>
      </c>
      <c r="M77" s="85">
        <v>9800</v>
      </c>
    </row>
    <row r="78" spans="2:13" ht="114" hidden="1" x14ac:dyDescent="0.2">
      <c r="B78" s="76">
        <v>65</v>
      </c>
      <c r="C78" s="76" t="s">
        <v>49</v>
      </c>
      <c r="D78" s="81" t="s">
        <v>199</v>
      </c>
      <c r="E78" s="76" t="s">
        <v>130</v>
      </c>
      <c r="F78" s="85">
        <v>2</v>
      </c>
      <c r="G78" s="88">
        <f t="shared" si="11"/>
        <v>4300</v>
      </c>
      <c r="H78" s="85">
        <v>3040</v>
      </c>
      <c r="I78" s="85">
        <v>6080</v>
      </c>
      <c r="J78" s="85">
        <v>3200</v>
      </c>
      <c r="K78" s="85">
        <v>6400</v>
      </c>
      <c r="L78" s="85">
        <v>2150</v>
      </c>
      <c r="M78" s="85">
        <v>4300</v>
      </c>
    </row>
    <row r="79" spans="2:13" ht="85.5" hidden="1" x14ac:dyDescent="0.2">
      <c r="B79" s="76">
        <v>66</v>
      </c>
      <c r="C79" s="76" t="s">
        <v>49</v>
      </c>
      <c r="D79" s="81" t="s">
        <v>200</v>
      </c>
      <c r="E79" s="76" t="s">
        <v>183</v>
      </c>
      <c r="F79" s="85">
        <v>2</v>
      </c>
      <c r="G79" s="88">
        <f t="shared" si="11"/>
        <v>17888.5</v>
      </c>
      <c r="H79" s="85">
        <v>8944.25</v>
      </c>
      <c r="I79" s="85">
        <v>17888.5</v>
      </c>
      <c r="J79" s="85">
        <v>10500</v>
      </c>
      <c r="K79" s="85">
        <v>21000</v>
      </c>
      <c r="L79" s="85">
        <v>10500</v>
      </c>
      <c r="M79" s="85">
        <v>21000</v>
      </c>
    </row>
    <row r="80" spans="2:13" ht="42.75" hidden="1" x14ac:dyDescent="0.2">
      <c r="B80" s="76">
        <v>67</v>
      </c>
      <c r="C80" s="76" t="s">
        <v>49</v>
      </c>
      <c r="D80" s="81" t="s">
        <v>201</v>
      </c>
      <c r="E80" s="76" t="s">
        <v>183</v>
      </c>
      <c r="F80" s="85">
        <v>2</v>
      </c>
      <c r="G80" s="88">
        <f t="shared" si="11"/>
        <v>10920</v>
      </c>
      <c r="H80" s="85">
        <v>8075</v>
      </c>
      <c r="I80" s="85">
        <v>16150</v>
      </c>
      <c r="J80" s="85">
        <v>5500</v>
      </c>
      <c r="K80" s="85">
        <v>11000</v>
      </c>
      <c r="L80" s="85">
        <v>5460</v>
      </c>
      <c r="M80" s="85">
        <v>10920</v>
      </c>
    </row>
    <row r="81" spans="2:13" ht="85.5" hidden="1" x14ac:dyDescent="0.2">
      <c r="B81" s="76">
        <v>68</v>
      </c>
      <c r="C81" s="76" t="s">
        <v>49</v>
      </c>
      <c r="D81" s="82" t="s">
        <v>202</v>
      </c>
      <c r="E81" s="76" t="s">
        <v>49</v>
      </c>
      <c r="F81" s="85" t="s">
        <v>49</v>
      </c>
      <c r="G81" s="88"/>
      <c r="H81" s="85"/>
      <c r="I81" s="85"/>
      <c r="J81" s="85"/>
      <c r="K81" s="85"/>
      <c r="L81" s="85"/>
      <c r="M81" s="85"/>
    </row>
    <row r="82" spans="2:13" hidden="1" x14ac:dyDescent="0.2">
      <c r="B82" s="76">
        <v>69</v>
      </c>
      <c r="C82" s="76" t="s">
        <v>103</v>
      </c>
      <c r="D82" s="81" t="s">
        <v>203</v>
      </c>
      <c r="E82" s="76" t="s">
        <v>183</v>
      </c>
      <c r="F82" s="85">
        <v>4</v>
      </c>
      <c r="G82" s="88">
        <f t="shared" ref="G82:G86" si="12">+MIN(I82,K82,M82)</f>
        <v>39865.800000000003</v>
      </c>
      <c r="H82" s="85">
        <v>9966.4500000000007</v>
      </c>
      <c r="I82" s="85">
        <v>39865.800000000003</v>
      </c>
      <c r="J82" s="85">
        <v>12500</v>
      </c>
      <c r="K82" s="85">
        <v>50000</v>
      </c>
      <c r="L82" s="85">
        <v>18500</v>
      </c>
      <c r="M82" s="85">
        <v>74000</v>
      </c>
    </row>
    <row r="83" spans="2:13" hidden="1" x14ac:dyDescent="0.2">
      <c r="B83" s="76">
        <v>70</v>
      </c>
      <c r="C83" s="76" t="s">
        <v>119</v>
      </c>
      <c r="D83" s="81" t="s">
        <v>204</v>
      </c>
      <c r="E83" s="76" t="s">
        <v>130</v>
      </c>
      <c r="F83" s="85">
        <v>7</v>
      </c>
      <c r="G83" s="88">
        <f t="shared" si="12"/>
        <v>79800</v>
      </c>
      <c r="H83" s="85">
        <v>11400</v>
      </c>
      <c r="I83" s="85">
        <v>79800</v>
      </c>
      <c r="J83" s="85">
        <v>14500</v>
      </c>
      <c r="K83" s="85">
        <v>101500</v>
      </c>
      <c r="L83" s="85">
        <v>16500</v>
      </c>
      <c r="M83" s="85">
        <v>115500</v>
      </c>
    </row>
    <row r="84" spans="2:13" ht="28.5" hidden="1" x14ac:dyDescent="0.2">
      <c r="B84" s="76">
        <v>71</v>
      </c>
      <c r="C84" s="76" t="s">
        <v>139</v>
      </c>
      <c r="D84" s="81" t="s">
        <v>206</v>
      </c>
      <c r="E84" s="76" t="s">
        <v>192</v>
      </c>
      <c r="F84" s="85">
        <v>1</v>
      </c>
      <c r="G84" s="88">
        <f t="shared" si="12"/>
        <v>10000</v>
      </c>
      <c r="H84" s="85">
        <v>19000</v>
      </c>
      <c r="I84" s="85">
        <v>19000</v>
      </c>
      <c r="J84" s="85">
        <v>10000</v>
      </c>
      <c r="K84" s="85">
        <v>10000</v>
      </c>
      <c r="L84" s="85">
        <v>15000</v>
      </c>
      <c r="M84" s="85">
        <v>15000</v>
      </c>
    </row>
    <row r="85" spans="2:13" ht="71.25" hidden="1" x14ac:dyDescent="0.2">
      <c r="B85" s="76">
        <v>72</v>
      </c>
      <c r="C85" s="76" t="s">
        <v>49</v>
      </c>
      <c r="D85" s="81" t="s">
        <v>207</v>
      </c>
      <c r="E85" s="76" t="s">
        <v>130</v>
      </c>
      <c r="F85" s="85">
        <v>30</v>
      </c>
      <c r="G85" s="88">
        <f t="shared" si="12"/>
        <v>165000</v>
      </c>
      <c r="H85" s="85">
        <v>6175</v>
      </c>
      <c r="I85" s="85">
        <v>185250</v>
      </c>
      <c r="J85" s="85">
        <v>5500</v>
      </c>
      <c r="K85" s="85">
        <v>165000</v>
      </c>
      <c r="L85" s="85">
        <v>6250</v>
      </c>
      <c r="M85" s="85">
        <v>187500</v>
      </c>
    </row>
    <row r="86" spans="2:13" ht="71.25" hidden="1" x14ac:dyDescent="0.2">
      <c r="B86" s="76">
        <v>73</v>
      </c>
      <c r="C86" s="76" t="s">
        <v>103</v>
      </c>
      <c r="D86" s="81" t="s">
        <v>209</v>
      </c>
      <c r="E86" s="76" t="s">
        <v>130</v>
      </c>
      <c r="F86" s="85">
        <v>18</v>
      </c>
      <c r="G86" s="88">
        <f t="shared" si="12"/>
        <v>22500</v>
      </c>
      <c r="H86" s="85">
        <v>1520</v>
      </c>
      <c r="I86" s="85">
        <v>27360</v>
      </c>
      <c r="J86" s="85">
        <v>1250</v>
      </c>
      <c r="K86" s="85">
        <v>22500</v>
      </c>
      <c r="L86" s="85">
        <v>1850</v>
      </c>
      <c r="M86" s="85">
        <v>33300</v>
      </c>
    </row>
    <row r="87" spans="2:13" ht="99.75" hidden="1" x14ac:dyDescent="0.2">
      <c r="B87" s="76">
        <v>74</v>
      </c>
      <c r="C87" s="76" t="s">
        <v>49</v>
      </c>
      <c r="D87" s="82" t="s">
        <v>211</v>
      </c>
      <c r="E87" s="76" t="s">
        <v>49</v>
      </c>
      <c r="F87" s="85" t="s">
        <v>49</v>
      </c>
      <c r="G87" s="88"/>
      <c r="H87" s="85"/>
      <c r="I87" s="85"/>
      <c r="J87" s="85"/>
      <c r="K87" s="85"/>
      <c r="L87" s="85"/>
      <c r="M87" s="85"/>
    </row>
    <row r="88" spans="2:13" hidden="1" x14ac:dyDescent="0.2">
      <c r="B88" s="76">
        <v>75</v>
      </c>
      <c r="C88" s="76" t="s">
        <v>103</v>
      </c>
      <c r="D88" s="81" t="s">
        <v>212</v>
      </c>
      <c r="E88" s="76" t="s">
        <v>126</v>
      </c>
      <c r="F88" s="85">
        <v>30</v>
      </c>
      <c r="G88" s="88">
        <f t="shared" ref="G88:G91" si="13">+MIN(I88,K88,M88)</f>
        <v>22500</v>
      </c>
      <c r="H88" s="85">
        <v>2337</v>
      </c>
      <c r="I88" s="85">
        <v>70110</v>
      </c>
      <c r="J88" s="85">
        <v>750</v>
      </c>
      <c r="K88" s="85">
        <v>22500</v>
      </c>
      <c r="L88" s="85">
        <v>1450</v>
      </c>
      <c r="M88" s="85">
        <v>43500</v>
      </c>
    </row>
    <row r="89" spans="2:13" hidden="1" x14ac:dyDescent="0.2">
      <c r="B89" s="76">
        <v>76</v>
      </c>
      <c r="C89" s="76" t="s">
        <v>119</v>
      </c>
      <c r="D89" s="81" t="s">
        <v>213</v>
      </c>
      <c r="E89" s="76" t="s">
        <v>126</v>
      </c>
      <c r="F89" s="85">
        <v>5</v>
      </c>
      <c r="G89" s="88">
        <f t="shared" si="13"/>
        <v>3250</v>
      </c>
      <c r="H89" s="85">
        <v>1713.8</v>
      </c>
      <c r="I89" s="85">
        <v>8569</v>
      </c>
      <c r="J89" s="85">
        <v>650</v>
      </c>
      <c r="K89" s="85">
        <v>3250</v>
      </c>
      <c r="L89" s="85">
        <v>1250</v>
      </c>
      <c r="M89" s="85">
        <v>6250</v>
      </c>
    </row>
    <row r="90" spans="2:13" hidden="1" x14ac:dyDescent="0.2">
      <c r="B90" s="76">
        <v>77</v>
      </c>
      <c r="C90" s="76" t="s">
        <v>139</v>
      </c>
      <c r="D90" s="81" t="s">
        <v>215</v>
      </c>
      <c r="E90" s="76" t="s">
        <v>126</v>
      </c>
      <c r="F90" s="85">
        <v>5</v>
      </c>
      <c r="G90" s="88">
        <f t="shared" si="13"/>
        <v>2750</v>
      </c>
      <c r="H90" s="85">
        <v>1402.2</v>
      </c>
      <c r="I90" s="85">
        <v>7011</v>
      </c>
      <c r="J90" s="85">
        <v>550</v>
      </c>
      <c r="K90" s="85">
        <v>2750</v>
      </c>
      <c r="L90" s="85">
        <v>1150</v>
      </c>
      <c r="M90" s="85">
        <v>5750</v>
      </c>
    </row>
    <row r="91" spans="2:13" hidden="1" x14ac:dyDescent="0.2">
      <c r="B91" s="76">
        <v>78</v>
      </c>
      <c r="C91" s="76" t="s">
        <v>187</v>
      </c>
      <c r="D91" s="81" t="s">
        <v>216</v>
      </c>
      <c r="E91" s="76" t="s">
        <v>126</v>
      </c>
      <c r="F91" s="85">
        <v>20</v>
      </c>
      <c r="G91" s="88">
        <f t="shared" si="13"/>
        <v>9000</v>
      </c>
      <c r="H91" s="85">
        <v>1092.5</v>
      </c>
      <c r="I91" s="85">
        <v>21850</v>
      </c>
      <c r="J91" s="85">
        <v>450</v>
      </c>
      <c r="K91" s="85">
        <v>9000</v>
      </c>
      <c r="L91" s="85">
        <v>1050</v>
      </c>
      <c r="M91" s="85">
        <v>21000</v>
      </c>
    </row>
    <row r="92" spans="2:13" hidden="1" x14ac:dyDescent="0.2">
      <c r="B92" s="76">
        <v>79</v>
      </c>
      <c r="C92" s="76" t="s">
        <v>217</v>
      </c>
      <c r="D92" s="82" t="s">
        <v>218</v>
      </c>
      <c r="E92" s="76" t="s">
        <v>49</v>
      </c>
      <c r="F92" s="85" t="s">
        <v>49</v>
      </c>
      <c r="G92" s="88"/>
      <c r="H92" s="85"/>
      <c r="I92" s="85"/>
      <c r="J92" s="85"/>
      <c r="K92" s="85"/>
      <c r="L92" s="85"/>
      <c r="M92" s="85"/>
    </row>
    <row r="93" spans="2:13" ht="28.5" hidden="1" x14ac:dyDescent="0.2">
      <c r="B93" s="76">
        <v>80</v>
      </c>
      <c r="C93" s="76" t="s">
        <v>49</v>
      </c>
      <c r="D93" s="82" t="s">
        <v>219</v>
      </c>
      <c r="E93" s="76" t="s">
        <v>49</v>
      </c>
      <c r="F93" s="85" t="s">
        <v>49</v>
      </c>
      <c r="G93" s="88"/>
      <c r="H93" s="85"/>
      <c r="I93" s="85"/>
      <c r="J93" s="85"/>
      <c r="K93" s="85"/>
      <c r="L93" s="85"/>
      <c r="M93" s="85"/>
    </row>
    <row r="94" spans="2:13" hidden="1" x14ac:dyDescent="0.2">
      <c r="B94" s="76">
        <v>81</v>
      </c>
      <c r="C94" s="76" t="s">
        <v>103</v>
      </c>
      <c r="D94" s="81" t="s">
        <v>220</v>
      </c>
      <c r="E94" s="76" t="s">
        <v>118</v>
      </c>
      <c r="F94" s="85">
        <v>2</v>
      </c>
      <c r="G94" s="88">
        <f t="shared" ref="G94:G95" si="14">+MIN(I94,K94,M94)</f>
        <v>5300</v>
      </c>
      <c r="H94" s="85">
        <v>4750</v>
      </c>
      <c r="I94" s="85">
        <v>9500</v>
      </c>
      <c r="J94" s="85">
        <v>3000</v>
      </c>
      <c r="K94" s="85">
        <v>6000</v>
      </c>
      <c r="L94" s="85">
        <v>2650</v>
      </c>
      <c r="M94" s="85">
        <v>5300</v>
      </c>
    </row>
    <row r="95" spans="2:13" hidden="1" x14ac:dyDescent="0.2">
      <c r="B95" s="76">
        <v>82</v>
      </c>
      <c r="C95" s="76" t="s">
        <v>119</v>
      </c>
      <c r="D95" s="81" t="s">
        <v>221</v>
      </c>
      <c r="E95" s="76" t="s">
        <v>118</v>
      </c>
      <c r="F95" s="85">
        <v>2</v>
      </c>
      <c r="G95" s="88">
        <f t="shared" si="14"/>
        <v>4750</v>
      </c>
      <c r="H95" s="85">
        <v>2375</v>
      </c>
      <c r="I95" s="85">
        <v>4750</v>
      </c>
      <c r="J95" s="85">
        <v>3000</v>
      </c>
      <c r="K95" s="85">
        <v>6000</v>
      </c>
      <c r="L95" s="85">
        <v>2850</v>
      </c>
      <c r="M95" s="85">
        <v>5700</v>
      </c>
    </row>
    <row r="96" spans="2:13" ht="128.25" hidden="1" x14ac:dyDescent="0.2">
      <c r="B96" s="76">
        <v>83</v>
      </c>
      <c r="C96" s="76" t="s">
        <v>49</v>
      </c>
      <c r="D96" s="82" t="s">
        <v>222</v>
      </c>
      <c r="E96" s="76" t="s">
        <v>49</v>
      </c>
      <c r="F96" s="85" t="s">
        <v>49</v>
      </c>
      <c r="G96" s="88"/>
      <c r="H96" s="85"/>
      <c r="I96" s="85"/>
      <c r="J96" s="85"/>
      <c r="K96" s="85"/>
      <c r="L96" s="85"/>
      <c r="M96" s="85"/>
    </row>
    <row r="97" spans="2:13" ht="71.25" hidden="1" x14ac:dyDescent="0.2">
      <c r="B97" s="76">
        <v>84</v>
      </c>
      <c r="C97" s="76" t="s">
        <v>49</v>
      </c>
      <c r="D97" s="81" t="s">
        <v>223</v>
      </c>
      <c r="E97" s="76" t="s">
        <v>183</v>
      </c>
      <c r="F97" s="85">
        <v>410</v>
      </c>
      <c r="G97" s="88">
        <f t="shared" ref="G97:G99" si="15">+MIN(I97,K97,M97)</f>
        <v>266500</v>
      </c>
      <c r="H97" s="85">
        <v>869.25</v>
      </c>
      <c r="I97" s="85">
        <v>356392.5</v>
      </c>
      <c r="J97" s="85">
        <v>650</v>
      </c>
      <c r="K97" s="85">
        <v>266500</v>
      </c>
      <c r="L97" s="85">
        <v>750</v>
      </c>
      <c r="M97" s="85">
        <v>307500</v>
      </c>
    </row>
    <row r="98" spans="2:13" ht="85.5" hidden="1" x14ac:dyDescent="0.2">
      <c r="B98" s="76">
        <v>85</v>
      </c>
      <c r="C98" s="76" t="s">
        <v>49</v>
      </c>
      <c r="D98" s="81" t="s">
        <v>225</v>
      </c>
      <c r="E98" s="76" t="s">
        <v>183</v>
      </c>
      <c r="F98" s="85">
        <v>30</v>
      </c>
      <c r="G98" s="88">
        <f t="shared" si="15"/>
        <v>37500</v>
      </c>
      <c r="H98" s="85">
        <v>1686.25</v>
      </c>
      <c r="I98" s="85">
        <v>50587.5</v>
      </c>
      <c r="J98" s="85">
        <v>1250</v>
      </c>
      <c r="K98" s="85">
        <v>37500</v>
      </c>
      <c r="L98" s="85">
        <v>1450</v>
      </c>
      <c r="M98" s="85">
        <v>43500</v>
      </c>
    </row>
    <row r="99" spans="2:13" ht="57" hidden="1" x14ac:dyDescent="0.2">
      <c r="B99" s="76">
        <v>86</v>
      </c>
      <c r="C99" s="76" t="s">
        <v>49</v>
      </c>
      <c r="D99" s="81" t="s">
        <v>226</v>
      </c>
      <c r="E99" s="76" t="s">
        <v>183</v>
      </c>
      <c r="F99" s="85">
        <v>75</v>
      </c>
      <c r="G99" s="88">
        <f t="shared" si="15"/>
        <v>78750</v>
      </c>
      <c r="H99" s="85">
        <v>2812</v>
      </c>
      <c r="I99" s="85">
        <v>210900</v>
      </c>
      <c r="J99" s="85">
        <v>1050</v>
      </c>
      <c r="K99" s="85">
        <v>78750</v>
      </c>
      <c r="L99" s="85">
        <v>1250</v>
      </c>
      <c r="M99" s="85">
        <v>93750</v>
      </c>
    </row>
    <row r="100" spans="2:13" ht="85.5" hidden="1" x14ac:dyDescent="0.2">
      <c r="B100" s="76">
        <v>87</v>
      </c>
      <c r="C100" s="76" t="s">
        <v>49</v>
      </c>
      <c r="D100" s="82" t="s">
        <v>228</v>
      </c>
      <c r="E100" s="76" t="s">
        <v>49</v>
      </c>
      <c r="F100" s="85" t="s">
        <v>49</v>
      </c>
      <c r="G100" s="88"/>
      <c r="H100" s="85"/>
      <c r="I100" s="85"/>
      <c r="J100" s="85"/>
      <c r="K100" s="85"/>
      <c r="L100" s="85"/>
      <c r="M100" s="85"/>
    </row>
    <row r="101" spans="2:13" hidden="1" x14ac:dyDescent="0.2">
      <c r="B101" s="76">
        <v>88</v>
      </c>
      <c r="C101" s="76" t="s">
        <v>229</v>
      </c>
      <c r="D101" s="82" t="s">
        <v>230</v>
      </c>
      <c r="E101" s="76" t="s">
        <v>49</v>
      </c>
      <c r="F101" s="85" t="s">
        <v>49</v>
      </c>
      <c r="G101" s="88"/>
      <c r="H101" s="85"/>
      <c r="I101" s="85"/>
      <c r="J101" s="85"/>
      <c r="K101" s="85"/>
      <c r="L101" s="85"/>
      <c r="M101" s="85"/>
    </row>
    <row r="102" spans="2:13" ht="114" hidden="1" x14ac:dyDescent="0.2">
      <c r="B102" s="76">
        <v>89</v>
      </c>
      <c r="C102" s="76" t="s">
        <v>49</v>
      </c>
      <c r="D102" s="82" t="s">
        <v>231</v>
      </c>
      <c r="E102" s="76" t="s">
        <v>49</v>
      </c>
      <c r="F102" s="85" t="s">
        <v>49</v>
      </c>
      <c r="G102" s="88"/>
      <c r="H102" s="85"/>
      <c r="I102" s="85"/>
      <c r="J102" s="85"/>
      <c r="K102" s="85"/>
      <c r="L102" s="85"/>
      <c r="M102" s="85"/>
    </row>
    <row r="103" spans="2:13" hidden="1" x14ac:dyDescent="0.2">
      <c r="B103" s="76">
        <v>90</v>
      </c>
      <c r="C103" s="76" t="s">
        <v>103</v>
      </c>
      <c r="D103" s="81" t="s">
        <v>232</v>
      </c>
      <c r="E103" s="76" t="s">
        <v>107</v>
      </c>
      <c r="F103" s="85">
        <v>1</v>
      </c>
      <c r="G103" s="88">
        <f t="shared" ref="G103:G105" si="16">+MIN(I103,K103,M103)</f>
        <v>55000</v>
      </c>
      <c r="H103" s="85">
        <v>80750</v>
      </c>
      <c r="I103" s="85">
        <v>80750</v>
      </c>
      <c r="J103" s="85">
        <v>55000</v>
      </c>
      <c r="K103" s="85">
        <v>55000</v>
      </c>
      <c r="L103" s="85">
        <v>125000</v>
      </c>
      <c r="M103" s="85">
        <v>125000</v>
      </c>
    </row>
    <row r="104" spans="2:13" hidden="1" x14ac:dyDescent="0.2">
      <c r="B104" s="76">
        <v>91</v>
      </c>
      <c r="C104" s="76" t="s">
        <v>119</v>
      </c>
      <c r="D104" s="81" t="s">
        <v>233</v>
      </c>
      <c r="E104" s="76" t="s">
        <v>107</v>
      </c>
      <c r="F104" s="85">
        <v>1</v>
      </c>
      <c r="G104" s="88">
        <f t="shared" si="16"/>
        <v>55000</v>
      </c>
      <c r="H104" s="85">
        <v>76000</v>
      </c>
      <c r="I104" s="85">
        <v>76000</v>
      </c>
      <c r="J104" s="85">
        <v>55000</v>
      </c>
      <c r="K104" s="85">
        <v>55000</v>
      </c>
      <c r="L104" s="85">
        <v>125000</v>
      </c>
      <c r="M104" s="85">
        <v>125000</v>
      </c>
    </row>
    <row r="105" spans="2:13" ht="28.5" hidden="1" x14ac:dyDescent="0.2">
      <c r="B105" s="76">
        <v>92</v>
      </c>
      <c r="C105" s="76" t="s">
        <v>49</v>
      </c>
      <c r="D105" s="81" t="s">
        <v>234</v>
      </c>
      <c r="E105" s="76" t="s">
        <v>130</v>
      </c>
      <c r="F105" s="85">
        <v>2</v>
      </c>
      <c r="G105" s="88">
        <f t="shared" si="16"/>
        <v>0</v>
      </c>
      <c r="H105" s="85">
        <v>0</v>
      </c>
      <c r="I105" s="85">
        <v>0</v>
      </c>
      <c r="J105" s="85">
        <v>8500</v>
      </c>
      <c r="K105" s="85">
        <v>17000</v>
      </c>
      <c r="L105" s="85">
        <v>6500</v>
      </c>
      <c r="M105" s="85">
        <v>13000</v>
      </c>
    </row>
    <row r="106" spans="2:13" ht="114" hidden="1" x14ac:dyDescent="0.2">
      <c r="B106" s="76">
        <v>93</v>
      </c>
      <c r="C106" s="76" t="s">
        <v>49</v>
      </c>
      <c r="D106" s="82" t="s">
        <v>235</v>
      </c>
      <c r="E106" s="76" t="s">
        <v>49</v>
      </c>
      <c r="F106" s="85" t="s">
        <v>49</v>
      </c>
      <c r="G106" s="88"/>
      <c r="H106" s="85"/>
      <c r="I106" s="85"/>
      <c r="J106" s="85"/>
      <c r="K106" s="85"/>
      <c r="L106" s="85"/>
      <c r="M106" s="85"/>
    </row>
    <row r="107" spans="2:13" hidden="1" x14ac:dyDescent="0.2">
      <c r="B107" s="76">
        <v>94</v>
      </c>
      <c r="C107" s="76" t="s">
        <v>49</v>
      </c>
      <c r="D107" s="81" t="s">
        <v>236</v>
      </c>
      <c r="E107" s="76" t="s">
        <v>126</v>
      </c>
      <c r="F107" s="85">
        <v>20</v>
      </c>
      <c r="G107" s="88">
        <f t="shared" ref="G107:G110" si="17">+MIN(I107,K107,M107)</f>
        <v>0</v>
      </c>
      <c r="H107" s="85">
        <v>0</v>
      </c>
      <c r="I107" s="85">
        <v>0</v>
      </c>
      <c r="J107" s="85">
        <v>650</v>
      </c>
      <c r="K107" s="85">
        <v>13000</v>
      </c>
      <c r="L107" s="85">
        <v>1050</v>
      </c>
      <c r="M107" s="85">
        <v>21000</v>
      </c>
    </row>
    <row r="108" spans="2:13" hidden="1" x14ac:dyDescent="0.2">
      <c r="B108" s="76">
        <v>95</v>
      </c>
      <c r="C108" s="76" t="s">
        <v>49</v>
      </c>
      <c r="D108" s="81" t="s">
        <v>237</v>
      </c>
      <c r="E108" s="76" t="s">
        <v>126</v>
      </c>
      <c r="F108" s="85">
        <v>40</v>
      </c>
      <c r="G108" s="88">
        <f t="shared" si="17"/>
        <v>0</v>
      </c>
      <c r="H108" s="85">
        <v>0</v>
      </c>
      <c r="I108" s="85">
        <v>0</v>
      </c>
      <c r="J108" s="85">
        <v>180</v>
      </c>
      <c r="K108" s="85">
        <v>7200</v>
      </c>
      <c r="L108" s="85">
        <v>150</v>
      </c>
      <c r="M108" s="85">
        <v>6000</v>
      </c>
    </row>
    <row r="109" spans="2:13" ht="128.25" hidden="1" x14ac:dyDescent="0.2">
      <c r="B109" s="76">
        <v>96</v>
      </c>
      <c r="C109" s="76" t="s">
        <v>103</v>
      </c>
      <c r="D109" s="81" t="s">
        <v>239</v>
      </c>
      <c r="E109" s="76" t="s">
        <v>130</v>
      </c>
      <c r="F109" s="85">
        <v>2</v>
      </c>
      <c r="G109" s="88">
        <f t="shared" si="17"/>
        <v>0</v>
      </c>
      <c r="H109" s="85">
        <v>0</v>
      </c>
      <c r="I109" s="85">
        <v>0</v>
      </c>
      <c r="J109" s="85">
        <v>550</v>
      </c>
      <c r="K109" s="85">
        <v>1100</v>
      </c>
      <c r="L109" s="85">
        <v>3000</v>
      </c>
      <c r="M109" s="85">
        <v>6000</v>
      </c>
    </row>
    <row r="110" spans="2:13" ht="85.5" hidden="1" x14ac:dyDescent="0.2">
      <c r="B110" s="76">
        <v>97</v>
      </c>
      <c r="C110" s="76" t="s">
        <v>103</v>
      </c>
      <c r="D110" s="81" t="s">
        <v>240</v>
      </c>
      <c r="E110" s="76" t="s">
        <v>126</v>
      </c>
      <c r="F110" s="85">
        <v>15</v>
      </c>
      <c r="G110" s="88">
        <f t="shared" si="17"/>
        <v>8250</v>
      </c>
      <c r="H110" s="85">
        <v>712.5</v>
      </c>
      <c r="I110" s="85">
        <v>10687.5</v>
      </c>
      <c r="J110" s="85">
        <v>550</v>
      </c>
      <c r="K110" s="85">
        <v>8250</v>
      </c>
      <c r="L110" s="85">
        <v>550</v>
      </c>
      <c r="M110" s="85">
        <v>8250</v>
      </c>
    </row>
    <row r="111" spans="2:13" x14ac:dyDescent="0.2">
      <c r="B111" s="78">
        <v>3</v>
      </c>
      <c r="C111" s="78" t="s">
        <v>49</v>
      </c>
      <c r="D111" s="80" t="s">
        <v>55</v>
      </c>
      <c r="E111" s="78" t="s">
        <v>51</v>
      </c>
      <c r="F111" s="84">
        <v>1</v>
      </c>
      <c r="G111" s="94">
        <f>SUM(G112:G119)</f>
        <v>350000</v>
      </c>
      <c r="H111" s="84"/>
      <c r="I111" s="84">
        <v>1</v>
      </c>
      <c r="J111" s="84"/>
      <c r="K111" s="84">
        <v>350000</v>
      </c>
      <c r="L111" s="84"/>
      <c r="M111" s="84">
        <v>670000</v>
      </c>
    </row>
    <row r="112" spans="2:13" ht="28.5" hidden="1" x14ac:dyDescent="0.2">
      <c r="B112" s="76">
        <v>98</v>
      </c>
      <c r="C112" s="76" t="s">
        <v>49</v>
      </c>
      <c r="D112" s="82" t="s">
        <v>102</v>
      </c>
      <c r="E112" s="76" t="s">
        <v>49</v>
      </c>
      <c r="F112" s="85" t="s">
        <v>49</v>
      </c>
      <c r="G112" s="88"/>
      <c r="H112" s="85"/>
      <c r="I112" s="85"/>
      <c r="J112" s="85"/>
      <c r="K112" s="85"/>
      <c r="L112" s="85"/>
      <c r="M112" s="85"/>
    </row>
    <row r="113" spans="2:13" hidden="1" x14ac:dyDescent="0.2">
      <c r="B113" s="76">
        <v>99</v>
      </c>
      <c r="C113" s="76" t="s">
        <v>242</v>
      </c>
      <c r="D113" s="82" t="s">
        <v>243</v>
      </c>
      <c r="E113" s="76" t="s">
        <v>49</v>
      </c>
      <c r="F113" s="85" t="s">
        <v>49</v>
      </c>
      <c r="G113" s="88"/>
      <c r="H113" s="85"/>
      <c r="I113" s="85"/>
      <c r="J113" s="85"/>
      <c r="K113" s="85"/>
      <c r="L113" s="85"/>
      <c r="M113" s="85"/>
    </row>
    <row r="114" spans="2:13" ht="142.5" hidden="1" x14ac:dyDescent="0.2">
      <c r="B114" s="76">
        <v>100</v>
      </c>
      <c r="C114" s="76" t="s">
        <v>103</v>
      </c>
      <c r="D114" s="81" t="s">
        <v>244</v>
      </c>
      <c r="E114" s="76" t="s">
        <v>105</v>
      </c>
      <c r="F114" s="85">
        <v>1</v>
      </c>
      <c r="G114" s="88">
        <f>+MIN(K114,M114)</f>
        <v>155000</v>
      </c>
      <c r="H114" s="85">
        <v>1</v>
      </c>
      <c r="I114" s="85">
        <v>1</v>
      </c>
      <c r="J114" s="85">
        <v>155000</v>
      </c>
      <c r="K114" s="85">
        <v>155000</v>
      </c>
      <c r="L114" s="85">
        <v>265000</v>
      </c>
      <c r="M114" s="85">
        <v>265000</v>
      </c>
    </row>
    <row r="115" spans="2:13" ht="299.25" hidden="1" x14ac:dyDescent="0.2">
      <c r="B115" s="76">
        <v>101</v>
      </c>
      <c r="C115" s="76" t="s">
        <v>103</v>
      </c>
      <c r="D115" s="81" t="s">
        <v>245</v>
      </c>
      <c r="E115" s="76" t="s">
        <v>105</v>
      </c>
      <c r="F115" s="85">
        <v>1</v>
      </c>
      <c r="G115" s="88">
        <f t="shared" ref="G115:G119" si="18">+MIN(K115,M115)</f>
        <v>185000</v>
      </c>
      <c r="H115" s="85">
        <v>0</v>
      </c>
      <c r="I115" s="85">
        <v>0</v>
      </c>
      <c r="J115" s="85">
        <v>185000</v>
      </c>
      <c r="K115" s="85">
        <v>185000</v>
      </c>
      <c r="L115" s="85">
        <v>345000</v>
      </c>
      <c r="M115" s="85">
        <v>345000</v>
      </c>
    </row>
    <row r="116" spans="2:13" ht="85.5" hidden="1" x14ac:dyDescent="0.2">
      <c r="B116" s="76">
        <v>102</v>
      </c>
      <c r="C116" s="76" t="s">
        <v>49</v>
      </c>
      <c r="D116" s="82" t="s">
        <v>246</v>
      </c>
      <c r="E116" s="76" t="s">
        <v>49</v>
      </c>
      <c r="F116" s="85" t="s">
        <v>49</v>
      </c>
      <c r="G116" s="88">
        <f t="shared" si="18"/>
        <v>0</v>
      </c>
      <c r="H116" s="85"/>
      <c r="I116" s="85"/>
      <c r="J116" s="85"/>
      <c r="K116" s="85"/>
      <c r="L116" s="85"/>
      <c r="M116" s="85"/>
    </row>
    <row r="117" spans="2:13" hidden="1" x14ac:dyDescent="0.2">
      <c r="B117" s="76">
        <v>103</v>
      </c>
      <c r="C117" s="76" t="s">
        <v>103</v>
      </c>
      <c r="D117" s="81" t="s">
        <v>247</v>
      </c>
      <c r="E117" s="76" t="s">
        <v>192</v>
      </c>
      <c r="F117" s="85">
        <v>1</v>
      </c>
      <c r="G117" s="88">
        <f t="shared" si="18"/>
        <v>6500</v>
      </c>
      <c r="H117" s="85">
        <v>0</v>
      </c>
      <c r="I117" s="85">
        <v>0</v>
      </c>
      <c r="J117" s="85">
        <v>6500</v>
      </c>
      <c r="K117" s="85">
        <v>6500</v>
      </c>
      <c r="L117" s="85">
        <v>35000</v>
      </c>
      <c r="M117" s="85">
        <v>35000</v>
      </c>
    </row>
    <row r="118" spans="2:13" hidden="1" x14ac:dyDescent="0.2">
      <c r="B118" s="76">
        <v>104</v>
      </c>
      <c r="C118" s="76" t="s">
        <v>119</v>
      </c>
      <c r="D118" s="81" t="s">
        <v>248</v>
      </c>
      <c r="E118" s="76" t="s">
        <v>192</v>
      </c>
      <c r="F118" s="85">
        <v>1</v>
      </c>
      <c r="G118" s="88">
        <f t="shared" si="18"/>
        <v>3500</v>
      </c>
      <c r="H118" s="85">
        <v>0</v>
      </c>
      <c r="I118" s="85">
        <v>0</v>
      </c>
      <c r="J118" s="85">
        <v>3500</v>
      </c>
      <c r="K118" s="85">
        <v>3500</v>
      </c>
      <c r="L118" s="85">
        <v>25000</v>
      </c>
      <c r="M118" s="85">
        <v>25000</v>
      </c>
    </row>
    <row r="119" spans="2:13" ht="171" hidden="1" x14ac:dyDescent="0.2">
      <c r="B119" s="76">
        <v>105</v>
      </c>
      <c r="C119" s="76" t="s">
        <v>49</v>
      </c>
      <c r="D119" s="82" t="s">
        <v>249</v>
      </c>
      <c r="E119" s="76" t="s">
        <v>49</v>
      </c>
      <c r="F119" s="85" t="s">
        <v>49</v>
      </c>
      <c r="G119" s="88">
        <f t="shared" si="18"/>
        <v>0</v>
      </c>
      <c r="H119" s="85"/>
      <c r="I119" s="85"/>
      <c r="J119" s="85"/>
      <c r="K119" s="85"/>
      <c r="L119" s="85"/>
      <c r="M119" s="85"/>
    </row>
    <row r="120" spans="2:13" x14ac:dyDescent="0.2">
      <c r="B120" s="78">
        <v>4</v>
      </c>
      <c r="C120" s="78" t="s">
        <v>49</v>
      </c>
      <c r="D120" s="80" t="s">
        <v>57</v>
      </c>
      <c r="E120" s="78" t="s">
        <v>51</v>
      </c>
      <c r="F120" s="84">
        <v>1</v>
      </c>
      <c r="G120" s="94">
        <f>SUM(G121:G145)</f>
        <v>566000</v>
      </c>
      <c r="H120" s="84"/>
      <c r="I120" s="84">
        <v>1</v>
      </c>
      <c r="J120" s="84"/>
      <c r="K120" s="84">
        <v>587000</v>
      </c>
      <c r="L120" s="84"/>
      <c r="M120" s="84">
        <v>718500</v>
      </c>
    </row>
    <row r="121" spans="2:13" ht="28.5" hidden="1" x14ac:dyDescent="0.2">
      <c r="B121" s="76">
        <v>106</v>
      </c>
      <c r="C121" s="76" t="s">
        <v>49</v>
      </c>
      <c r="D121" s="82" t="s">
        <v>102</v>
      </c>
      <c r="E121" s="76" t="s">
        <v>49</v>
      </c>
      <c r="F121" s="85" t="s">
        <v>49</v>
      </c>
      <c r="G121" s="88"/>
      <c r="H121" s="85"/>
      <c r="I121" s="85"/>
      <c r="J121" s="85"/>
      <c r="K121" s="85"/>
      <c r="L121" s="85"/>
      <c r="M121" s="85"/>
    </row>
    <row r="122" spans="2:13" hidden="1" x14ac:dyDescent="0.2">
      <c r="B122" s="76">
        <v>107</v>
      </c>
      <c r="C122" s="76" t="s">
        <v>49</v>
      </c>
      <c r="D122" s="82" t="s">
        <v>251</v>
      </c>
      <c r="E122" s="76" t="s">
        <v>49</v>
      </c>
      <c r="F122" s="85" t="s">
        <v>49</v>
      </c>
      <c r="G122" s="88"/>
      <c r="H122" s="85"/>
      <c r="I122" s="85"/>
      <c r="J122" s="85"/>
      <c r="K122" s="85"/>
      <c r="L122" s="85"/>
      <c r="M122" s="85"/>
    </row>
    <row r="123" spans="2:13" ht="99.75" hidden="1" x14ac:dyDescent="0.2">
      <c r="B123" s="76">
        <v>108</v>
      </c>
      <c r="C123" s="76" t="s">
        <v>49</v>
      </c>
      <c r="D123" s="82" t="s">
        <v>252</v>
      </c>
      <c r="E123" s="76" t="s">
        <v>49</v>
      </c>
      <c r="F123" s="85" t="s">
        <v>49</v>
      </c>
      <c r="G123" s="88"/>
      <c r="H123" s="85"/>
      <c r="I123" s="85"/>
      <c r="J123" s="85"/>
      <c r="K123" s="85"/>
      <c r="L123" s="85"/>
      <c r="M123" s="85"/>
    </row>
    <row r="124" spans="2:13" hidden="1" x14ac:dyDescent="0.2">
      <c r="B124" s="76">
        <v>109</v>
      </c>
      <c r="C124" s="76" t="s">
        <v>49</v>
      </c>
      <c r="D124" s="81" t="s">
        <v>185</v>
      </c>
      <c r="E124" s="76" t="s">
        <v>183</v>
      </c>
      <c r="F124" s="85">
        <v>50</v>
      </c>
      <c r="G124" s="88">
        <f>+MIN(K124,M124)</f>
        <v>67500</v>
      </c>
      <c r="H124" s="85">
        <v>0</v>
      </c>
      <c r="I124" s="85">
        <v>0</v>
      </c>
      <c r="J124" s="85">
        <v>1450</v>
      </c>
      <c r="K124" s="85">
        <v>72500</v>
      </c>
      <c r="L124" s="85">
        <v>1350</v>
      </c>
      <c r="M124" s="85">
        <v>67500</v>
      </c>
    </row>
    <row r="125" spans="2:13" hidden="1" x14ac:dyDescent="0.2">
      <c r="B125" s="76">
        <v>110</v>
      </c>
      <c r="C125" s="76" t="s">
        <v>49</v>
      </c>
      <c r="D125" s="81" t="s">
        <v>188</v>
      </c>
      <c r="E125" s="76" t="s">
        <v>183</v>
      </c>
      <c r="F125" s="85">
        <v>150</v>
      </c>
      <c r="G125" s="88">
        <f t="shared" ref="G125:G144" si="19">+MIN(K125,M125)</f>
        <v>187500</v>
      </c>
      <c r="H125" s="85">
        <v>0</v>
      </c>
      <c r="I125" s="85">
        <v>0</v>
      </c>
      <c r="J125" s="85">
        <v>1250</v>
      </c>
      <c r="K125" s="85">
        <v>187500</v>
      </c>
      <c r="L125" s="85">
        <v>1550</v>
      </c>
      <c r="M125" s="85">
        <v>232500</v>
      </c>
    </row>
    <row r="126" spans="2:13" ht="57" hidden="1" x14ac:dyDescent="0.2">
      <c r="B126" s="76">
        <v>111</v>
      </c>
      <c r="C126" s="76" t="s">
        <v>49</v>
      </c>
      <c r="D126" s="81" t="s">
        <v>254</v>
      </c>
      <c r="E126" s="76" t="s">
        <v>183</v>
      </c>
      <c r="F126" s="85">
        <v>0.75</v>
      </c>
      <c r="G126" s="88">
        <f t="shared" si="19"/>
        <v>7875</v>
      </c>
      <c r="H126" s="85">
        <v>0</v>
      </c>
      <c r="I126" s="85">
        <v>0</v>
      </c>
      <c r="J126" s="85">
        <v>22500</v>
      </c>
      <c r="K126" s="85">
        <v>16875</v>
      </c>
      <c r="L126" s="85">
        <v>10500</v>
      </c>
      <c r="M126" s="85">
        <v>7875</v>
      </c>
    </row>
    <row r="127" spans="2:13" ht="42.75" hidden="1" x14ac:dyDescent="0.2">
      <c r="B127" s="76">
        <v>112</v>
      </c>
      <c r="C127" s="76" t="s">
        <v>49</v>
      </c>
      <c r="D127" s="81" t="s">
        <v>256</v>
      </c>
      <c r="E127" s="76" t="s">
        <v>183</v>
      </c>
      <c r="F127" s="85">
        <v>0.25</v>
      </c>
      <c r="G127" s="88">
        <f t="shared" si="19"/>
        <v>2625</v>
      </c>
      <c r="H127" s="85">
        <v>0</v>
      </c>
      <c r="I127" s="85">
        <v>0</v>
      </c>
      <c r="J127" s="85">
        <v>10500</v>
      </c>
      <c r="K127" s="85">
        <v>2625</v>
      </c>
      <c r="L127" s="85">
        <v>11500</v>
      </c>
      <c r="M127" s="85">
        <v>2875</v>
      </c>
    </row>
    <row r="128" spans="2:13" ht="71.25" hidden="1" x14ac:dyDescent="0.2">
      <c r="B128" s="76">
        <v>113</v>
      </c>
      <c r="C128" s="76" t="s">
        <v>49</v>
      </c>
      <c r="D128" s="81" t="s">
        <v>258</v>
      </c>
      <c r="E128" s="76" t="s">
        <v>183</v>
      </c>
      <c r="F128" s="85">
        <v>2.5</v>
      </c>
      <c r="G128" s="88">
        <f t="shared" si="19"/>
        <v>23750</v>
      </c>
      <c r="H128" s="85">
        <v>0</v>
      </c>
      <c r="I128" s="85">
        <v>0</v>
      </c>
      <c r="J128" s="85">
        <v>10500</v>
      </c>
      <c r="K128" s="85">
        <v>26250</v>
      </c>
      <c r="L128" s="85">
        <v>9500</v>
      </c>
      <c r="M128" s="85">
        <v>23750</v>
      </c>
    </row>
    <row r="129" spans="2:13" ht="57" hidden="1" x14ac:dyDescent="0.2">
      <c r="B129" s="76">
        <v>114</v>
      </c>
      <c r="C129" s="76" t="s">
        <v>49</v>
      </c>
      <c r="D129" s="82" t="s">
        <v>260</v>
      </c>
      <c r="E129" s="76" t="s">
        <v>49</v>
      </c>
      <c r="F129" s="85" t="s">
        <v>49</v>
      </c>
      <c r="G129" s="88">
        <f t="shared" si="19"/>
        <v>0</v>
      </c>
      <c r="H129" s="85"/>
      <c r="I129" s="85"/>
      <c r="J129" s="85"/>
      <c r="K129" s="85"/>
      <c r="L129" s="85"/>
      <c r="M129" s="85"/>
    </row>
    <row r="130" spans="2:13" hidden="1" x14ac:dyDescent="0.2">
      <c r="B130" s="76">
        <v>115</v>
      </c>
      <c r="C130" s="76" t="s">
        <v>49</v>
      </c>
      <c r="D130" s="81" t="s">
        <v>261</v>
      </c>
      <c r="E130" s="76" t="s">
        <v>183</v>
      </c>
      <c r="F130" s="85">
        <v>0.3</v>
      </c>
      <c r="G130" s="88">
        <f t="shared" si="19"/>
        <v>3750</v>
      </c>
      <c r="H130" s="85">
        <v>0</v>
      </c>
      <c r="I130" s="85">
        <v>0</v>
      </c>
      <c r="J130" s="85">
        <v>12500</v>
      </c>
      <c r="K130" s="85">
        <v>3750</v>
      </c>
      <c r="L130" s="85">
        <v>16500</v>
      </c>
      <c r="M130" s="85">
        <v>4950</v>
      </c>
    </row>
    <row r="131" spans="2:13" hidden="1" x14ac:dyDescent="0.2">
      <c r="B131" s="76">
        <v>116</v>
      </c>
      <c r="C131" s="76" t="s">
        <v>49</v>
      </c>
      <c r="D131" s="81" t="s">
        <v>263</v>
      </c>
      <c r="E131" s="76" t="s">
        <v>107</v>
      </c>
      <c r="F131" s="85">
        <v>1</v>
      </c>
      <c r="G131" s="88">
        <f t="shared" si="19"/>
        <v>1600</v>
      </c>
      <c r="H131" s="85">
        <v>1</v>
      </c>
      <c r="I131" s="85">
        <v>1</v>
      </c>
      <c r="J131" s="85">
        <v>4500</v>
      </c>
      <c r="K131" s="85">
        <v>4500</v>
      </c>
      <c r="L131" s="85">
        <v>1600</v>
      </c>
      <c r="M131" s="85">
        <v>1600</v>
      </c>
    </row>
    <row r="132" spans="2:13" ht="57" hidden="1" x14ac:dyDescent="0.2">
      <c r="B132" s="76">
        <v>117</v>
      </c>
      <c r="C132" s="76" t="s">
        <v>49</v>
      </c>
      <c r="D132" s="82" t="s">
        <v>264</v>
      </c>
      <c r="E132" s="76" t="s">
        <v>49</v>
      </c>
      <c r="F132" s="85" t="s">
        <v>49</v>
      </c>
      <c r="G132" s="88">
        <f t="shared" si="19"/>
        <v>0</v>
      </c>
      <c r="H132" s="85"/>
      <c r="I132" s="85"/>
      <c r="J132" s="85"/>
      <c r="K132" s="85"/>
      <c r="L132" s="85"/>
      <c r="M132" s="85"/>
    </row>
    <row r="133" spans="2:13" hidden="1" x14ac:dyDescent="0.2">
      <c r="B133" s="76">
        <v>118</v>
      </c>
      <c r="C133" s="76" t="s">
        <v>49</v>
      </c>
      <c r="D133" s="81" t="s">
        <v>265</v>
      </c>
      <c r="E133" s="76" t="s">
        <v>118</v>
      </c>
      <c r="F133" s="85">
        <v>1</v>
      </c>
      <c r="G133" s="88">
        <f t="shared" si="19"/>
        <v>3000</v>
      </c>
      <c r="H133" s="85">
        <v>0</v>
      </c>
      <c r="I133" s="85">
        <v>0</v>
      </c>
      <c r="J133" s="85">
        <v>3000</v>
      </c>
      <c r="K133" s="85">
        <v>3000</v>
      </c>
      <c r="L133" s="85">
        <v>3250</v>
      </c>
      <c r="M133" s="85">
        <v>3250</v>
      </c>
    </row>
    <row r="134" spans="2:13" hidden="1" x14ac:dyDescent="0.2">
      <c r="B134" s="76">
        <v>119</v>
      </c>
      <c r="C134" s="76" t="s">
        <v>49</v>
      </c>
      <c r="D134" s="81" t="s">
        <v>266</v>
      </c>
      <c r="E134" s="76" t="s">
        <v>118</v>
      </c>
      <c r="F134" s="85">
        <v>1</v>
      </c>
      <c r="G134" s="88">
        <f t="shared" si="19"/>
        <v>3000</v>
      </c>
      <c r="H134" s="85">
        <v>0</v>
      </c>
      <c r="I134" s="85">
        <v>0</v>
      </c>
      <c r="J134" s="85">
        <v>3000</v>
      </c>
      <c r="K134" s="85">
        <v>3000</v>
      </c>
      <c r="L134" s="85">
        <v>3500</v>
      </c>
      <c r="M134" s="85">
        <v>3500</v>
      </c>
    </row>
    <row r="135" spans="2:13" ht="99.75" hidden="1" x14ac:dyDescent="0.2">
      <c r="B135" s="76">
        <v>120</v>
      </c>
      <c r="C135" s="76" t="s">
        <v>49</v>
      </c>
      <c r="D135" s="82" t="s">
        <v>267</v>
      </c>
      <c r="E135" s="76" t="s">
        <v>49</v>
      </c>
      <c r="F135" s="85" t="s">
        <v>49</v>
      </c>
      <c r="G135" s="88">
        <f t="shared" si="19"/>
        <v>0</v>
      </c>
      <c r="H135" s="85"/>
      <c r="I135" s="85"/>
      <c r="J135" s="85"/>
      <c r="K135" s="85"/>
      <c r="L135" s="85"/>
      <c r="M135" s="85"/>
    </row>
    <row r="136" spans="2:13" ht="114" hidden="1" x14ac:dyDescent="0.2">
      <c r="B136" s="76">
        <v>121</v>
      </c>
      <c r="C136" s="76" t="s">
        <v>49</v>
      </c>
      <c r="D136" s="81" t="s">
        <v>268</v>
      </c>
      <c r="E136" s="76" t="s">
        <v>183</v>
      </c>
      <c r="F136" s="85">
        <v>200</v>
      </c>
      <c r="G136" s="88">
        <f t="shared" si="19"/>
        <v>170000</v>
      </c>
      <c r="H136" s="85">
        <v>0</v>
      </c>
      <c r="I136" s="85">
        <v>0</v>
      </c>
      <c r="J136" s="85">
        <v>850</v>
      </c>
      <c r="K136" s="85">
        <v>170000</v>
      </c>
      <c r="L136" s="85">
        <v>1250</v>
      </c>
      <c r="M136" s="85">
        <v>250000</v>
      </c>
    </row>
    <row r="137" spans="2:13" hidden="1" x14ac:dyDescent="0.2">
      <c r="B137" s="76">
        <v>122</v>
      </c>
      <c r="C137" s="76" t="s">
        <v>49</v>
      </c>
      <c r="D137" s="82" t="s">
        <v>269</v>
      </c>
      <c r="E137" s="76" t="s">
        <v>49</v>
      </c>
      <c r="F137" s="85" t="s">
        <v>49</v>
      </c>
      <c r="G137" s="88">
        <f t="shared" si="19"/>
        <v>0</v>
      </c>
      <c r="H137" s="85"/>
      <c r="I137" s="85"/>
      <c r="J137" s="85"/>
      <c r="K137" s="85"/>
      <c r="L137" s="85"/>
      <c r="M137" s="85"/>
    </row>
    <row r="138" spans="2:13" ht="185.25" hidden="1" x14ac:dyDescent="0.2">
      <c r="B138" s="76">
        <v>123</v>
      </c>
      <c r="C138" s="76" t="s">
        <v>49</v>
      </c>
      <c r="D138" s="81" t="s">
        <v>270</v>
      </c>
      <c r="E138" s="76" t="s">
        <v>105</v>
      </c>
      <c r="F138" s="85">
        <v>1</v>
      </c>
      <c r="G138" s="88">
        <f t="shared" si="19"/>
        <v>75000</v>
      </c>
      <c r="H138" s="85">
        <v>0</v>
      </c>
      <c r="I138" s="85">
        <v>0</v>
      </c>
      <c r="J138" s="85">
        <v>75000</v>
      </c>
      <c r="K138" s="85">
        <v>75000</v>
      </c>
      <c r="L138" s="85">
        <v>95000</v>
      </c>
      <c r="M138" s="85">
        <v>95000</v>
      </c>
    </row>
    <row r="139" spans="2:13" ht="142.5" hidden="1" x14ac:dyDescent="0.2">
      <c r="B139" s="76">
        <v>124</v>
      </c>
      <c r="C139" s="76" t="s">
        <v>49</v>
      </c>
      <c r="D139" s="82" t="s">
        <v>271</v>
      </c>
      <c r="E139" s="76" t="s">
        <v>49</v>
      </c>
      <c r="F139" s="85" t="s">
        <v>49</v>
      </c>
      <c r="G139" s="88">
        <f t="shared" si="19"/>
        <v>0</v>
      </c>
      <c r="H139" s="85"/>
      <c r="I139" s="85"/>
      <c r="J139" s="85"/>
      <c r="K139" s="85"/>
      <c r="L139" s="85"/>
      <c r="M139" s="85"/>
    </row>
    <row r="140" spans="2:13" hidden="1" x14ac:dyDescent="0.2">
      <c r="B140" s="76">
        <v>125</v>
      </c>
      <c r="C140" s="76" t="s">
        <v>49</v>
      </c>
      <c r="D140" s="81" t="s">
        <v>272</v>
      </c>
      <c r="E140" s="76" t="s">
        <v>126</v>
      </c>
      <c r="F140" s="85">
        <v>10</v>
      </c>
      <c r="G140" s="88">
        <f t="shared" si="19"/>
        <v>3500</v>
      </c>
      <c r="H140" s="85">
        <v>0</v>
      </c>
      <c r="I140" s="85">
        <v>0</v>
      </c>
      <c r="J140" s="85">
        <v>450</v>
      </c>
      <c r="K140" s="85">
        <v>4500</v>
      </c>
      <c r="L140" s="85">
        <v>350</v>
      </c>
      <c r="M140" s="85">
        <v>3500</v>
      </c>
    </row>
    <row r="141" spans="2:13" hidden="1" x14ac:dyDescent="0.2">
      <c r="B141" s="76">
        <v>126</v>
      </c>
      <c r="C141" s="76" t="s">
        <v>49</v>
      </c>
      <c r="D141" s="81" t="s">
        <v>273</v>
      </c>
      <c r="E141" s="76" t="s">
        <v>126</v>
      </c>
      <c r="F141" s="85">
        <v>10</v>
      </c>
      <c r="G141" s="88">
        <f t="shared" si="19"/>
        <v>1800</v>
      </c>
      <c r="H141" s="85">
        <v>0</v>
      </c>
      <c r="I141" s="85">
        <v>0</v>
      </c>
      <c r="J141" s="85">
        <v>180</v>
      </c>
      <c r="K141" s="85">
        <v>1800</v>
      </c>
      <c r="L141" s="85">
        <v>320</v>
      </c>
      <c r="M141" s="85">
        <v>3200</v>
      </c>
    </row>
    <row r="142" spans="2:13" hidden="1" x14ac:dyDescent="0.2">
      <c r="B142" s="76">
        <v>127</v>
      </c>
      <c r="C142" s="76" t="s">
        <v>49</v>
      </c>
      <c r="D142" s="81" t="s">
        <v>274</v>
      </c>
      <c r="E142" s="76" t="s">
        <v>126</v>
      </c>
      <c r="F142" s="85">
        <v>20</v>
      </c>
      <c r="G142" s="88">
        <f t="shared" si="19"/>
        <v>3000</v>
      </c>
      <c r="H142" s="85">
        <v>0</v>
      </c>
      <c r="I142" s="85">
        <v>0</v>
      </c>
      <c r="J142" s="85">
        <v>180</v>
      </c>
      <c r="K142" s="85">
        <v>3600</v>
      </c>
      <c r="L142" s="85">
        <v>150</v>
      </c>
      <c r="M142" s="85">
        <v>3000</v>
      </c>
    </row>
    <row r="143" spans="2:13" ht="114" hidden="1" x14ac:dyDescent="0.2">
      <c r="B143" s="76">
        <v>128</v>
      </c>
      <c r="C143" s="76" t="s">
        <v>49</v>
      </c>
      <c r="D143" s="81" t="s">
        <v>275</v>
      </c>
      <c r="E143" s="76" t="s">
        <v>130</v>
      </c>
      <c r="F143" s="85">
        <v>2</v>
      </c>
      <c r="G143" s="88">
        <f t="shared" si="19"/>
        <v>1100</v>
      </c>
      <c r="H143" s="85">
        <v>0</v>
      </c>
      <c r="I143" s="85">
        <v>0</v>
      </c>
      <c r="J143" s="85">
        <v>550</v>
      </c>
      <c r="K143" s="85">
        <v>1100</v>
      </c>
      <c r="L143" s="85">
        <v>2500</v>
      </c>
      <c r="M143" s="85">
        <v>5000</v>
      </c>
    </row>
    <row r="144" spans="2:13" ht="71.25" hidden="1" x14ac:dyDescent="0.2">
      <c r="B144" s="76">
        <v>129</v>
      </c>
      <c r="C144" s="76" t="s">
        <v>49</v>
      </c>
      <c r="D144" s="81" t="s">
        <v>276</v>
      </c>
      <c r="E144" s="76" t="s">
        <v>126</v>
      </c>
      <c r="F144" s="85">
        <v>20</v>
      </c>
      <c r="G144" s="88">
        <f t="shared" si="19"/>
        <v>11000</v>
      </c>
      <c r="H144" s="85">
        <v>0</v>
      </c>
      <c r="I144" s="85">
        <v>0</v>
      </c>
      <c r="J144" s="85">
        <v>550</v>
      </c>
      <c r="K144" s="85">
        <v>11000</v>
      </c>
      <c r="L144" s="85">
        <v>550</v>
      </c>
      <c r="M144" s="85">
        <v>11000</v>
      </c>
    </row>
    <row r="145" spans="2:13" hidden="1" x14ac:dyDescent="0.2">
      <c r="B145" s="76"/>
      <c r="C145" s="76"/>
      <c r="D145" s="82"/>
      <c r="E145" s="76"/>
      <c r="F145" s="76"/>
      <c r="G145" s="87"/>
      <c r="H145" s="91"/>
      <c r="I145" s="91"/>
      <c r="J145" s="91"/>
      <c r="K145" s="91"/>
      <c r="L145" s="91"/>
      <c r="M145" s="91"/>
    </row>
  </sheetData>
  <autoFilter ref="B11:M145" xr:uid="{306F0FDE-2FC7-40A8-9380-F5EAF50E1E53}">
    <filterColumn colId="5">
      <colorFilter dxfId="0"/>
    </filterColumn>
  </autoFilter>
  <mergeCells count="43">
    <mergeCell ref="E5:G5"/>
    <mergeCell ref="H5:I5"/>
    <mergeCell ref="J5:K5"/>
    <mergeCell ref="L5:M5"/>
    <mergeCell ref="J2:K2"/>
    <mergeCell ref="L2:M2"/>
    <mergeCell ref="E3:G3"/>
    <mergeCell ref="H3:I3"/>
    <mergeCell ref="J3:K3"/>
    <mergeCell ref="L3:M3"/>
    <mergeCell ref="B6:G6"/>
    <mergeCell ref="H6:I6"/>
    <mergeCell ref="J6:K6"/>
    <mergeCell ref="L6:M6"/>
    <mergeCell ref="B1:C5"/>
    <mergeCell ref="D1:D5"/>
    <mergeCell ref="E1:G1"/>
    <mergeCell ref="H1:I1"/>
    <mergeCell ref="J1:K1"/>
    <mergeCell ref="L1:M1"/>
    <mergeCell ref="E2:G2"/>
    <mergeCell ref="H2:I2"/>
    <mergeCell ref="E4:G4"/>
    <mergeCell ref="H4:I4"/>
    <mergeCell ref="J4:K4"/>
    <mergeCell ref="L4:M4"/>
    <mergeCell ref="B7:G7"/>
    <mergeCell ref="H7:I7"/>
    <mergeCell ref="J7:K7"/>
    <mergeCell ref="L7:M7"/>
    <mergeCell ref="B8:G8"/>
    <mergeCell ref="H8:I8"/>
    <mergeCell ref="J8:K8"/>
    <mergeCell ref="L8:M8"/>
    <mergeCell ref="B9:D10"/>
    <mergeCell ref="E9:G9"/>
    <mergeCell ref="H9:I9"/>
    <mergeCell ref="J9:K9"/>
    <mergeCell ref="L9:M9"/>
    <mergeCell ref="E10:G10"/>
    <mergeCell ref="H10:I10"/>
    <mergeCell ref="J10:K10"/>
    <mergeCell ref="L10:M1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B7D13-A760-44F8-9917-F4A3234F6BD9}">
  <dimension ref="A1:XEX30"/>
  <sheetViews>
    <sheetView zoomScale="70" zoomScaleNormal="70" workbookViewId="0">
      <selection activeCell="S15" sqref="S15"/>
    </sheetView>
  </sheetViews>
  <sheetFormatPr defaultRowHeight="15" x14ac:dyDescent="0.25"/>
  <cols>
    <col min="1" max="2" width="9.140625" style="68" customWidth="1"/>
    <col min="3" max="3" width="13.42578125" style="68" customWidth="1"/>
    <col min="4" max="4" width="32.85546875" style="68" customWidth="1"/>
    <col min="5" max="5" width="9" style="68" customWidth="1"/>
    <col min="6" max="6" width="9.140625" style="68" customWidth="1"/>
    <col min="7" max="7" width="20" style="68" customWidth="1"/>
    <col min="8" max="8" width="15" style="68" customWidth="1"/>
    <col min="9" max="9" width="9.140625" style="68" customWidth="1"/>
    <col min="10" max="11" width="14.42578125" style="68" customWidth="1"/>
    <col min="12" max="12" width="11.85546875" style="68" customWidth="1"/>
    <col min="13" max="16" width="14.42578125" style="68" customWidth="1"/>
    <col min="17" max="17" width="11.85546875" style="68" customWidth="1"/>
    <col min="18" max="18" width="9.140625" style="68" customWidth="1"/>
    <col min="19" max="22" width="14.42578125" style="68" customWidth="1"/>
    <col min="23" max="23" width="11.85546875" style="68" customWidth="1"/>
    <col min="24" max="27" width="14.42578125" style="68" customWidth="1"/>
    <col min="28" max="28" width="11.85546875" style="68" customWidth="1"/>
    <col min="29" max="29" width="9.140625" style="68" customWidth="1"/>
    <col min="30" max="33" width="14.42578125" style="68" customWidth="1"/>
    <col min="34" max="34" width="11.85546875" style="68" customWidth="1"/>
    <col min="35" max="38" width="14.42578125" style="68" customWidth="1"/>
    <col min="39" max="39" width="11.85546875" style="68" customWidth="1"/>
    <col min="40" max="40" width="9.140625" style="68" customWidth="1"/>
    <col min="41" max="42" width="14.42578125" style="68" customWidth="1"/>
    <col min="43" max="16378" width="9.140625" style="68" customWidth="1"/>
    <col min="16379" max="16384" width="9.140625" style="113"/>
  </cols>
  <sheetData>
    <row r="1" spans="2:48" ht="15.75" thickBot="1" x14ac:dyDescent="0.3">
      <c r="B1" s="151"/>
      <c r="C1" s="151"/>
      <c r="D1" s="152" t="s">
        <v>0</v>
      </c>
      <c r="E1" s="152" t="s">
        <v>0</v>
      </c>
      <c r="F1" s="153" t="s">
        <v>0</v>
      </c>
      <c r="G1" s="156" t="s">
        <v>310</v>
      </c>
      <c r="H1" s="156" t="s">
        <v>310</v>
      </c>
      <c r="I1" s="156" t="s">
        <v>310</v>
      </c>
      <c r="J1" s="157" t="s">
        <v>2</v>
      </c>
      <c r="K1" s="157"/>
      <c r="L1" s="158"/>
      <c r="M1" s="158"/>
      <c r="N1" s="158"/>
      <c r="O1" s="157"/>
      <c r="P1" s="158"/>
      <c r="Q1" s="158"/>
      <c r="R1" s="158"/>
      <c r="S1" s="158"/>
      <c r="T1" s="158"/>
      <c r="U1" s="157" t="s">
        <v>3</v>
      </c>
      <c r="V1" s="157"/>
      <c r="W1" s="158"/>
      <c r="X1" s="158"/>
      <c r="Y1" s="158"/>
      <c r="Z1" s="157"/>
      <c r="AA1" s="158"/>
      <c r="AB1" s="158"/>
      <c r="AC1" s="158"/>
      <c r="AD1" s="158"/>
      <c r="AE1" s="158"/>
      <c r="AF1" s="157" t="s">
        <v>4</v>
      </c>
      <c r="AG1" s="157"/>
      <c r="AH1" s="158"/>
      <c r="AI1" s="158"/>
      <c r="AJ1" s="158"/>
      <c r="AK1" s="159"/>
      <c r="AL1" s="160"/>
      <c r="AM1" s="160"/>
      <c r="AN1" s="160"/>
      <c r="AO1" s="160"/>
      <c r="AP1" s="160"/>
    </row>
    <row r="2" spans="2:48" x14ac:dyDescent="0.25">
      <c r="B2" s="147"/>
      <c r="C2" s="147"/>
      <c r="D2" s="154" t="s">
        <v>0</v>
      </c>
      <c r="E2" s="154" t="s">
        <v>0</v>
      </c>
      <c r="F2" s="155" t="s">
        <v>0</v>
      </c>
      <c r="G2" s="146" t="s">
        <v>5</v>
      </c>
      <c r="H2" s="146" t="s">
        <v>5</v>
      </c>
      <c r="I2" s="146" t="s">
        <v>5</v>
      </c>
      <c r="J2" s="144" t="s">
        <v>6</v>
      </c>
      <c r="K2" s="144"/>
      <c r="L2" s="145"/>
      <c r="M2" s="145"/>
      <c r="N2" s="145"/>
      <c r="O2" s="145"/>
      <c r="P2" s="145"/>
      <c r="Q2" s="145"/>
      <c r="R2" s="145"/>
      <c r="S2" s="145"/>
      <c r="T2" s="145"/>
      <c r="U2" s="144" t="s">
        <v>7</v>
      </c>
      <c r="V2" s="144"/>
      <c r="W2" s="145"/>
      <c r="X2" s="145"/>
      <c r="Y2" s="145"/>
      <c r="Z2" s="145"/>
      <c r="AA2" s="145"/>
      <c r="AB2" s="145"/>
      <c r="AC2" s="145"/>
      <c r="AD2" s="145"/>
      <c r="AE2" s="145"/>
      <c r="AF2" s="144" t="s">
        <v>8</v>
      </c>
      <c r="AG2" s="144"/>
      <c r="AH2" s="145"/>
      <c r="AI2" s="145"/>
      <c r="AJ2" s="145"/>
      <c r="AK2" s="145"/>
      <c r="AL2" s="145"/>
      <c r="AM2" s="145"/>
      <c r="AN2" s="145"/>
      <c r="AO2" s="145"/>
      <c r="AP2" s="145"/>
      <c r="AQ2" s="97"/>
      <c r="AR2" s="97"/>
      <c r="AS2" s="98"/>
      <c r="AT2" s="98"/>
      <c r="AU2" s="98"/>
      <c r="AV2" s="98"/>
    </row>
    <row r="3" spans="2:48" x14ac:dyDescent="0.25">
      <c r="B3" s="147"/>
      <c r="C3" s="147"/>
      <c r="D3" s="154" t="s">
        <v>0</v>
      </c>
      <c r="E3" s="154" t="s">
        <v>0</v>
      </c>
      <c r="F3" s="155" t="s">
        <v>0</v>
      </c>
      <c r="G3" s="146" t="s">
        <v>9</v>
      </c>
      <c r="H3" s="146" t="s">
        <v>9</v>
      </c>
      <c r="I3" s="146" t="s">
        <v>9</v>
      </c>
      <c r="J3" s="144" t="s">
        <v>10</v>
      </c>
      <c r="K3" s="144"/>
      <c r="L3" s="145"/>
      <c r="M3" s="145"/>
      <c r="N3" s="145"/>
      <c r="O3" s="145"/>
      <c r="P3" s="145"/>
      <c r="Q3" s="145"/>
      <c r="R3" s="145"/>
      <c r="S3" s="145"/>
      <c r="T3" s="145"/>
      <c r="U3" s="144" t="s">
        <v>10</v>
      </c>
      <c r="V3" s="144"/>
      <c r="W3" s="145"/>
      <c r="X3" s="145"/>
      <c r="Y3" s="145"/>
      <c r="Z3" s="145"/>
      <c r="AA3" s="145"/>
      <c r="AB3" s="145"/>
      <c r="AC3" s="145"/>
      <c r="AD3" s="145"/>
      <c r="AE3" s="145"/>
      <c r="AF3" s="144" t="s">
        <v>10</v>
      </c>
      <c r="AG3" s="144"/>
      <c r="AH3" s="145"/>
      <c r="AI3" s="145"/>
      <c r="AJ3" s="145"/>
      <c r="AK3" s="145"/>
      <c r="AL3" s="145"/>
      <c r="AM3" s="145"/>
      <c r="AN3" s="145"/>
      <c r="AO3" s="145"/>
      <c r="AP3" s="145"/>
      <c r="AQ3" s="97"/>
      <c r="AR3" s="97"/>
      <c r="AS3" s="98"/>
      <c r="AT3" s="98"/>
      <c r="AU3" s="98"/>
      <c r="AV3" s="98"/>
    </row>
    <row r="4" spans="2:48" x14ac:dyDescent="0.25">
      <c r="B4" s="147"/>
      <c r="C4" s="147"/>
      <c r="D4" s="154" t="s">
        <v>0</v>
      </c>
      <c r="E4" s="154" t="s">
        <v>0</v>
      </c>
      <c r="F4" s="155" t="s">
        <v>0</v>
      </c>
      <c r="G4" s="146" t="s">
        <v>11</v>
      </c>
      <c r="H4" s="146" t="s">
        <v>11</v>
      </c>
      <c r="I4" s="146" t="s">
        <v>11</v>
      </c>
      <c r="J4" s="144" t="s">
        <v>12</v>
      </c>
      <c r="K4" s="144"/>
      <c r="L4" s="145"/>
      <c r="M4" s="145"/>
      <c r="N4" s="145"/>
      <c r="O4" s="145"/>
      <c r="P4" s="145"/>
      <c r="Q4" s="145"/>
      <c r="R4" s="145"/>
      <c r="S4" s="145"/>
      <c r="T4" s="145"/>
      <c r="U4" s="144" t="s">
        <v>12</v>
      </c>
      <c r="V4" s="144"/>
      <c r="W4" s="145"/>
      <c r="X4" s="145"/>
      <c r="Y4" s="145"/>
      <c r="Z4" s="145"/>
      <c r="AA4" s="145"/>
      <c r="AB4" s="145"/>
      <c r="AC4" s="145"/>
      <c r="AD4" s="145"/>
      <c r="AE4" s="145"/>
      <c r="AF4" s="144" t="s">
        <v>12</v>
      </c>
      <c r="AG4" s="144"/>
      <c r="AH4" s="145"/>
      <c r="AI4" s="145"/>
      <c r="AJ4" s="145"/>
      <c r="AK4" s="145"/>
      <c r="AL4" s="145"/>
      <c r="AM4" s="145"/>
      <c r="AN4" s="145"/>
      <c r="AO4" s="145"/>
      <c r="AP4" s="145"/>
      <c r="AQ4" s="97"/>
      <c r="AR4" s="97"/>
      <c r="AS4" s="98"/>
      <c r="AT4" s="98"/>
      <c r="AU4" s="98"/>
      <c r="AV4" s="98"/>
    </row>
    <row r="5" spans="2:48" ht="15.75" thickBot="1" x14ac:dyDescent="0.3">
      <c r="B5" s="147"/>
      <c r="C5" s="147"/>
      <c r="D5" s="154" t="s">
        <v>0</v>
      </c>
      <c r="E5" s="154" t="s">
        <v>0</v>
      </c>
      <c r="F5" s="155" t="s">
        <v>0</v>
      </c>
      <c r="G5" s="147"/>
      <c r="H5" s="147"/>
      <c r="I5" s="147"/>
      <c r="J5" s="144" t="s">
        <v>13</v>
      </c>
      <c r="K5" s="144"/>
      <c r="L5" s="145"/>
      <c r="M5" s="145"/>
      <c r="N5" s="145"/>
      <c r="O5" s="145"/>
      <c r="P5" s="145"/>
      <c r="Q5" s="145"/>
      <c r="R5" s="145"/>
      <c r="S5" s="145"/>
      <c r="T5" s="145"/>
      <c r="U5" s="144" t="s">
        <v>14</v>
      </c>
      <c r="V5" s="144"/>
      <c r="W5" s="145"/>
      <c r="X5" s="145"/>
      <c r="Y5" s="145"/>
      <c r="Z5" s="145"/>
      <c r="AA5" s="145"/>
      <c r="AB5" s="145"/>
      <c r="AC5" s="145"/>
      <c r="AD5" s="145"/>
      <c r="AE5" s="145"/>
      <c r="AF5" s="144" t="s">
        <v>14</v>
      </c>
      <c r="AG5" s="144"/>
      <c r="AH5" s="145"/>
      <c r="AI5" s="145"/>
      <c r="AJ5" s="145"/>
      <c r="AK5" s="145"/>
      <c r="AL5" s="145"/>
      <c r="AM5" s="145"/>
      <c r="AN5" s="145"/>
      <c r="AO5" s="145"/>
      <c r="AP5" s="145"/>
      <c r="AQ5" s="97"/>
      <c r="AR5" s="97"/>
      <c r="AS5" s="98"/>
      <c r="AT5" s="98"/>
      <c r="AU5" s="98"/>
      <c r="AV5" s="98"/>
    </row>
    <row r="6" spans="2:48" ht="15.75" thickBot="1" x14ac:dyDescent="0.3">
      <c r="B6" s="148" t="s">
        <v>15</v>
      </c>
      <c r="C6" s="148" t="s">
        <v>15</v>
      </c>
      <c r="D6" s="148" t="s">
        <v>15</v>
      </c>
      <c r="E6" s="148" t="s">
        <v>15</v>
      </c>
      <c r="F6" s="148" t="s">
        <v>15</v>
      </c>
      <c r="G6" s="148" t="s">
        <v>15</v>
      </c>
      <c r="H6" s="148" t="s">
        <v>15</v>
      </c>
      <c r="I6" s="148" t="s">
        <v>15</v>
      </c>
      <c r="J6" s="149" t="s">
        <v>16</v>
      </c>
      <c r="K6" s="149"/>
      <c r="L6" s="150"/>
      <c r="M6" s="150"/>
      <c r="N6" s="150"/>
      <c r="O6" s="150"/>
      <c r="P6" s="150"/>
      <c r="Q6" s="150"/>
      <c r="R6" s="150"/>
      <c r="S6" s="150"/>
      <c r="T6" s="150"/>
      <c r="U6" s="149" t="s">
        <v>17</v>
      </c>
      <c r="V6" s="149"/>
      <c r="W6" s="150"/>
      <c r="X6" s="150"/>
      <c r="Y6" s="150"/>
      <c r="Z6" s="150"/>
      <c r="AA6" s="150"/>
      <c r="AB6" s="150"/>
      <c r="AC6" s="150"/>
      <c r="AD6" s="150"/>
      <c r="AE6" s="150"/>
      <c r="AF6" s="149" t="s">
        <v>18</v>
      </c>
      <c r="AG6" s="149"/>
      <c r="AH6" s="150"/>
      <c r="AI6" s="150"/>
      <c r="AJ6" s="150"/>
      <c r="AK6" s="150"/>
      <c r="AL6" s="150"/>
      <c r="AM6" s="150"/>
      <c r="AN6" s="150"/>
      <c r="AO6" s="150"/>
      <c r="AP6" s="150"/>
      <c r="AQ6" s="97"/>
      <c r="AR6" s="97"/>
      <c r="AS6" s="98"/>
      <c r="AT6" s="98"/>
      <c r="AU6" s="98"/>
      <c r="AV6" s="98"/>
    </row>
    <row r="7" spans="2:48" ht="15.75" thickBot="1" x14ac:dyDescent="0.3">
      <c r="B7" s="161" t="s">
        <v>19</v>
      </c>
      <c r="C7" s="161" t="s">
        <v>19</v>
      </c>
      <c r="D7" s="161" t="s">
        <v>19</v>
      </c>
      <c r="E7" s="161" t="s">
        <v>19</v>
      </c>
      <c r="F7" s="161" t="s">
        <v>19</v>
      </c>
      <c r="G7" s="161" t="s">
        <v>19</v>
      </c>
      <c r="H7" s="161" t="s">
        <v>19</v>
      </c>
      <c r="I7" s="161" t="s">
        <v>19</v>
      </c>
      <c r="J7" s="149" t="s">
        <v>23</v>
      </c>
      <c r="K7" s="149"/>
      <c r="L7" s="150"/>
      <c r="M7" s="150"/>
      <c r="N7" s="150"/>
      <c r="O7" s="150"/>
      <c r="P7" s="149"/>
      <c r="Q7" s="150"/>
      <c r="R7" s="150"/>
      <c r="S7" s="150"/>
      <c r="T7" s="150"/>
      <c r="U7" s="149" t="s">
        <v>23</v>
      </c>
      <c r="V7" s="149"/>
      <c r="W7" s="150"/>
      <c r="X7" s="150"/>
      <c r="Y7" s="150"/>
      <c r="Z7" s="150"/>
      <c r="AA7" s="149"/>
      <c r="AB7" s="150"/>
      <c r="AC7" s="150"/>
      <c r="AD7" s="150"/>
      <c r="AE7" s="150"/>
      <c r="AF7" s="149" t="s">
        <v>23</v>
      </c>
      <c r="AG7" s="149"/>
      <c r="AH7" s="150"/>
      <c r="AI7" s="150"/>
      <c r="AJ7" s="150"/>
      <c r="AK7" s="150"/>
      <c r="AL7" s="149"/>
      <c r="AM7" s="150"/>
      <c r="AN7" s="150"/>
      <c r="AO7" s="150"/>
      <c r="AP7" s="150"/>
      <c r="AQ7" s="97"/>
      <c r="AR7" s="97"/>
      <c r="AS7" s="98"/>
      <c r="AT7" s="98"/>
      <c r="AU7" s="98"/>
      <c r="AV7" s="98"/>
    </row>
    <row r="8" spans="2:48" ht="15.75" thickBot="1" x14ac:dyDescent="0.3">
      <c r="B8" s="161" t="s">
        <v>24</v>
      </c>
      <c r="C8" s="161" t="s">
        <v>24</v>
      </c>
      <c r="D8" s="161" t="s">
        <v>24</v>
      </c>
      <c r="E8" s="161" t="s">
        <v>24</v>
      </c>
      <c r="F8" s="161" t="s">
        <v>24</v>
      </c>
      <c r="G8" s="161" t="s">
        <v>24</v>
      </c>
      <c r="H8" s="161" t="s">
        <v>24</v>
      </c>
      <c r="I8" s="161" t="s">
        <v>24</v>
      </c>
      <c r="J8" s="149" t="s">
        <v>25</v>
      </c>
      <c r="K8" s="149"/>
      <c r="L8" s="149" t="s">
        <v>26</v>
      </c>
      <c r="M8" s="149"/>
      <c r="N8" s="150"/>
      <c r="O8" s="150"/>
      <c r="P8" s="149"/>
      <c r="Q8" s="150"/>
      <c r="R8" s="149" t="s">
        <v>26</v>
      </c>
      <c r="S8" s="149"/>
      <c r="T8" s="150"/>
      <c r="U8" s="149" t="s">
        <v>25</v>
      </c>
      <c r="V8" s="149"/>
      <c r="W8" s="149" t="s">
        <v>26</v>
      </c>
      <c r="X8" s="149"/>
      <c r="Y8" s="150"/>
      <c r="Z8" s="150"/>
      <c r="AA8" s="149"/>
      <c r="AB8" s="150"/>
      <c r="AC8" s="149" t="s">
        <v>26</v>
      </c>
      <c r="AD8" s="149"/>
      <c r="AE8" s="150"/>
      <c r="AF8" s="149" t="s">
        <v>25</v>
      </c>
      <c r="AG8" s="149"/>
      <c r="AH8" s="149" t="s">
        <v>26</v>
      </c>
      <c r="AI8" s="149"/>
      <c r="AJ8" s="150"/>
      <c r="AK8" s="150"/>
      <c r="AL8" s="149"/>
      <c r="AM8" s="150"/>
      <c r="AN8" s="149" t="s">
        <v>26</v>
      </c>
      <c r="AO8" s="149"/>
      <c r="AP8" s="150"/>
      <c r="AQ8" s="97"/>
      <c r="AR8" s="97"/>
      <c r="AS8" s="98"/>
      <c r="AT8" s="98"/>
      <c r="AU8" s="98"/>
      <c r="AV8" s="98"/>
    </row>
    <row r="9" spans="2:48" ht="15.75" thickBot="1" x14ac:dyDescent="0.3">
      <c r="B9" s="162" t="s">
        <v>27</v>
      </c>
      <c r="C9" s="162" t="s">
        <v>27</v>
      </c>
      <c r="D9" s="162" t="s">
        <v>27</v>
      </c>
      <c r="E9" s="162" t="s">
        <v>27</v>
      </c>
      <c r="F9" s="162" t="s">
        <v>27</v>
      </c>
      <c r="G9" s="163" t="s">
        <v>28</v>
      </c>
      <c r="H9" s="163" t="s">
        <v>28</v>
      </c>
      <c r="I9" s="163" t="s">
        <v>28</v>
      </c>
      <c r="J9" s="163" t="s">
        <v>29</v>
      </c>
      <c r="K9" s="163"/>
      <c r="L9" s="164"/>
      <c r="M9" s="164"/>
      <c r="N9" s="164"/>
      <c r="O9" s="164"/>
      <c r="P9" s="163"/>
      <c r="Q9" s="164"/>
      <c r="R9" s="164"/>
      <c r="S9" s="164"/>
      <c r="T9" s="164"/>
      <c r="U9" s="163" t="s">
        <v>29</v>
      </c>
      <c r="V9" s="163"/>
      <c r="W9" s="164"/>
      <c r="X9" s="164"/>
      <c r="Y9" s="164"/>
      <c r="Z9" s="164"/>
      <c r="AA9" s="163"/>
      <c r="AB9" s="164"/>
      <c r="AC9" s="164"/>
      <c r="AD9" s="164"/>
      <c r="AE9" s="164"/>
      <c r="AF9" s="163" t="s">
        <v>29</v>
      </c>
      <c r="AG9" s="163"/>
      <c r="AH9" s="164"/>
      <c r="AI9" s="164"/>
      <c r="AJ9" s="164"/>
      <c r="AK9" s="164"/>
      <c r="AL9" s="163"/>
      <c r="AM9" s="164"/>
      <c r="AN9" s="164"/>
      <c r="AO9" s="164"/>
      <c r="AP9" s="164"/>
      <c r="AQ9" s="97"/>
      <c r="AR9" s="97"/>
      <c r="AS9" s="98"/>
      <c r="AT9" s="98"/>
      <c r="AU9" s="98"/>
      <c r="AV9" s="98"/>
    </row>
    <row r="10" spans="2:48" ht="15.75" thickBot="1" x14ac:dyDescent="0.3">
      <c r="B10" s="162" t="s">
        <v>27</v>
      </c>
      <c r="C10" s="162" t="s">
        <v>27</v>
      </c>
      <c r="D10" s="162" t="s">
        <v>27</v>
      </c>
      <c r="E10" s="162" t="s">
        <v>27</v>
      </c>
      <c r="F10" s="162" t="s">
        <v>27</v>
      </c>
      <c r="G10" s="75" t="s">
        <v>30</v>
      </c>
      <c r="H10" s="163" t="s">
        <v>31</v>
      </c>
      <c r="I10" s="163"/>
      <c r="J10" s="163" t="s">
        <v>32</v>
      </c>
      <c r="K10" s="163"/>
      <c r="L10" s="164"/>
      <c r="M10" s="164"/>
      <c r="N10" s="164"/>
      <c r="O10" s="164"/>
      <c r="P10" s="163"/>
      <c r="Q10" s="164"/>
      <c r="R10" s="164"/>
      <c r="S10" s="164"/>
      <c r="T10" s="164"/>
      <c r="U10" s="163" t="s">
        <v>32</v>
      </c>
      <c r="V10" s="163"/>
      <c r="W10" s="164"/>
      <c r="X10" s="164"/>
      <c r="Y10" s="164"/>
      <c r="Z10" s="164"/>
      <c r="AA10" s="163"/>
      <c r="AB10" s="164"/>
      <c r="AC10" s="164"/>
      <c r="AD10" s="164"/>
      <c r="AE10" s="164"/>
      <c r="AF10" s="163" t="s">
        <v>32</v>
      </c>
      <c r="AG10" s="163"/>
      <c r="AH10" s="164"/>
      <c r="AI10" s="164"/>
      <c r="AJ10" s="164"/>
      <c r="AK10" s="164"/>
      <c r="AL10" s="163"/>
      <c r="AM10" s="164"/>
      <c r="AN10" s="164"/>
      <c r="AO10" s="164"/>
      <c r="AP10" s="164"/>
      <c r="AQ10" s="97"/>
      <c r="AR10" s="97"/>
      <c r="AS10" s="98"/>
      <c r="AT10" s="98"/>
      <c r="AU10" s="98"/>
      <c r="AV10" s="98"/>
    </row>
    <row r="11" spans="2:48" ht="30.75" thickBot="1" x14ac:dyDescent="0.3">
      <c r="B11" s="99" t="s">
        <v>34</v>
      </c>
      <c r="C11" s="99" t="s">
        <v>35</v>
      </c>
      <c r="D11" s="99" t="s">
        <v>36</v>
      </c>
      <c r="E11" s="99" t="s">
        <v>37</v>
      </c>
      <c r="F11" s="99" t="s">
        <v>38</v>
      </c>
      <c r="G11" s="99" t="s">
        <v>39</v>
      </c>
      <c r="H11" s="99" t="s">
        <v>40</v>
      </c>
      <c r="I11" s="99" t="s">
        <v>41</v>
      </c>
      <c r="J11" s="99" t="s">
        <v>42</v>
      </c>
      <c r="K11" s="99" t="s">
        <v>43</v>
      </c>
      <c r="L11" s="100" t="s">
        <v>44</v>
      </c>
      <c r="M11" s="100" t="s">
        <v>45</v>
      </c>
      <c r="N11" s="100" t="s">
        <v>46</v>
      </c>
      <c r="O11" s="100" t="s">
        <v>47</v>
      </c>
      <c r="P11" s="99" t="s">
        <v>43</v>
      </c>
      <c r="Q11" s="100" t="s">
        <v>44</v>
      </c>
      <c r="R11" s="100" t="s">
        <v>48</v>
      </c>
      <c r="S11" s="100" t="s">
        <v>45</v>
      </c>
      <c r="T11" s="100" t="s">
        <v>47</v>
      </c>
      <c r="U11" s="99" t="s">
        <v>42</v>
      </c>
      <c r="V11" s="99" t="s">
        <v>43</v>
      </c>
      <c r="W11" s="100" t="s">
        <v>44</v>
      </c>
      <c r="X11" s="100" t="s">
        <v>45</v>
      </c>
      <c r="Y11" s="100" t="s">
        <v>46</v>
      </c>
      <c r="Z11" s="100" t="s">
        <v>47</v>
      </c>
      <c r="AA11" s="99" t="s">
        <v>43</v>
      </c>
      <c r="AB11" s="100" t="s">
        <v>44</v>
      </c>
      <c r="AC11" s="100" t="s">
        <v>48</v>
      </c>
      <c r="AD11" s="100" t="s">
        <v>45</v>
      </c>
      <c r="AE11" s="100" t="s">
        <v>47</v>
      </c>
      <c r="AF11" s="99" t="s">
        <v>42</v>
      </c>
      <c r="AG11" s="99" t="s">
        <v>43</v>
      </c>
      <c r="AH11" s="100" t="s">
        <v>44</v>
      </c>
      <c r="AI11" s="100" t="s">
        <v>45</v>
      </c>
      <c r="AJ11" s="100" t="s">
        <v>46</v>
      </c>
      <c r="AK11" s="100" t="s">
        <v>47</v>
      </c>
      <c r="AL11" s="99" t="s">
        <v>43</v>
      </c>
      <c r="AM11" s="100" t="s">
        <v>44</v>
      </c>
      <c r="AN11" s="100" t="s">
        <v>48</v>
      </c>
      <c r="AO11" s="100" t="s">
        <v>45</v>
      </c>
      <c r="AP11" s="100" t="s">
        <v>47</v>
      </c>
      <c r="AQ11" s="101"/>
      <c r="AR11" s="101"/>
      <c r="AS11" s="102"/>
      <c r="AT11" s="102"/>
      <c r="AU11" s="102"/>
      <c r="AV11" s="102"/>
    </row>
    <row r="12" spans="2:48" ht="86.25" thickBot="1" x14ac:dyDescent="0.3">
      <c r="B12" s="103">
        <v>1</v>
      </c>
      <c r="C12" s="103" t="s">
        <v>49</v>
      </c>
      <c r="D12" s="103" t="s">
        <v>50</v>
      </c>
      <c r="E12" s="103" t="s">
        <v>51</v>
      </c>
      <c r="F12" s="104">
        <v>1</v>
      </c>
      <c r="G12" s="104" t="s">
        <v>49</v>
      </c>
      <c r="H12" s="104">
        <v>1765500</v>
      </c>
      <c r="I12" s="103" t="s">
        <v>52</v>
      </c>
      <c r="J12" s="104">
        <v>1820500</v>
      </c>
      <c r="K12" s="104">
        <v>0</v>
      </c>
      <c r="L12" s="104">
        <v>0</v>
      </c>
      <c r="M12" s="105">
        <v>1765500</v>
      </c>
      <c r="N12" s="104">
        <v>1765500</v>
      </c>
      <c r="O12" s="104">
        <v>1765500</v>
      </c>
      <c r="P12" s="104">
        <v>0</v>
      </c>
      <c r="Q12" s="104">
        <v>0</v>
      </c>
      <c r="R12" s="104" t="s">
        <v>49</v>
      </c>
      <c r="S12" s="105">
        <v>1765500</v>
      </c>
      <c r="T12" s="104">
        <v>1765500</v>
      </c>
      <c r="U12" s="104">
        <v>1948220</v>
      </c>
      <c r="V12" s="104">
        <v>0</v>
      </c>
      <c r="W12" s="104">
        <v>0</v>
      </c>
      <c r="X12" s="104">
        <v>1850809</v>
      </c>
      <c r="Y12" s="104">
        <v>1850809</v>
      </c>
      <c r="Z12" s="104">
        <v>1850809</v>
      </c>
      <c r="AA12" s="104">
        <v>0</v>
      </c>
      <c r="AB12" s="104">
        <v>28</v>
      </c>
      <c r="AC12" s="104" t="s">
        <v>49</v>
      </c>
      <c r="AD12" s="104">
        <v>1850809</v>
      </c>
      <c r="AE12" s="104">
        <v>1850809</v>
      </c>
      <c r="AF12" s="104">
        <v>2225500</v>
      </c>
      <c r="AG12" s="104">
        <v>0</v>
      </c>
      <c r="AH12" s="104">
        <v>0</v>
      </c>
      <c r="AI12" s="104">
        <v>2202500</v>
      </c>
      <c r="AJ12" s="104">
        <v>2202500</v>
      </c>
      <c r="AK12" s="104">
        <v>2202500</v>
      </c>
      <c r="AL12" s="104">
        <v>0</v>
      </c>
      <c r="AM12" s="104">
        <v>0</v>
      </c>
      <c r="AN12" s="104" t="s">
        <v>49</v>
      </c>
      <c r="AO12" s="104">
        <v>2202500</v>
      </c>
      <c r="AP12" s="104">
        <v>2202500</v>
      </c>
      <c r="AQ12" s="106"/>
      <c r="AR12" s="97"/>
      <c r="AS12" s="98"/>
      <c r="AT12" s="98"/>
      <c r="AU12" s="98"/>
      <c r="AV12" s="98"/>
    </row>
    <row r="13" spans="2:48" ht="86.25" thickBot="1" x14ac:dyDescent="0.3">
      <c r="B13" s="103">
        <v>2</v>
      </c>
      <c r="C13" s="103" t="s">
        <v>49</v>
      </c>
      <c r="D13" s="103" t="s">
        <v>54</v>
      </c>
      <c r="E13" s="103" t="s">
        <v>51</v>
      </c>
      <c r="F13" s="104">
        <v>1</v>
      </c>
      <c r="G13" s="104" t="s">
        <v>49</v>
      </c>
      <c r="H13" s="104">
        <v>2850800</v>
      </c>
      <c r="I13" s="103" t="s">
        <v>52</v>
      </c>
      <c r="J13" s="104">
        <v>3062800</v>
      </c>
      <c r="K13" s="104">
        <v>0</v>
      </c>
      <c r="L13" s="104">
        <v>0</v>
      </c>
      <c r="M13" s="105">
        <v>2850800</v>
      </c>
      <c r="N13" s="104">
        <v>2850800</v>
      </c>
      <c r="O13" s="104">
        <v>2850800</v>
      </c>
      <c r="P13" s="104">
        <v>0</v>
      </c>
      <c r="Q13" s="104">
        <v>0</v>
      </c>
      <c r="R13" s="104" t="s">
        <v>49</v>
      </c>
      <c r="S13" s="105">
        <v>2850800</v>
      </c>
      <c r="T13" s="104">
        <v>2850800</v>
      </c>
      <c r="U13" s="104">
        <v>4091884</v>
      </c>
      <c r="V13" s="104">
        <v>0</v>
      </c>
      <c r="W13" s="104">
        <v>0</v>
      </c>
      <c r="X13" s="104">
        <v>3887289.8</v>
      </c>
      <c r="Y13" s="104">
        <v>3887289.8</v>
      </c>
      <c r="Z13" s="104">
        <v>3887289.8</v>
      </c>
      <c r="AA13" s="104">
        <v>0</v>
      </c>
      <c r="AB13" s="104">
        <v>18</v>
      </c>
      <c r="AC13" s="104" t="s">
        <v>49</v>
      </c>
      <c r="AD13" s="104">
        <v>3776692.05</v>
      </c>
      <c r="AE13" s="104">
        <v>3776692.05</v>
      </c>
      <c r="AF13" s="104">
        <v>4029985</v>
      </c>
      <c r="AG13" s="104">
        <v>0</v>
      </c>
      <c r="AH13" s="104">
        <v>0</v>
      </c>
      <c r="AI13" s="104">
        <v>3979985</v>
      </c>
      <c r="AJ13" s="104">
        <v>3979985</v>
      </c>
      <c r="AK13" s="104">
        <v>3979985</v>
      </c>
      <c r="AL13" s="104">
        <v>0</v>
      </c>
      <c r="AM13" s="104">
        <v>0</v>
      </c>
      <c r="AN13" s="104" t="s">
        <v>49</v>
      </c>
      <c r="AO13" s="104">
        <v>3979985</v>
      </c>
      <c r="AP13" s="104">
        <v>3979985</v>
      </c>
      <c r="AQ13" s="106"/>
      <c r="AR13" s="97"/>
      <c r="AS13" s="98"/>
      <c r="AT13" s="98"/>
      <c r="AU13" s="98"/>
      <c r="AV13" s="98"/>
    </row>
    <row r="14" spans="2:48" ht="57.75" thickBot="1" x14ac:dyDescent="0.3">
      <c r="B14" s="103">
        <v>3</v>
      </c>
      <c r="C14" s="103" t="s">
        <v>49</v>
      </c>
      <c r="D14" s="103" t="s">
        <v>55</v>
      </c>
      <c r="E14" s="103" t="s">
        <v>51</v>
      </c>
      <c r="F14" s="104">
        <v>1</v>
      </c>
      <c r="G14" s="104" t="s">
        <v>49</v>
      </c>
      <c r="H14" s="104">
        <v>1</v>
      </c>
      <c r="I14" s="103" t="s">
        <v>56</v>
      </c>
      <c r="J14" s="104">
        <v>350000</v>
      </c>
      <c r="K14" s="104">
        <v>0</v>
      </c>
      <c r="L14" s="104">
        <v>0</v>
      </c>
      <c r="M14" s="104">
        <v>318000</v>
      </c>
      <c r="N14" s="104">
        <v>318000</v>
      </c>
      <c r="O14" s="104">
        <v>318000</v>
      </c>
      <c r="P14" s="104">
        <v>0</v>
      </c>
      <c r="Q14" s="104">
        <v>0</v>
      </c>
      <c r="R14" s="104" t="s">
        <v>49</v>
      </c>
      <c r="S14" s="104">
        <v>318000</v>
      </c>
      <c r="T14" s="104">
        <v>318000</v>
      </c>
      <c r="U14" s="104">
        <v>1</v>
      </c>
      <c r="V14" s="104">
        <v>0</v>
      </c>
      <c r="W14" s="104">
        <v>0</v>
      </c>
      <c r="X14" s="105">
        <v>1</v>
      </c>
      <c r="Y14" s="104">
        <v>1</v>
      </c>
      <c r="Z14" s="104">
        <v>1</v>
      </c>
      <c r="AA14" s="104">
        <v>0</v>
      </c>
      <c r="AB14" s="104">
        <v>0</v>
      </c>
      <c r="AC14" s="104" t="s">
        <v>49</v>
      </c>
      <c r="AD14" s="105">
        <v>1</v>
      </c>
      <c r="AE14" s="104">
        <v>1</v>
      </c>
      <c r="AF14" s="104">
        <v>670000</v>
      </c>
      <c r="AG14" s="104">
        <v>0</v>
      </c>
      <c r="AH14" s="104">
        <v>0</v>
      </c>
      <c r="AI14" s="104">
        <v>670000</v>
      </c>
      <c r="AJ14" s="104">
        <v>670000</v>
      </c>
      <c r="AK14" s="104">
        <v>670000</v>
      </c>
      <c r="AL14" s="104">
        <v>0</v>
      </c>
      <c r="AM14" s="104">
        <v>0</v>
      </c>
      <c r="AN14" s="104" t="s">
        <v>49</v>
      </c>
      <c r="AO14" s="104">
        <v>670000</v>
      </c>
      <c r="AP14" s="104">
        <v>670000</v>
      </c>
      <c r="AQ14" s="106"/>
      <c r="AR14" s="97"/>
      <c r="AS14" s="98"/>
      <c r="AT14" s="98"/>
      <c r="AU14" s="98"/>
      <c r="AV14" s="98"/>
    </row>
    <row r="15" spans="2:48" ht="57.75" thickBot="1" x14ac:dyDescent="0.3">
      <c r="B15" s="103">
        <v>4</v>
      </c>
      <c r="C15" s="103" t="s">
        <v>49</v>
      </c>
      <c r="D15" s="103" t="s">
        <v>57</v>
      </c>
      <c r="E15" s="103" t="s">
        <v>51</v>
      </c>
      <c r="F15" s="104">
        <v>1</v>
      </c>
      <c r="G15" s="104" t="s">
        <v>49</v>
      </c>
      <c r="H15" s="104">
        <v>1</v>
      </c>
      <c r="I15" s="103" t="s">
        <v>56</v>
      </c>
      <c r="J15" s="104">
        <v>587000</v>
      </c>
      <c r="K15" s="104">
        <v>0</v>
      </c>
      <c r="L15" s="104">
        <v>0</v>
      </c>
      <c r="M15" s="104">
        <v>551000</v>
      </c>
      <c r="N15" s="104">
        <v>551000</v>
      </c>
      <c r="O15" s="104">
        <v>551000</v>
      </c>
      <c r="P15" s="104">
        <v>0</v>
      </c>
      <c r="Q15" s="104">
        <v>0</v>
      </c>
      <c r="R15" s="104" t="s">
        <v>49</v>
      </c>
      <c r="S15" s="104">
        <v>551000</v>
      </c>
      <c r="T15" s="104">
        <v>551000</v>
      </c>
      <c r="U15" s="104">
        <v>1</v>
      </c>
      <c r="V15" s="104">
        <v>0</v>
      </c>
      <c r="W15" s="104">
        <v>0</v>
      </c>
      <c r="X15" s="105">
        <v>1</v>
      </c>
      <c r="Y15" s="104">
        <v>1</v>
      </c>
      <c r="Z15" s="104">
        <v>1</v>
      </c>
      <c r="AA15" s="104">
        <v>0</v>
      </c>
      <c r="AB15" s="104">
        <v>0</v>
      </c>
      <c r="AC15" s="104" t="s">
        <v>49</v>
      </c>
      <c r="AD15" s="105">
        <v>1</v>
      </c>
      <c r="AE15" s="104">
        <v>1</v>
      </c>
      <c r="AF15" s="104">
        <v>718500</v>
      </c>
      <c r="AG15" s="104">
        <v>0</v>
      </c>
      <c r="AH15" s="104">
        <v>0</v>
      </c>
      <c r="AI15" s="104">
        <v>711000</v>
      </c>
      <c r="AJ15" s="104">
        <v>711000</v>
      </c>
      <c r="AK15" s="104">
        <v>711000</v>
      </c>
      <c r="AL15" s="104">
        <v>0</v>
      </c>
      <c r="AM15" s="104">
        <v>0</v>
      </c>
      <c r="AN15" s="104" t="s">
        <v>49</v>
      </c>
      <c r="AO15" s="104">
        <v>711000</v>
      </c>
      <c r="AP15" s="104">
        <v>711000</v>
      </c>
      <c r="AQ15" s="106"/>
      <c r="AR15" s="97"/>
      <c r="AS15" s="98"/>
      <c r="AT15" s="98"/>
      <c r="AU15" s="98"/>
      <c r="AV15" s="98"/>
    </row>
    <row r="16" spans="2:48" ht="15.75" thickBot="1" x14ac:dyDescent="0.3">
      <c r="B16" s="167" t="s">
        <v>58</v>
      </c>
      <c r="C16" s="167"/>
      <c r="D16" s="167"/>
      <c r="E16" s="167"/>
      <c r="F16" s="167"/>
      <c r="G16" s="167"/>
      <c r="H16" s="167"/>
      <c r="I16" s="167"/>
      <c r="J16" s="75"/>
      <c r="K16" s="107">
        <v>0</v>
      </c>
      <c r="L16" s="107">
        <v>0</v>
      </c>
      <c r="M16" s="108"/>
      <c r="N16" s="109">
        <v>5485300</v>
      </c>
      <c r="O16" s="109">
        <v>5485300</v>
      </c>
      <c r="P16" s="107">
        <v>0</v>
      </c>
      <c r="Q16" s="107">
        <v>0</v>
      </c>
      <c r="R16" s="108"/>
      <c r="S16" s="108"/>
      <c r="T16" s="109">
        <v>5485300</v>
      </c>
      <c r="U16" s="108"/>
      <c r="V16" s="107">
        <v>0</v>
      </c>
      <c r="W16" s="107">
        <v>0</v>
      </c>
      <c r="X16" s="108"/>
      <c r="Y16" s="109">
        <v>5738100.7999999998</v>
      </c>
      <c r="Z16" s="109">
        <v>5738100.7999999998</v>
      </c>
      <c r="AA16" s="107">
        <v>0</v>
      </c>
      <c r="AB16" s="107">
        <v>1198031.0900000001</v>
      </c>
      <c r="AC16" s="108"/>
      <c r="AD16" s="108"/>
      <c r="AE16" s="109">
        <v>5627503.0499999998</v>
      </c>
      <c r="AF16" s="108"/>
      <c r="AG16" s="107">
        <v>0</v>
      </c>
      <c r="AH16" s="107">
        <v>0</v>
      </c>
      <c r="AI16" s="108"/>
      <c r="AJ16" s="109">
        <v>7563485</v>
      </c>
      <c r="AK16" s="109">
        <v>7563485</v>
      </c>
      <c r="AL16" s="107">
        <v>0</v>
      </c>
      <c r="AM16" s="107">
        <v>0</v>
      </c>
      <c r="AN16" s="108"/>
      <c r="AO16" s="108"/>
      <c r="AP16" s="109">
        <v>7563485</v>
      </c>
      <c r="AQ16" s="97"/>
      <c r="AR16" s="97"/>
      <c r="AS16" s="98"/>
      <c r="AT16" s="98"/>
      <c r="AU16" s="98"/>
      <c r="AV16" s="98"/>
    </row>
    <row r="17" spans="2:48" ht="30" thickBot="1" x14ac:dyDescent="0.3">
      <c r="B17" s="163" t="s">
        <v>62</v>
      </c>
      <c r="C17" s="163"/>
      <c r="D17" s="163"/>
      <c r="E17" s="163"/>
      <c r="F17" s="163"/>
      <c r="G17" s="163"/>
      <c r="H17" s="163"/>
      <c r="I17" s="163"/>
      <c r="J17" s="75" t="s">
        <v>63</v>
      </c>
      <c r="K17" s="107">
        <v>0</v>
      </c>
      <c r="L17" s="108"/>
      <c r="M17" s="108"/>
      <c r="N17" s="107">
        <v>0</v>
      </c>
      <c r="O17" s="107">
        <v>0</v>
      </c>
      <c r="P17" s="107">
        <v>0</v>
      </c>
      <c r="Q17" s="108"/>
      <c r="R17" s="108"/>
      <c r="S17" s="108"/>
      <c r="T17" s="107">
        <v>0</v>
      </c>
      <c r="U17" s="108" t="s">
        <v>63</v>
      </c>
      <c r="V17" s="107">
        <v>0</v>
      </c>
      <c r="W17" s="108"/>
      <c r="X17" s="108"/>
      <c r="Y17" s="107">
        <v>0</v>
      </c>
      <c r="Z17" s="107">
        <v>0</v>
      </c>
      <c r="AA17" s="107">
        <v>0</v>
      </c>
      <c r="AB17" s="108"/>
      <c r="AC17" s="108"/>
      <c r="AD17" s="108"/>
      <c r="AE17" s="107">
        <v>0</v>
      </c>
      <c r="AF17" s="108" t="s">
        <v>63</v>
      </c>
      <c r="AG17" s="107">
        <v>0</v>
      </c>
      <c r="AH17" s="108"/>
      <c r="AI17" s="108"/>
      <c r="AJ17" s="107">
        <v>0</v>
      </c>
      <c r="AK17" s="107">
        <v>0</v>
      </c>
      <c r="AL17" s="107">
        <v>0</v>
      </c>
      <c r="AM17" s="108"/>
      <c r="AN17" s="108"/>
      <c r="AO17" s="108"/>
      <c r="AP17" s="107">
        <v>0</v>
      </c>
      <c r="AQ17" s="97"/>
      <c r="AR17" s="97"/>
      <c r="AS17" s="98"/>
      <c r="AT17" s="98"/>
      <c r="AU17" s="98"/>
      <c r="AV17" s="98"/>
    </row>
    <row r="18" spans="2:48" ht="15.75" thickBot="1" x14ac:dyDescent="0.3">
      <c r="B18" s="167" t="s">
        <v>64</v>
      </c>
      <c r="C18" s="167"/>
      <c r="D18" s="167"/>
      <c r="E18" s="167"/>
      <c r="F18" s="167"/>
      <c r="G18" s="167"/>
      <c r="H18" s="167"/>
      <c r="I18" s="167"/>
      <c r="J18" s="75"/>
      <c r="K18" s="108"/>
      <c r="L18" s="108"/>
      <c r="M18" s="108"/>
      <c r="N18" s="109">
        <v>0</v>
      </c>
      <c r="O18" s="109">
        <v>0</v>
      </c>
      <c r="P18" s="108"/>
      <c r="Q18" s="108"/>
      <c r="R18" s="108"/>
      <c r="S18" s="108"/>
      <c r="T18" s="109">
        <v>0</v>
      </c>
      <c r="U18" s="108"/>
      <c r="V18" s="108"/>
      <c r="W18" s="108"/>
      <c r="X18" s="108"/>
      <c r="Y18" s="109">
        <v>0</v>
      </c>
      <c r="Z18" s="109">
        <v>0</v>
      </c>
      <c r="AA18" s="108"/>
      <c r="AB18" s="108"/>
      <c r="AC18" s="108"/>
      <c r="AD18" s="108"/>
      <c r="AE18" s="109">
        <v>1198031.0900000001</v>
      </c>
      <c r="AF18" s="108"/>
      <c r="AG18" s="108"/>
      <c r="AH18" s="108"/>
      <c r="AI18" s="108"/>
      <c r="AJ18" s="109">
        <v>0</v>
      </c>
      <c r="AK18" s="109">
        <v>0</v>
      </c>
      <c r="AL18" s="108"/>
      <c r="AM18" s="108"/>
      <c r="AN18" s="108"/>
      <c r="AO18" s="108"/>
      <c r="AP18" s="109">
        <v>0</v>
      </c>
      <c r="AQ18" s="97"/>
      <c r="AR18" s="97"/>
      <c r="AS18" s="98"/>
      <c r="AT18" s="98"/>
      <c r="AU18" s="98"/>
      <c r="AV18" s="98"/>
    </row>
    <row r="19" spans="2:48" ht="15.75" thickBot="1" x14ac:dyDescent="0.3">
      <c r="B19" s="167" t="s">
        <v>65</v>
      </c>
      <c r="C19" s="167"/>
      <c r="D19" s="167"/>
      <c r="E19" s="167"/>
      <c r="F19" s="167"/>
      <c r="G19" s="167"/>
      <c r="H19" s="167"/>
      <c r="I19" s="167"/>
      <c r="J19" s="75"/>
      <c r="K19" s="108"/>
      <c r="L19" s="108"/>
      <c r="M19" s="110" t="s">
        <v>66</v>
      </c>
      <c r="N19" s="109">
        <v>5485300</v>
      </c>
      <c r="O19" s="109">
        <v>5485300</v>
      </c>
      <c r="P19" s="108"/>
      <c r="Q19" s="108"/>
      <c r="R19" s="108"/>
      <c r="S19" s="110" t="s">
        <v>66</v>
      </c>
      <c r="T19" s="109">
        <v>5485300</v>
      </c>
      <c r="U19" s="108"/>
      <c r="V19" s="108"/>
      <c r="W19" s="108"/>
      <c r="X19" s="110" t="s">
        <v>66</v>
      </c>
      <c r="Y19" s="109">
        <v>5738100.7999999998</v>
      </c>
      <c r="Z19" s="109">
        <v>5738100.7999999998</v>
      </c>
      <c r="AA19" s="108"/>
      <c r="AB19" s="108"/>
      <c r="AC19" s="108"/>
      <c r="AD19" s="110" t="s">
        <v>66</v>
      </c>
      <c r="AE19" s="109">
        <v>6825534.1399999997</v>
      </c>
      <c r="AF19" s="108"/>
      <c r="AG19" s="108"/>
      <c r="AH19" s="108"/>
      <c r="AI19" s="110" t="s">
        <v>66</v>
      </c>
      <c r="AJ19" s="109">
        <v>7563485</v>
      </c>
      <c r="AK19" s="109">
        <v>7563485</v>
      </c>
      <c r="AL19" s="108"/>
      <c r="AM19" s="108"/>
      <c r="AN19" s="108"/>
      <c r="AO19" s="110" t="s">
        <v>66</v>
      </c>
      <c r="AP19" s="109">
        <v>7563485</v>
      </c>
      <c r="AQ19" s="97"/>
      <c r="AR19" s="97"/>
      <c r="AS19" s="98"/>
      <c r="AT19" s="98"/>
      <c r="AU19" s="98"/>
      <c r="AV19" s="98"/>
    </row>
    <row r="20" spans="2:48" ht="15.75" thickBot="1" x14ac:dyDescent="0.3">
      <c r="B20" s="168" t="s">
        <v>68</v>
      </c>
      <c r="C20" s="169"/>
      <c r="D20" s="169"/>
      <c r="E20" s="169"/>
      <c r="F20" s="169"/>
      <c r="G20" s="169"/>
      <c r="H20" s="169"/>
      <c r="I20" s="169"/>
      <c r="J20" s="168" t="s">
        <v>23</v>
      </c>
      <c r="K20" s="168" t="s">
        <v>23</v>
      </c>
      <c r="L20" s="168" t="s">
        <v>311</v>
      </c>
      <c r="M20" s="168" t="s">
        <v>311</v>
      </c>
    </row>
    <row r="21" spans="2:48" ht="15.75" thickBot="1" x14ac:dyDescent="0.3">
      <c r="B21" s="111" t="s">
        <v>69</v>
      </c>
      <c r="C21" s="111" t="s">
        <v>70</v>
      </c>
      <c r="D21" s="168" t="s">
        <v>71</v>
      </c>
      <c r="E21" s="169"/>
      <c r="F21" s="169"/>
      <c r="G21" s="169"/>
      <c r="H21" s="169"/>
      <c r="I21" s="169"/>
      <c r="J21" s="111" t="s">
        <v>72</v>
      </c>
      <c r="K21" s="111" t="s">
        <v>73</v>
      </c>
      <c r="L21" s="111" t="s">
        <v>72</v>
      </c>
      <c r="M21" s="111" t="s">
        <v>73</v>
      </c>
    </row>
    <row r="22" spans="2:48" ht="15.75" thickBot="1" x14ac:dyDescent="0.3">
      <c r="B22" s="112">
        <v>1</v>
      </c>
      <c r="C22" s="112" t="s">
        <v>74</v>
      </c>
      <c r="D22" s="165" t="s">
        <v>52</v>
      </c>
      <c r="E22" s="166"/>
      <c r="F22" s="166"/>
      <c r="G22" s="166"/>
      <c r="H22" s="166"/>
      <c r="I22" s="166"/>
      <c r="J22" s="112" t="s">
        <v>75</v>
      </c>
      <c r="K22" s="112" t="s">
        <v>49</v>
      </c>
      <c r="L22" s="112" t="s">
        <v>75</v>
      </c>
      <c r="M22" s="112" t="s">
        <v>49</v>
      </c>
    </row>
    <row r="23" spans="2:48" ht="15.75" thickBot="1" x14ac:dyDescent="0.3">
      <c r="B23" s="112">
        <v>2</v>
      </c>
      <c r="C23" s="112" t="s">
        <v>76</v>
      </c>
      <c r="D23" s="165" t="s">
        <v>77</v>
      </c>
      <c r="E23" s="166"/>
      <c r="F23" s="166"/>
      <c r="G23" s="166"/>
      <c r="H23" s="166"/>
      <c r="I23" s="166"/>
      <c r="J23" s="112" t="s">
        <v>78</v>
      </c>
      <c r="K23" s="112" t="s">
        <v>49</v>
      </c>
      <c r="L23" s="112" t="s">
        <v>78</v>
      </c>
      <c r="M23" s="112" t="s">
        <v>49</v>
      </c>
    </row>
    <row r="24" spans="2:48" ht="15.75" thickBot="1" x14ac:dyDescent="0.3">
      <c r="B24" s="112">
        <v>3</v>
      </c>
      <c r="C24" s="112" t="s">
        <v>79</v>
      </c>
      <c r="D24" s="165" t="s">
        <v>80</v>
      </c>
      <c r="E24" s="166"/>
      <c r="F24" s="166"/>
      <c r="G24" s="166"/>
      <c r="H24" s="166"/>
      <c r="I24" s="166"/>
      <c r="J24" s="112" t="s">
        <v>78</v>
      </c>
      <c r="K24" s="112" t="s">
        <v>49</v>
      </c>
      <c r="L24" s="112" t="s">
        <v>78</v>
      </c>
      <c r="M24" s="112" t="s">
        <v>49</v>
      </c>
    </row>
    <row r="25" spans="2:48" ht="15.75" thickBot="1" x14ac:dyDescent="0.3">
      <c r="B25" s="112">
        <v>4</v>
      </c>
      <c r="C25" s="112" t="s">
        <v>81</v>
      </c>
      <c r="D25" s="165" t="s">
        <v>56</v>
      </c>
      <c r="E25" s="166"/>
      <c r="F25" s="166"/>
      <c r="G25" s="166"/>
      <c r="H25" s="166"/>
      <c r="I25" s="166"/>
      <c r="J25" s="112" t="s">
        <v>75</v>
      </c>
      <c r="K25" s="112" t="s">
        <v>49</v>
      </c>
      <c r="L25" s="112" t="s">
        <v>75</v>
      </c>
      <c r="M25" s="112" t="s">
        <v>49</v>
      </c>
    </row>
    <row r="26" spans="2:48" ht="15.75" thickBot="1" x14ac:dyDescent="0.3">
      <c r="B26" s="112">
        <v>5</v>
      </c>
      <c r="C26" s="112" t="s">
        <v>82</v>
      </c>
      <c r="D26" s="165" t="s">
        <v>83</v>
      </c>
      <c r="E26" s="166"/>
      <c r="F26" s="166"/>
      <c r="G26" s="166"/>
      <c r="H26" s="166"/>
      <c r="I26" s="166"/>
      <c r="J26" s="112" t="s">
        <v>75</v>
      </c>
      <c r="K26" s="112" t="s">
        <v>49</v>
      </c>
      <c r="L26" s="112" t="s">
        <v>75</v>
      </c>
      <c r="M26" s="112" t="s">
        <v>49</v>
      </c>
    </row>
    <row r="27" spans="2:48" ht="15.75" thickBot="1" x14ac:dyDescent="0.3">
      <c r="B27" s="112">
        <v>6</v>
      </c>
      <c r="C27" s="112" t="s">
        <v>84</v>
      </c>
      <c r="D27" s="165" t="s">
        <v>85</v>
      </c>
      <c r="E27" s="166"/>
      <c r="F27" s="166"/>
      <c r="G27" s="166"/>
      <c r="H27" s="166"/>
      <c r="I27" s="166"/>
      <c r="J27" s="112" t="s">
        <v>75</v>
      </c>
      <c r="K27" s="112" t="s">
        <v>49</v>
      </c>
      <c r="L27" s="112" t="s">
        <v>75</v>
      </c>
      <c r="M27" s="112" t="s">
        <v>49</v>
      </c>
    </row>
    <row r="28" spans="2:48" ht="15.75" thickBot="1" x14ac:dyDescent="0.3">
      <c r="B28" s="112">
        <v>7</v>
      </c>
      <c r="C28" s="112" t="s">
        <v>86</v>
      </c>
      <c r="D28" s="165" t="s">
        <v>87</v>
      </c>
      <c r="E28" s="166"/>
      <c r="F28" s="166"/>
      <c r="G28" s="166"/>
      <c r="H28" s="166"/>
      <c r="I28" s="166"/>
      <c r="J28" s="112" t="s">
        <v>75</v>
      </c>
      <c r="K28" s="112" t="s">
        <v>49</v>
      </c>
      <c r="L28" s="112" t="s">
        <v>75</v>
      </c>
      <c r="M28" s="112" t="s">
        <v>49</v>
      </c>
    </row>
    <row r="29" spans="2:48" ht="15.75" thickBot="1" x14ac:dyDescent="0.3">
      <c r="B29" s="112">
        <v>8</v>
      </c>
      <c r="C29" s="112" t="s">
        <v>88</v>
      </c>
      <c r="D29" s="165" t="s">
        <v>89</v>
      </c>
      <c r="E29" s="166"/>
      <c r="F29" s="166"/>
      <c r="G29" s="166"/>
      <c r="H29" s="166"/>
      <c r="I29" s="166"/>
      <c r="J29" s="112" t="s">
        <v>78</v>
      </c>
      <c r="K29" s="112" t="s">
        <v>49</v>
      </c>
      <c r="L29" s="112" t="s">
        <v>78</v>
      </c>
      <c r="M29" s="112" t="s">
        <v>49</v>
      </c>
    </row>
    <row r="30" spans="2:48" ht="15.75" thickBot="1" x14ac:dyDescent="0.3">
      <c r="B30" s="112">
        <v>9</v>
      </c>
      <c r="C30" s="112" t="s">
        <v>312</v>
      </c>
      <c r="D30" s="165" t="s">
        <v>313</v>
      </c>
      <c r="E30" s="166"/>
      <c r="F30" s="166"/>
      <c r="G30" s="166"/>
      <c r="H30" s="166"/>
      <c r="I30" s="166"/>
      <c r="J30" s="69"/>
      <c r="K30" s="69"/>
      <c r="L30" s="112" t="s">
        <v>75</v>
      </c>
      <c r="M30" s="112" t="s">
        <v>49</v>
      </c>
    </row>
  </sheetData>
  <mergeCells count="78">
    <mergeCell ref="D26:I26"/>
    <mergeCell ref="D27:I27"/>
    <mergeCell ref="D28:I28"/>
    <mergeCell ref="D29:I29"/>
    <mergeCell ref="D30:I30"/>
    <mergeCell ref="AA10:AE10"/>
    <mergeCell ref="AF10:AK10"/>
    <mergeCell ref="AL10:AP10"/>
    <mergeCell ref="D25:I25"/>
    <mergeCell ref="B16:I16"/>
    <mergeCell ref="B17:I17"/>
    <mergeCell ref="B18:I18"/>
    <mergeCell ref="B19:I19"/>
    <mergeCell ref="B20:I20"/>
    <mergeCell ref="L20:M20"/>
    <mergeCell ref="D21:I21"/>
    <mergeCell ref="D22:I22"/>
    <mergeCell ref="D23:I23"/>
    <mergeCell ref="D24:I24"/>
    <mergeCell ref="J20:K20"/>
    <mergeCell ref="AF8:AG8"/>
    <mergeCell ref="AH8:AK8"/>
    <mergeCell ref="AL8:AM8"/>
    <mergeCell ref="AN8:AP8"/>
    <mergeCell ref="B9:F10"/>
    <mergeCell ref="G9:I9"/>
    <mergeCell ref="J9:O9"/>
    <mergeCell ref="P9:T9"/>
    <mergeCell ref="U9:Z9"/>
    <mergeCell ref="AA9:AE9"/>
    <mergeCell ref="AF9:AK9"/>
    <mergeCell ref="AL9:AP9"/>
    <mergeCell ref="H10:I10"/>
    <mergeCell ref="J10:O10"/>
    <mergeCell ref="P10:T10"/>
    <mergeCell ref="U10:Z10"/>
    <mergeCell ref="AL7:AP7"/>
    <mergeCell ref="B8:I8"/>
    <mergeCell ref="J8:K8"/>
    <mergeCell ref="L8:O8"/>
    <mergeCell ref="P8:Q8"/>
    <mergeCell ref="R8:T8"/>
    <mergeCell ref="U8:V8"/>
    <mergeCell ref="W8:Z8"/>
    <mergeCell ref="AA8:AB8"/>
    <mergeCell ref="AC8:AE8"/>
    <mergeCell ref="B7:I7"/>
    <mergeCell ref="J7:O7"/>
    <mergeCell ref="P7:T7"/>
    <mergeCell ref="U7:Z7"/>
    <mergeCell ref="AA7:AE7"/>
    <mergeCell ref="AF7:AK7"/>
    <mergeCell ref="B6:I6"/>
    <mergeCell ref="J6:T6"/>
    <mergeCell ref="U6:AE6"/>
    <mergeCell ref="AF6:AP6"/>
    <mergeCell ref="B1:C5"/>
    <mergeCell ref="D1:F5"/>
    <mergeCell ref="G1:I1"/>
    <mergeCell ref="J1:T1"/>
    <mergeCell ref="U1:AE1"/>
    <mergeCell ref="AF1:AP1"/>
    <mergeCell ref="G2:I2"/>
    <mergeCell ref="J2:T2"/>
    <mergeCell ref="G4:I4"/>
    <mergeCell ref="J4:T4"/>
    <mergeCell ref="U4:AE4"/>
    <mergeCell ref="AF4:AP4"/>
    <mergeCell ref="G5:I5"/>
    <mergeCell ref="J5:T5"/>
    <mergeCell ref="U5:AE5"/>
    <mergeCell ref="AF5:AP5"/>
    <mergeCell ref="U2:AE2"/>
    <mergeCell ref="AF2:AP2"/>
    <mergeCell ref="G3:I3"/>
    <mergeCell ref="J3:T3"/>
    <mergeCell ref="U3:AE3"/>
    <mergeCell ref="AF3:AP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145"/>
  <sheetViews>
    <sheetView showGridLines="0" topLeftCell="F1" workbookViewId="0">
      <selection activeCell="K7" sqref="K1:L1048576"/>
    </sheetView>
  </sheetViews>
  <sheetFormatPr defaultRowHeight="14.25" x14ac:dyDescent="0.2"/>
  <cols>
    <col min="1" max="2" width="9.140625" style="1" customWidth="1"/>
    <col min="3" max="3" width="13.42578125" style="1" customWidth="1"/>
    <col min="4" max="4" width="32.85546875" style="1" customWidth="1"/>
    <col min="5" max="5" width="20.7109375" style="1" customWidth="1"/>
    <col min="6" max="7" width="9.140625" style="1" customWidth="1"/>
    <col min="8" max="8" width="14.85546875" style="1" customWidth="1"/>
    <col min="9" max="9" width="13.5703125" style="1" customWidth="1"/>
    <col min="10" max="10" width="19.85546875" style="1" customWidth="1"/>
    <col min="11" max="12" width="14.7109375" style="4" customWidth="1"/>
    <col min="13" max="14" width="22.7109375" style="1" customWidth="1"/>
    <col min="15" max="15" width="9.140625" style="1" customWidth="1"/>
    <col min="16" max="16384" width="9.140625" style="1"/>
  </cols>
  <sheetData>
    <row r="1" spans="2:15" x14ac:dyDescent="0.2">
      <c r="B1" s="125"/>
      <c r="C1" s="125"/>
      <c r="D1" s="126" t="s">
        <v>0</v>
      </c>
      <c r="E1" s="126" t="s">
        <v>0</v>
      </c>
      <c r="F1" s="125" t="s">
        <v>1</v>
      </c>
      <c r="G1" s="125" t="s">
        <v>1</v>
      </c>
      <c r="H1" s="125" t="s">
        <v>1</v>
      </c>
      <c r="I1" s="120" t="s">
        <v>90</v>
      </c>
      <c r="J1" s="120" t="s">
        <v>90</v>
      </c>
      <c r="K1" s="131" t="s">
        <v>91</v>
      </c>
      <c r="L1" s="131" t="s">
        <v>91</v>
      </c>
      <c r="M1" s="120" t="s">
        <v>92</v>
      </c>
      <c r="N1" s="120" t="s">
        <v>92</v>
      </c>
      <c r="O1" s="11"/>
    </row>
    <row r="2" spans="2:15" x14ac:dyDescent="0.2">
      <c r="B2" s="125"/>
      <c r="C2" s="125"/>
      <c r="D2" s="126" t="s">
        <v>0</v>
      </c>
      <c r="E2" s="126" t="s">
        <v>0</v>
      </c>
      <c r="F2" s="125" t="s">
        <v>5</v>
      </c>
      <c r="G2" s="125" t="s">
        <v>5</v>
      </c>
      <c r="H2" s="125" t="s">
        <v>5</v>
      </c>
      <c r="I2" s="125" t="s">
        <v>6</v>
      </c>
      <c r="J2" s="125" t="s">
        <v>6</v>
      </c>
      <c r="K2" s="122" t="s">
        <v>7</v>
      </c>
      <c r="L2" s="122" t="s">
        <v>7</v>
      </c>
      <c r="M2" s="125" t="s">
        <v>8</v>
      </c>
      <c r="N2" s="125" t="s">
        <v>8</v>
      </c>
      <c r="O2" s="11"/>
    </row>
    <row r="3" spans="2:15" x14ac:dyDescent="0.2">
      <c r="B3" s="125"/>
      <c r="C3" s="125"/>
      <c r="D3" s="126" t="s">
        <v>0</v>
      </c>
      <c r="E3" s="126" t="s">
        <v>0</v>
      </c>
      <c r="F3" s="125" t="s">
        <v>9</v>
      </c>
      <c r="G3" s="125" t="s">
        <v>9</v>
      </c>
      <c r="H3" s="125" t="s">
        <v>9</v>
      </c>
      <c r="I3" s="125" t="s">
        <v>10</v>
      </c>
      <c r="J3" s="125" t="s">
        <v>10</v>
      </c>
      <c r="K3" s="122" t="s">
        <v>10</v>
      </c>
      <c r="L3" s="122" t="s">
        <v>10</v>
      </c>
      <c r="M3" s="125" t="s">
        <v>10</v>
      </c>
      <c r="N3" s="125" t="s">
        <v>10</v>
      </c>
      <c r="O3" s="11"/>
    </row>
    <row r="4" spans="2:15" x14ac:dyDescent="0.2">
      <c r="B4" s="125"/>
      <c r="C4" s="125"/>
      <c r="D4" s="126" t="s">
        <v>0</v>
      </c>
      <c r="E4" s="126" t="s">
        <v>0</v>
      </c>
      <c r="F4" s="125" t="s">
        <v>11</v>
      </c>
      <c r="G4" s="125" t="s">
        <v>11</v>
      </c>
      <c r="H4" s="125" t="s">
        <v>11</v>
      </c>
      <c r="I4" s="125" t="s">
        <v>12</v>
      </c>
      <c r="J4" s="125" t="s">
        <v>12</v>
      </c>
      <c r="K4" s="122" t="s">
        <v>12</v>
      </c>
      <c r="L4" s="122" t="s">
        <v>12</v>
      </c>
      <c r="M4" s="125" t="s">
        <v>12</v>
      </c>
      <c r="N4" s="125" t="s">
        <v>12</v>
      </c>
      <c r="O4" s="11"/>
    </row>
    <row r="5" spans="2:15" x14ac:dyDescent="0.2">
      <c r="B5" s="125"/>
      <c r="C5" s="125"/>
      <c r="D5" s="126" t="s">
        <v>0</v>
      </c>
      <c r="E5" s="126" t="s">
        <v>0</v>
      </c>
      <c r="F5" s="125"/>
      <c r="G5" s="125"/>
      <c r="H5" s="125"/>
      <c r="I5" s="125" t="s">
        <v>13</v>
      </c>
      <c r="J5" s="125" t="s">
        <v>13</v>
      </c>
      <c r="K5" s="122" t="s">
        <v>14</v>
      </c>
      <c r="L5" s="122" t="s">
        <v>14</v>
      </c>
      <c r="M5" s="125" t="s">
        <v>14</v>
      </c>
      <c r="N5" s="125" t="s">
        <v>14</v>
      </c>
      <c r="O5" s="11"/>
    </row>
    <row r="6" spans="2:15" x14ac:dyDescent="0.2">
      <c r="B6" s="125" t="s">
        <v>15</v>
      </c>
      <c r="C6" s="125" t="s">
        <v>15</v>
      </c>
      <c r="D6" s="125" t="s">
        <v>15</v>
      </c>
      <c r="E6" s="125" t="s">
        <v>15</v>
      </c>
      <c r="F6" s="125" t="s">
        <v>15</v>
      </c>
      <c r="G6" s="125" t="s">
        <v>15</v>
      </c>
      <c r="H6" s="125" t="s">
        <v>15</v>
      </c>
      <c r="I6" s="125" t="s">
        <v>16</v>
      </c>
      <c r="J6" s="125" t="s">
        <v>16</v>
      </c>
      <c r="K6" s="122" t="s">
        <v>17</v>
      </c>
      <c r="L6" s="122" t="s">
        <v>17</v>
      </c>
      <c r="M6" s="125" t="s">
        <v>18</v>
      </c>
      <c r="N6" s="125" t="s">
        <v>18</v>
      </c>
      <c r="O6" s="11"/>
    </row>
    <row r="7" spans="2:15" x14ac:dyDescent="0.2">
      <c r="B7" s="125" t="s">
        <v>19</v>
      </c>
      <c r="C7" s="125" t="s">
        <v>19</v>
      </c>
      <c r="D7" s="125" t="s">
        <v>19</v>
      </c>
      <c r="E7" s="125" t="s">
        <v>19</v>
      </c>
      <c r="F7" s="125" t="s">
        <v>19</v>
      </c>
      <c r="G7" s="125" t="s">
        <v>19</v>
      </c>
      <c r="H7" s="125" t="s">
        <v>19</v>
      </c>
      <c r="I7" s="125" t="s">
        <v>23</v>
      </c>
      <c r="J7" s="125" t="s">
        <v>23</v>
      </c>
      <c r="K7" s="12"/>
      <c r="L7" s="12"/>
      <c r="M7" s="125" t="s">
        <v>23</v>
      </c>
      <c r="N7" s="125" t="s">
        <v>23</v>
      </c>
      <c r="O7" s="11"/>
    </row>
    <row r="8" spans="2:15" x14ac:dyDescent="0.2">
      <c r="B8" s="125" t="s">
        <v>93</v>
      </c>
      <c r="C8" s="125" t="s">
        <v>93</v>
      </c>
      <c r="D8" s="125" t="s">
        <v>93</v>
      </c>
      <c r="E8" s="125" t="s">
        <v>93</v>
      </c>
      <c r="F8" s="125" t="s">
        <v>93</v>
      </c>
      <c r="G8" s="125" t="s">
        <v>93</v>
      </c>
      <c r="H8" s="125" t="s">
        <v>93</v>
      </c>
      <c r="I8" s="125" t="s">
        <v>94</v>
      </c>
      <c r="J8" s="125" t="s">
        <v>94</v>
      </c>
      <c r="K8" s="12"/>
      <c r="L8" s="12"/>
      <c r="M8" s="125" t="s">
        <v>94</v>
      </c>
      <c r="N8" s="125" t="s">
        <v>94</v>
      </c>
      <c r="O8" s="11"/>
    </row>
    <row r="9" spans="2:15" x14ac:dyDescent="0.2">
      <c r="B9" s="170" t="s">
        <v>27</v>
      </c>
      <c r="C9" s="170" t="s">
        <v>27</v>
      </c>
      <c r="D9" s="170" t="s">
        <v>27</v>
      </c>
      <c r="E9" s="170" t="s">
        <v>27</v>
      </c>
      <c r="F9" s="125" t="s">
        <v>28</v>
      </c>
      <c r="G9" s="125" t="s">
        <v>28</v>
      </c>
      <c r="H9" s="125" t="s">
        <v>28</v>
      </c>
      <c r="I9" s="125" t="s">
        <v>25</v>
      </c>
      <c r="J9" s="125" t="s">
        <v>25</v>
      </c>
      <c r="K9" s="12"/>
      <c r="L9" s="12"/>
      <c r="M9" s="125" t="s">
        <v>25</v>
      </c>
      <c r="N9" s="125" t="s">
        <v>25</v>
      </c>
      <c r="O9" s="11"/>
    </row>
    <row r="10" spans="2:15" x14ac:dyDescent="0.2">
      <c r="B10" s="170" t="s">
        <v>27</v>
      </c>
      <c r="C10" s="170" t="s">
        <v>27</v>
      </c>
      <c r="D10" s="170" t="s">
        <v>27</v>
      </c>
      <c r="E10" s="170" t="s">
        <v>27</v>
      </c>
      <c r="F10" s="125" t="s">
        <v>95</v>
      </c>
      <c r="G10" s="125" t="s">
        <v>95</v>
      </c>
      <c r="H10" s="125" t="s">
        <v>95</v>
      </c>
      <c r="I10" s="125" t="s">
        <v>26</v>
      </c>
      <c r="J10" s="125" t="s">
        <v>26</v>
      </c>
      <c r="K10" s="12"/>
      <c r="L10" s="12"/>
      <c r="M10" s="125" t="s">
        <v>26</v>
      </c>
      <c r="N10" s="125" t="s">
        <v>26</v>
      </c>
      <c r="O10" s="11"/>
    </row>
    <row r="11" spans="2:15" x14ac:dyDescent="0.2">
      <c r="B11" s="25" t="s">
        <v>69</v>
      </c>
      <c r="C11" s="25" t="s">
        <v>35</v>
      </c>
      <c r="D11" s="25" t="s">
        <v>96</v>
      </c>
      <c r="E11" s="25" t="s">
        <v>36</v>
      </c>
      <c r="F11" s="25" t="s">
        <v>97</v>
      </c>
      <c r="G11" s="25" t="s">
        <v>38</v>
      </c>
      <c r="H11" s="25" t="s">
        <v>98</v>
      </c>
      <c r="I11" s="25" t="s">
        <v>45</v>
      </c>
      <c r="J11" s="25" t="s">
        <v>99</v>
      </c>
      <c r="K11" s="12"/>
      <c r="L11" s="12"/>
      <c r="M11" s="25" t="s">
        <v>45</v>
      </c>
      <c r="N11" s="25" t="s">
        <v>99</v>
      </c>
      <c r="O11" s="11"/>
    </row>
    <row r="12" spans="2:15" x14ac:dyDescent="0.2">
      <c r="B12" s="38">
        <v>1</v>
      </c>
      <c r="C12" s="38" t="s">
        <v>49</v>
      </c>
      <c r="D12" s="38" t="s">
        <v>50</v>
      </c>
      <c r="E12" s="38" t="s">
        <v>100</v>
      </c>
      <c r="F12" s="38" t="s">
        <v>51</v>
      </c>
      <c r="G12" s="39">
        <v>1</v>
      </c>
      <c r="H12" s="39"/>
      <c r="I12" s="40"/>
      <c r="J12" s="40">
        <v>1820500</v>
      </c>
      <c r="K12" s="20"/>
      <c r="L12" s="20"/>
      <c r="M12" s="40"/>
      <c r="N12" s="40">
        <v>2225500</v>
      </c>
      <c r="O12" s="11"/>
    </row>
    <row r="13" spans="2:15" x14ac:dyDescent="0.2">
      <c r="B13" s="11">
        <v>1</v>
      </c>
      <c r="C13" s="11" t="s">
        <v>49</v>
      </c>
      <c r="D13" s="11" t="s">
        <v>102</v>
      </c>
      <c r="E13" s="11" t="s">
        <v>102</v>
      </c>
      <c r="F13" s="11" t="s">
        <v>49</v>
      </c>
      <c r="G13" s="41" t="s">
        <v>49</v>
      </c>
      <c r="H13" s="41"/>
      <c r="I13" s="41"/>
      <c r="J13" s="41"/>
      <c r="K13" s="20"/>
      <c r="L13" s="20"/>
      <c r="M13" s="41"/>
      <c r="N13" s="41"/>
      <c r="O13" s="11"/>
    </row>
    <row r="14" spans="2:15" x14ac:dyDescent="0.2">
      <c r="B14" s="11">
        <v>2</v>
      </c>
      <c r="C14" s="11" t="s">
        <v>103</v>
      </c>
      <c r="D14" s="11" t="s">
        <v>104</v>
      </c>
      <c r="E14" s="11" t="s">
        <v>104</v>
      </c>
      <c r="F14" s="11" t="s">
        <v>105</v>
      </c>
      <c r="G14" s="41">
        <v>1</v>
      </c>
      <c r="H14" s="41"/>
      <c r="I14" s="42">
        <v>450000</v>
      </c>
      <c r="J14" s="42">
        <v>450000</v>
      </c>
      <c r="K14" s="20"/>
      <c r="L14" s="20"/>
      <c r="M14" s="42">
        <v>675000</v>
      </c>
      <c r="N14" s="42">
        <v>675000</v>
      </c>
      <c r="O14" s="11"/>
    </row>
    <row r="15" spans="2:15" x14ac:dyDescent="0.2">
      <c r="B15" s="11">
        <v>3</v>
      </c>
      <c r="C15" s="11" t="s">
        <v>103</v>
      </c>
      <c r="D15" s="11" t="s">
        <v>106</v>
      </c>
      <c r="E15" s="11" t="s">
        <v>106</v>
      </c>
      <c r="F15" s="11" t="s">
        <v>107</v>
      </c>
      <c r="G15" s="41">
        <v>1</v>
      </c>
      <c r="H15" s="41"/>
      <c r="I15" s="42">
        <v>425000</v>
      </c>
      <c r="J15" s="42">
        <v>425000</v>
      </c>
      <c r="K15" s="20"/>
      <c r="L15" s="20"/>
      <c r="M15" s="42">
        <v>635000</v>
      </c>
      <c r="N15" s="42">
        <v>635000</v>
      </c>
      <c r="O15" s="11"/>
    </row>
    <row r="16" spans="2:15" x14ac:dyDescent="0.2">
      <c r="B16" s="11">
        <v>4</v>
      </c>
      <c r="C16" s="11" t="s">
        <v>103</v>
      </c>
      <c r="D16" s="11" t="s">
        <v>108</v>
      </c>
      <c r="E16" s="11" t="s">
        <v>108</v>
      </c>
      <c r="F16" s="11" t="s">
        <v>107</v>
      </c>
      <c r="G16" s="41">
        <v>1</v>
      </c>
      <c r="H16" s="41"/>
      <c r="I16" s="42">
        <v>695000</v>
      </c>
      <c r="J16" s="42">
        <v>695000</v>
      </c>
      <c r="K16" s="20"/>
      <c r="L16" s="20"/>
      <c r="M16" s="42">
        <v>755000</v>
      </c>
      <c r="N16" s="42">
        <v>755000</v>
      </c>
      <c r="O16" s="11"/>
    </row>
    <row r="17" spans="2:15" x14ac:dyDescent="0.2">
      <c r="B17" s="11">
        <v>5</v>
      </c>
      <c r="C17" s="11" t="s">
        <v>49</v>
      </c>
      <c r="D17" s="11" t="s">
        <v>109</v>
      </c>
      <c r="E17" s="11" t="s">
        <v>109</v>
      </c>
      <c r="F17" s="11" t="s">
        <v>107</v>
      </c>
      <c r="G17" s="41">
        <v>1</v>
      </c>
      <c r="H17" s="41"/>
      <c r="I17" s="42">
        <v>65000</v>
      </c>
      <c r="J17" s="42">
        <v>65000</v>
      </c>
      <c r="K17" s="20"/>
      <c r="L17" s="20"/>
      <c r="M17" s="42">
        <v>25000</v>
      </c>
      <c r="N17" s="42">
        <v>25000</v>
      </c>
      <c r="O17" s="11"/>
    </row>
    <row r="18" spans="2:15" x14ac:dyDescent="0.2">
      <c r="B18" s="11">
        <v>6</v>
      </c>
      <c r="C18" s="11" t="s">
        <v>49</v>
      </c>
      <c r="D18" s="11" t="s">
        <v>110</v>
      </c>
      <c r="E18" s="11" t="s">
        <v>110</v>
      </c>
      <c r="F18" s="11" t="s">
        <v>111</v>
      </c>
      <c r="G18" s="41">
        <v>3</v>
      </c>
      <c r="H18" s="41"/>
      <c r="I18" s="42">
        <v>25000</v>
      </c>
      <c r="J18" s="42">
        <v>75000</v>
      </c>
      <c r="K18" s="20"/>
      <c r="L18" s="20"/>
      <c r="M18" s="42">
        <v>15000</v>
      </c>
      <c r="N18" s="42">
        <v>45000</v>
      </c>
      <c r="O18" s="11"/>
    </row>
    <row r="19" spans="2:15" x14ac:dyDescent="0.2">
      <c r="B19" s="11">
        <v>7</v>
      </c>
      <c r="C19" s="11" t="s">
        <v>49</v>
      </c>
      <c r="D19" s="11" t="s">
        <v>113</v>
      </c>
      <c r="E19" s="11" t="s">
        <v>113</v>
      </c>
      <c r="F19" s="11" t="s">
        <v>111</v>
      </c>
      <c r="G19" s="41">
        <v>2</v>
      </c>
      <c r="H19" s="41"/>
      <c r="I19" s="42">
        <v>35000</v>
      </c>
      <c r="J19" s="42">
        <v>70000</v>
      </c>
      <c r="K19" s="20"/>
      <c r="L19" s="20"/>
      <c r="M19" s="42">
        <v>18500</v>
      </c>
      <c r="N19" s="42">
        <v>37000</v>
      </c>
      <c r="O19" s="11"/>
    </row>
    <row r="20" spans="2:15" x14ac:dyDescent="0.2">
      <c r="B20" s="11">
        <v>8</v>
      </c>
      <c r="C20" s="11" t="s">
        <v>49</v>
      </c>
      <c r="D20" s="11" t="s">
        <v>115</v>
      </c>
      <c r="E20" s="11" t="s">
        <v>115</v>
      </c>
      <c r="F20" s="11" t="s">
        <v>49</v>
      </c>
      <c r="G20" s="41" t="s">
        <v>49</v>
      </c>
      <c r="H20" s="41"/>
      <c r="I20" s="41"/>
      <c r="J20" s="41"/>
      <c r="K20" s="20"/>
      <c r="L20" s="20"/>
      <c r="M20" s="41"/>
      <c r="N20" s="41"/>
      <c r="O20" s="11"/>
    </row>
    <row r="21" spans="2:15" x14ac:dyDescent="0.2">
      <c r="B21" s="11">
        <v>9</v>
      </c>
      <c r="C21" s="11" t="s">
        <v>49</v>
      </c>
      <c r="D21" s="11" t="s">
        <v>116</v>
      </c>
      <c r="E21" s="11" t="s">
        <v>116</v>
      </c>
      <c r="F21" s="11" t="s">
        <v>49</v>
      </c>
      <c r="G21" s="41" t="s">
        <v>49</v>
      </c>
      <c r="H21" s="41"/>
      <c r="I21" s="41"/>
      <c r="J21" s="41"/>
      <c r="K21" s="20"/>
      <c r="L21" s="20"/>
      <c r="M21" s="41"/>
      <c r="N21" s="41"/>
      <c r="O21" s="11"/>
    </row>
    <row r="22" spans="2:15" x14ac:dyDescent="0.2">
      <c r="B22" s="11">
        <v>10</v>
      </c>
      <c r="C22" s="11" t="s">
        <v>103</v>
      </c>
      <c r="D22" s="11" t="s">
        <v>117</v>
      </c>
      <c r="E22" s="11" t="s">
        <v>117</v>
      </c>
      <c r="F22" s="11" t="s">
        <v>118</v>
      </c>
      <c r="G22" s="41">
        <v>2</v>
      </c>
      <c r="H22" s="41"/>
      <c r="I22" s="42">
        <v>16500</v>
      </c>
      <c r="J22" s="42">
        <v>33000</v>
      </c>
      <c r="K22" s="20"/>
      <c r="L22" s="20"/>
      <c r="M22" s="42">
        <v>20500</v>
      </c>
      <c r="N22" s="42">
        <v>41000</v>
      </c>
      <c r="O22" s="11"/>
    </row>
    <row r="23" spans="2:15" x14ac:dyDescent="0.2">
      <c r="B23" s="11">
        <v>11</v>
      </c>
      <c r="C23" s="11" t="s">
        <v>119</v>
      </c>
      <c r="D23" s="11" t="s">
        <v>120</v>
      </c>
      <c r="E23" s="11" t="s">
        <v>120</v>
      </c>
      <c r="F23" s="11" t="s">
        <v>105</v>
      </c>
      <c r="G23" s="41">
        <v>1</v>
      </c>
      <c r="H23" s="41"/>
      <c r="I23" s="42">
        <v>7500</v>
      </c>
      <c r="J23" s="42">
        <v>7500</v>
      </c>
      <c r="K23" s="20"/>
      <c r="L23" s="20"/>
      <c r="M23" s="42">
        <v>12500</v>
      </c>
      <c r="N23" s="42">
        <v>12500</v>
      </c>
      <c r="O23" s="11"/>
    </row>
    <row r="24" spans="2:15" x14ac:dyDescent="0.2">
      <c r="B24" s="11">
        <v>12</v>
      </c>
      <c r="C24" s="11" t="s">
        <v>49</v>
      </c>
      <c r="D24" s="11" t="s">
        <v>121</v>
      </c>
      <c r="E24" s="11" t="s">
        <v>121</v>
      </c>
      <c r="F24" s="11" t="s">
        <v>49</v>
      </c>
      <c r="G24" s="41" t="s">
        <v>49</v>
      </c>
      <c r="H24" s="41"/>
      <c r="I24" s="41"/>
      <c r="J24" s="41"/>
      <c r="K24" s="20"/>
      <c r="L24" s="20"/>
      <c r="M24" s="41"/>
      <c r="N24" s="41"/>
      <c r="O24" s="11"/>
    </row>
    <row r="25" spans="2:15" x14ac:dyDescent="0.2">
      <c r="B25" s="38">
        <v>2</v>
      </c>
      <c r="C25" s="38" t="s">
        <v>49</v>
      </c>
      <c r="D25" s="38" t="s">
        <v>54</v>
      </c>
      <c r="E25" s="38" t="s">
        <v>122</v>
      </c>
      <c r="F25" s="38" t="s">
        <v>51</v>
      </c>
      <c r="G25" s="39">
        <v>1</v>
      </c>
      <c r="H25" s="39"/>
      <c r="I25" s="40"/>
      <c r="J25" s="40">
        <v>3062800</v>
      </c>
      <c r="K25" s="20"/>
      <c r="L25" s="20"/>
      <c r="M25" s="40"/>
      <c r="N25" s="40">
        <v>4029985</v>
      </c>
      <c r="O25" s="11"/>
    </row>
    <row r="26" spans="2:15" x14ac:dyDescent="0.2">
      <c r="B26" s="11">
        <v>13</v>
      </c>
      <c r="C26" s="11" t="s">
        <v>49</v>
      </c>
      <c r="D26" s="11" t="s">
        <v>102</v>
      </c>
      <c r="E26" s="11" t="s">
        <v>102</v>
      </c>
      <c r="F26" s="11" t="s">
        <v>49</v>
      </c>
      <c r="G26" s="41" t="s">
        <v>49</v>
      </c>
      <c r="H26" s="41"/>
      <c r="I26" s="41"/>
      <c r="J26" s="41"/>
      <c r="K26" s="20"/>
      <c r="L26" s="20"/>
      <c r="M26" s="41"/>
      <c r="N26" s="41"/>
      <c r="O26" s="11"/>
    </row>
    <row r="27" spans="2:15" x14ac:dyDescent="0.2">
      <c r="B27" s="11">
        <v>14</v>
      </c>
      <c r="C27" s="11" t="s">
        <v>123</v>
      </c>
      <c r="D27" s="11" t="s">
        <v>124</v>
      </c>
      <c r="E27" s="11" t="s">
        <v>124</v>
      </c>
      <c r="F27" s="11" t="s">
        <v>49</v>
      </c>
      <c r="G27" s="41" t="s">
        <v>49</v>
      </c>
      <c r="H27" s="41"/>
      <c r="I27" s="41"/>
      <c r="J27" s="41"/>
      <c r="K27" s="20"/>
      <c r="L27" s="20"/>
      <c r="M27" s="41"/>
      <c r="N27" s="41"/>
      <c r="O27" s="11"/>
    </row>
    <row r="28" spans="2:15" x14ac:dyDescent="0.2">
      <c r="B28" s="11">
        <v>15</v>
      </c>
      <c r="C28" s="11" t="s">
        <v>49</v>
      </c>
      <c r="D28" s="11" t="s">
        <v>125</v>
      </c>
      <c r="E28" s="11" t="s">
        <v>125</v>
      </c>
      <c r="F28" s="11" t="s">
        <v>126</v>
      </c>
      <c r="G28" s="41">
        <v>15</v>
      </c>
      <c r="H28" s="41"/>
      <c r="I28" s="42">
        <v>1650</v>
      </c>
      <c r="J28" s="42">
        <v>24750</v>
      </c>
      <c r="K28" s="20"/>
      <c r="L28" s="20"/>
      <c r="M28" s="42">
        <v>1250</v>
      </c>
      <c r="N28" s="42">
        <v>18750</v>
      </c>
      <c r="O28" s="11"/>
    </row>
    <row r="29" spans="2:15" x14ac:dyDescent="0.2">
      <c r="B29" s="11">
        <v>16</v>
      </c>
      <c r="C29" s="11" t="s">
        <v>49</v>
      </c>
      <c r="D29" s="11" t="s">
        <v>128</v>
      </c>
      <c r="E29" s="11" t="s">
        <v>128</v>
      </c>
      <c r="F29" s="11" t="s">
        <v>126</v>
      </c>
      <c r="G29" s="41">
        <v>15</v>
      </c>
      <c r="H29" s="41"/>
      <c r="I29" s="42">
        <v>750</v>
      </c>
      <c r="J29" s="42">
        <v>11250</v>
      </c>
      <c r="K29" s="20"/>
      <c r="L29" s="20"/>
      <c r="M29" s="42">
        <v>750</v>
      </c>
      <c r="N29" s="42">
        <v>11250</v>
      </c>
      <c r="O29" s="11"/>
    </row>
    <row r="30" spans="2:15" x14ac:dyDescent="0.2">
      <c r="B30" s="11">
        <v>17</v>
      </c>
      <c r="C30" s="11" t="s">
        <v>103</v>
      </c>
      <c r="D30" s="11" t="s">
        <v>129</v>
      </c>
      <c r="E30" s="11" t="s">
        <v>129</v>
      </c>
      <c r="F30" s="11" t="s">
        <v>130</v>
      </c>
      <c r="G30" s="41">
        <v>4</v>
      </c>
      <c r="H30" s="41"/>
      <c r="I30" s="42">
        <v>5500</v>
      </c>
      <c r="J30" s="42">
        <v>22000</v>
      </c>
      <c r="K30" s="20"/>
      <c r="L30" s="20"/>
      <c r="M30" s="42">
        <v>6500</v>
      </c>
      <c r="N30" s="42">
        <v>26000</v>
      </c>
      <c r="O30" s="11"/>
    </row>
    <row r="31" spans="2:15" x14ac:dyDescent="0.2">
      <c r="B31" s="11">
        <v>18</v>
      </c>
      <c r="C31" s="11" t="s">
        <v>103</v>
      </c>
      <c r="D31" s="11" t="s">
        <v>132</v>
      </c>
      <c r="E31" s="11" t="s">
        <v>132</v>
      </c>
      <c r="F31" s="11" t="s">
        <v>130</v>
      </c>
      <c r="G31" s="41">
        <v>1</v>
      </c>
      <c r="H31" s="41"/>
      <c r="I31" s="42">
        <v>5500</v>
      </c>
      <c r="J31" s="42">
        <v>5500</v>
      </c>
      <c r="K31" s="20"/>
      <c r="L31" s="20"/>
      <c r="M31" s="42">
        <v>4650</v>
      </c>
      <c r="N31" s="42">
        <v>4650</v>
      </c>
      <c r="O31" s="11"/>
    </row>
    <row r="32" spans="2:15" x14ac:dyDescent="0.2">
      <c r="B32" s="11">
        <v>19</v>
      </c>
      <c r="C32" s="11" t="s">
        <v>103</v>
      </c>
      <c r="D32" s="11" t="s">
        <v>133</v>
      </c>
      <c r="E32" s="11" t="s">
        <v>133</v>
      </c>
      <c r="F32" s="11" t="s">
        <v>130</v>
      </c>
      <c r="G32" s="41">
        <v>1</v>
      </c>
      <c r="H32" s="41"/>
      <c r="I32" s="42">
        <v>65000</v>
      </c>
      <c r="J32" s="42">
        <v>65000</v>
      </c>
      <c r="K32" s="20"/>
      <c r="L32" s="20"/>
      <c r="M32" s="42">
        <v>75000</v>
      </c>
      <c r="N32" s="42">
        <v>75000</v>
      </c>
      <c r="O32" s="11"/>
    </row>
    <row r="33" spans="2:15" x14ac:dyDescent="0.2">
      <c r="B33" s="11">
        <v>20</v>
      </c>
      <c r="C33" s="11" t="s">
        <v>119</v>
      </c>
      <c r="D33" s="11" t="s">
        <v>134</v>
      </c>
      <c r="E33" s="11" t="s">
        <v>134</v>
      </c>
      <c r="F33" s="11" t="s">
        <v>130</v>
      </c>
      <c r="G33" s="41">
        <v>2</v>
      </c>
      <c r="H33" s="41"/>
      <c r="I33" s="42">
        <v>2200</v>
      </c>
      <c r="J33" s="42">
        <v>4400</v>
      </c>
      <c r="K33" s="20"/>
      <c r="L33" s="20"/>
      <c r="M33" s="42">
        <v>2050</v>
      </c>
      <c r="N33" s="42">
        <v>4100</v>
      </c>
      <c r="O33" s="11"/>
    </row>
    <row r="34" spans="2:15" x14ac:dyDescent="0.2">
      <c r="B34" s="11">
        <v>21</v>
      </c>
      <c r="C34" s="11" t="s">
        <v>103</v>
      </c>
      <c r="D34" s="11" t="s">
        <v>135</v>
      </c>
      <c r="E34" s="11" t="s">
        <v>135</v>
      </c>
      <c r="F34" s="11" t="s">
        <v>130</v>
      </c>
      <c r="G34" s="41">
        <v>2</v>
      </c>
      <c r="H34" s="41"/>
      <c r="I34" s="42">
        <v>1500</v>
      </c>
      <c r="J34" s="42">
        <v>3000</v>
      </c>
      <c r="K34" s="20"/>
      <c r="L34" s="20"/>
      <c r="M34" s="42">
        <v>2450</v>
      </c>
      <c r="N34" s="42">
        <v>4900</v>
      </c>
      <c r="O34" s="11"/>
    </row>
    <row r="35" spans="2:15" x14ac:dyDescent="0.2">
      <c r="B35" s="11">
        <v>22</v>
      </c>
      <c r="C35" s="11" t="s">
        <v>49</v>
      </c>
      <c r="D35" s="11" t="s">
        <v>136</v>
      </c>
      <c r="E35" s="11" t="s">
        <v>136</v>
      </c>
      <c r="F35" s="11" t="s">
        <v>49</v>
      </c>
      <c r="G35" s="41" t="s">
        <v>49</v>
      </c>
      <c r="H35" s="41"/>
      <c r="I35" s="41"/>
      <c r="J35" s="41"/>
      <c r="K35" s="20"/>
      <c r="L35" s="20"/>
      <c r="M35" s="41"/>
      <c r="N35" s="41"/>
      <c r="O35" s="11"/>
    </row>
    <row r="36" spans="2:15" x14ac:dyDescent="0.2">
      <c r="B36" s="11">
        <v>23</v>
      </c>
      <c r="C36" s="11" t="s">
        <v>103</v>
      </c>
      <c r="D36" s="11" t="s">
        <v>137</v>
      </c>
      <c r="E36" s="11" t="s">
        <v>137</v>
      </c>
      <c r="F36" s="11" t="s">
        <v>130</v>
      </c>
      <c r="G36" s="41">
        <v>2</v>
      </c>
      <c r="H36" s="41"/>
      <c r="I36" s="42">
        <v>2200</v>
      </c>
      <c r="J36" s="42">
        <v>4400</v>
      </c>
      <c r="K36" s="20"/>
      <c r="L36" s="20"/>
      <c r="M36" s="42">
        <v>1650</v>
      </c>
      <c r="N36" s="42">
        <v>3300</v>
      </c>
      <c r="O36" s="11"/>
    </row>
    <row r="37" spans="2:15" x14ac:dyDescent="0.2">
      <c r="B37" s="11">
        <v>24</v>
      </c>
      <c r="C37" s="11" t="s">
        <v>119</v>
      </c>
      <c r="D37" s="11" t="s">
        <v>138</v>
      </c>
      <c r="E37" s="11" t="s">
        <v>138</v>
      </c>
      <c r="F37" s="11" t="s">
        <v>130</v>
      </c>
      <c r="G37" s="41">
        <v>2</v>
      </c>
      <c r="H37" s="41"/>
      <c r="I37" s="42">
        <v>1400</v>
      </c>
      <c r="J37" s="42">
        <v>2800</v>
      </c>
      <c r="K37" s="20"/>
      <c r="L37" s="20"/>
      <c r="M37" s="42">
        <v>1450</v>
      </c>
      <c r="N37" s="42">
        <v>2900</v>
      </c>
      <c r="O37" s="11"/>
    </row>
    <row r="38" spans="2:15" x14ac:dyDescent="0.2">
      <c r="B38" s="11">
        <v>25</v>
      </c>
      <c r="C38" s="11" t="s">
        <v>139</v>
      </c>
      <c r="D38" s="11" t="s">
        <v>140</v>
      </c>
      <c r="E38" s="11" t="s">
        <v>140</v>
      </c>
      <c r="F38" s="11" t="s">
        <v>130</v>
      </c>
      <c r="G38" s="41">
        <v>4</v>
      </c>
      <c r="H38" s="41"/>
      <c r="I38" s="42">
        <v>550</v>
      </c>
      <c r="J38" s="42">
        <v>2200</v>
      </c>
      <c r="K38" s="20"/>
      <c r="L38" s="20"/>
      <c r="M38" s="42">
        <v>1050</v>
      </c>
      <c r="N38" s="42">
        <v>4200</v>
      </c>
      <c r="O38" s="11"/>
    </row>
    <row r="39" spans="2:15" x14ac:dyDescent="0.2">
      <c r="B39" s="11">
        <v>26</v>
      </c>
      <c r="C39" s="11" t="s">
        <v>49</v>
      </c>
      <c r="D39" s="11" t="s">
        <v>141</v>
      </c>
      <c r="E39" s="11" t="s">
        <v>141</v>
      </c>
      <c r="F39" s="11" t="s">
        <v>49</v>
      </c>
      <c r="G39" s="41" t="s">
        <v>49</v>
      </c>
      <c r="H39" s="41"/>
      <c r="I39" s="41"/>
      <c r="J39" s="41"/>
      <c r="K39" s="20"/>
      <c r="L39" s="20"/>
      <c r="M39" s="41"/>
      <c r="N39" s="41"/>
      <c r="O39" s="11"/>
    </row>
    <row r="40" spans="2:15" x14ac:dyDescent="0.2">
      <c r="B40" s="11">
        <v>27</v>
      </c>
      <c r="C40" s="11" t="s">
        <v>103</v>
      </c>
      <c r="D40" s="11" t="s">
        <v>142</v>
      </c>
      <c r="E40" s="11" t="s">
        <v>142</v>
      </c>
      <c r="F40" s="11" t="s">
        <v>143</v>
      </c>
      <c r="G40" s="41">
        <v>10</v>
      </c>
      <c r="H40" s="41"/>
      <c r="I40" s="42">
        <v>220</v>
      </c>
      <c r="J40" s="42">
        <v>2200</v>
      </c>
      <c r="K40" s="20"/>
      <c r="L40" s="20"/>
      <c r="M40" s="42">
        <v>450</v>
      </c>
      <c r="N40" s="42">
        <v>4500</v>
      </c>
      <c r="O40" s="11"/>
    </row>
    <row r="41" spans="2:15" x14ac:dyDescent="0.2">
      <c r="B41" s="11">
        <v>28</v>
      </c>
      <c r="C41" s="11" t="s">
        <v>119</v>
      </c>
      <c r="D41" s="11" t="s">
        <v>145</v>
      </c>
      <c r="E41" s="11" t="s">
        <v>145</v>
      </c>
      <c r="F41" s="11" t="s">
        <v>143</v>
      </c>
      <c r="G41" s="41">
        <v>15</v>
      </c>
      <c r="H41" s="41"/>
      <c r="I41" s="42">
        <v>180</v>
      </c>
      <c r="J41" s="42">
        <v>2700</v>
      </c>
      <c r="K41" s="20"/>
      <c r="L41" s="20"/>
      <c r="M41" s="42">
        <v>425</v>
      </c>
      <c r="N41" s="42">
        <v>6375</v>
      </c>
      <c r="O41" s="11"/>
    </row>
    <row r="42" spans="2:15" x14ac:dyDescent="0.2">
      <c r="B42" s="11">
        <v>29</v>
      </c>
      <c r="C42" s="11" t="s">
        <v>139</v>
      </c>
      <c r="D42" s="11" t="s">
        <v>146</v>
      </c>
      <c r="E42" s="11" t="s">
        <v>146</v>
      </c>
      <c r="F42" s="11" t="s">
        <v>143</v>
      </c>
      <c r="G42" s="41">
        <v>20</v>
      </c>
      <c r="H42" s="41"/>
      <c r="I42" s="42">
        <v>160</v>
      </c>
      <c r="J42" s="42">
        <v>3200</v>
      </c>
      <c r="K42" s="20"/>
      <c r="L42" s="20"/>
      <c r="M42" s="42">
        <v>390</v>
      </c>
      <c r="N42" s="42">
        <v>7800</v>
      </c>
      <c r="O42" s="11"/>
    </row>
    <row r="43" spans="2:15" x14ac:dyDescent="0.2">
      <c r="B43" s="11">
        <v>30</v>
      </c>
      <c r="C43" s="11" t="s">
        <v>49</v>
      </c>
      <c r="D43" s="11" t="s">
        <v>148</v>
      </c>
      <c r="E43" s="11" t="s">
        <v>148</v>
      </c>
      <c r="F43" s="11" t="s">
        <v>49</v>
      </c>
      <c r="G43" s="41" t="s">
        <v>49</v>
      </c>
      <c r="H43" s="41"/>
      <c r="I43" s="41"/>
      <c r="J43" s="41"/>
      <c r="K43" s="20"/>
      <c r="L43" s="20"/>
      <c r="M43" s="41"/>
      <c r="N43" s="41"/>
      <c r="O43" s="11"/>
    </row>
    <row r="44" spans="2:15" x14ac:dyDescent="0.2">
      <c r="B44" s="11">
        <v>31</v>
      </c>
      <c r="C44" s="11" t="s">
        <v>149</v>
      </c>
      <c r="D44" s="11" t="s">
        <v>150</v>
      </c>
      <c r="E44" s="11" t="s">
        <v>150</v>
      </c>
      <c r="F44" s="11" t="s">
        <v>49</v>
      </c>
      <c r="G44" s="41" t="s">
        <v>49</v>
      </c>
      <c r="H44" s="41"/>
      <c r="I44" s="41"/>
      <c r="J44" s="41"/>
      <c r="K44" s="20"/>
      <c r="L44" s="20"/>
      <c r="M44" s="41"/>
      <c r="N44" s="41"/>
      <c r="O44" s="11"/>
    </row>
    <row r="45" spans="2:15" x14ac:dyDescent="0.2">
      <c r="B45" s="11">
        <v>32</v>
      </c>
      <c r="C45" s="11" t="s">
        <v>103</v>
      </c>
      <c r="D45" s="11" t="s">
        <v>151</v>
      </c>
      <c r="E45" s="11" t="s">
        <v>151</v>
      </c>
      <c r="F45" s="11" t="s">
        <v>107</v>
      </c>
      <c r="G45" s="41">
        <v>1</v>
      </c>
      <c r="H45" s="41"/>
      <c r="I45" s="42">
        <v>80000</v>
      </c>
      <c r="J45" s="42">
        <v>80000</v>
      </c>
      <c r="K45" s="20"/>
      <c r="L45" s="20"/>
      <c r="M45" s="42">
        <v>35000</v>
      </c>
      <c r="N45" s="42">
        <v>35000</v>
      </c>
      <c r="O45" s="11"/>
    </row>
    <row r="46" spans="2:15" x14ac:dyDescent="0.2">
      <c r="B46" s="11">
        <v>33</v>
      </c>
      <c r="C46" s="11" t="s">
        <v>103</v>
      </c>
      <c r="D46" s="11" t="s">
        <v>152</v>
      </c>
      <c r="E46" s="11" t="s">
        <v>152</v>
      </c>
      <c r="F46" s="11" t="s">
        <v>126</v>
      </c>
      <c r="G46" s="41">
        <v>50</v>
      </c>
      <c r="H46" s="41"/>
      <c r="I46" s="42">
        <v>2500</v>
      </c>
      <c r="J46" s="42">
        <v>125000</v>
      </c>
      <c r="K46" s="20"/>
      <c r="L46" s="20"/>
      <c r="M46" s="42">
        <v>3450</v>
      </c>
      <c r="N46" s="42">
        <v>172500</v>
      </c>
      <c r="O46" s="11"/>
    </row>
    <row r="47" spans="2:15" x14ac:dyDescent="0.2">
      <c r="B47" s="11">
        <v>34</v>
      </c>
      <c r="C47" s="11" t="s">
        <v>154</v>
      </c>
      <c r="D47" s="11" t="s">
        <v>155</v>
      </c>
      <c r="E47" s="11" t="s">
        <v>155</v>
      </c>
      <c r="F47" s="11" t="s">
        <v>156</v>
      </c>
      <c r="G47" s="41">
        <v>25</v>
      </c>
      <c r="H47" s="41"/>
      <c r="I47" s="42">
        <v>1200</v>
      </c>
      <c r="J47" s="42">
        <v>30000</v>
      </c>
      <c r="K47" s="20"/>
      <c r="L47" s="20"/>
      <c r="M47" s="42">
        <v>2450</v>
      </c>
      <c r="N47" s="42">
        <v>61250</v>
      </c>
      <c r="O47" s="11"/>
    </row>
    <row r="48" spans="2:15" x14ac:dyDescent="0.2">
      <c r="B48" s="11">
        <v>35</v>
      </c>
      <c r="C48" s="11" t="s">
        <v>49</v>
      </c>
      <c r="D48" s="11" t="s">
        <v>158</v>
      </c>
      <c r="E48" s="11" t="s">
        <v>158</v>
      </c>
      <c r="F48" s="11" t="s">
        <v>105</v>
      </c>
      <c r="G48" s="41">
        <v>1</v>
      </c>
      <c r="H48" s="41"/>
      <c r="I48" s="42">
        <v>4500</v>
      </c>
      <c r="J48" s="42">
        <v>4500</v>
      </c>
      <c r="K48" s="20"/>
      <c r="L48" s="20"/>
      <c r="M48" s="42">
        <v>8500</v>
      </c>
      <c r="N48" s="42">
        <v>8500</v>
      </c>
      <c r="O48" s="11"/>
    </row>
    <row r="49" spans="2:15" x14ac:dyDescent="0.2">
      <c r="B49" s="11">
        <v>36</v>
      </c>
      <c r="C49" s="11" t="s">
        <v>49</v>
      </c>
      <c r="D49" s="11" t="s">
        <v>159</v>
      </c>
      <c r="E49" s="11" t="s">
        <v>159</v>
      </c>
      <c r="F49" s="11" t="s">
        <v>49</v>
      </c>
      <c r="G49" s="41" t="s">
        <v>49</v>
      </c>
      <c r="H49" s="41"/>
      <c r="I49" s="41"/>
      <c r="J49" s="41"/>
      <c r="K49" s="20"/>
      <c r="L49" s="20"/>
      <c r="M49" s="41"/>
      <c r="N49" s="41"/>
      <c r="O49" s="11"/>
    </row>
    <row r="50" spans="2:15" x14ac:dyDescent="0.2">
      <c r="B50" s="11">
        <v>37</v>
      </c>
      <c r="C50" s="11" t="s">
        <v>103</v>
      </c>
      <c r="D50" s="11" t="s">
        <v>160</v>
      </c>
      <c r="E50" s="11" t="s">
        <v>160</v>
      </c>
      <c r="F50" s="11" t="s">
        <v>126</v>
      </c>
      <c r="G50" s="41">
        <v>100</v>
      </c>
      <c r="H50" s="41"/>
      <c r="I50" s="42">
        <v>550</v>
      </c>
      <c r="J50" s="42">
        <v>55000</v>
      </c>
      <c r="K50" s="20"/>
      <c r="L50" s="20"/>
      <c r="M50" s="42">
        <v>1250</v>
      </c>
      <c r="N50" s="42">
        <v>125000</v>
      </c>
      <c r="O50" s="11"/>
    </row>
    <row r="51" spans="2:15" x14ac:dyDescent="0.2">
      <c r="B51" s="11">
        <v>38</v>
      </c>
      <c r="C51" s="11" t="s">
        <v>139</v>
      </c>
      <c r="D51" s="11" t="s">
        <v>162</v>
      </c>
      <c r="E51" s="11" t="s">
        <v>162</v>
      </c>
      <c r="F51" s="11" t="s">
        <v>126</v>
      </c>
      <c r="G51" s="41">
        <v>200</v>
      </c>
      <c r="H51" s="41"/>
      <c r="I51" s="42">
        <v>180</v>
      </c>
      <c r="J51" s="42">
        <v>36000</v>
      </c>
      <c r="K51" s="20"/>
      <c r="L51" s="20"/>
      <c r="M51" s="42">
        <v>1500</v>
      </c>
      <c r="N51" s="42">
        <v>300000</v>
      </c>
      <c r="O51" s="11"/>
    </row>
    <row r="52" spans="2:15" x14ac:dyDescent="0.2">
      <c r="B52" s="11">
        <v>39</v>
      </c>
      <c r="C52" s="11" t="s">
        <v>103</v>
      </c>
      <c r="D52" s="11" t="s">
        <v>164</v>
      </c>
      <c r="E52" s="11" t="s">
        <v>164</v>
      </c>
      <c r="F52" s="11" t="s">
        <v>126</v>
      </c>
      <c r="G52" s="41">
        <v>90</v>
      </c>
      <c r="H52" s="41"/>
      <c r="I52" s="42">
        <v>160</v>
      </c>
      <c r="J52" s="42">
        <v>14400</v>
      </c>
      <c r="K52" s="20"/>
      <c r="L52" s="20"/>
      <c r="M52" s="42">
        <v>230</v>
      </c>
      <c r="N52" s="42">
        <v>20700</v>
      </c>
      <c r="O52" s="11"/>
    </row>
    <row r="53" spans="2:15" x14ac:dyDescent="0.2">
      <c r="B53" s="11">
        <v>40</v>
      </c>
      <c r="C53" s="11" t="s">
        <v>119</v>
      </c>
      <c r="D53" s="11" t="s">
        <v>166</v>
      </c>
      <c r="E53" s="11" t="s">
        <v>166</v>
      </c>
      <c r="F53" s="11" t="s">
        <v>126</v>
      </c>
      <c r="G53" s="41">
        <v>200</v>
      </c>
      <c r="H53" s="41"/>
      <c r="I53" s="42">
        <v>850</v>
      </c>
      <c r="J53" s="42">
        <v>170000</v>
      </c>
      <c r="K53" s="20"/>
      <c r="L53" s="20"/>
      <c r="M53" s="42">
        <v>650</v>
      </c>
      <c r="N53" s="42">
        <v>130000</v>
      </c>
      <c r="O53" s="11"/>
    </row>
    <row r="54" spans="2:15" x14ac:dyDescent="0.2">
      <c r="B54" s="11">
        <v>41</v>
      </c>
      <c r="C54" s="11" t="s">
        <v>49</v>
      </c>
      <c r="D54" s="11" t="s">
        <v>167</v>
      </c>
      <c r="E54" s="11" t="s">
        <v>167</v>
      </c>
      <c r="F54" s="11" t="s">
        <v>107</v>
      </c>
      <c r="G54" s="41">
        <v>2</v>
      </c>
      <c r="H54" s="41"/>
      <c r="I54" s="42">
        <v>8500</v>
      </c>
      <c r="J54" s="42">
        <v>17000</v>
      </c>
      <c r="K54" s="20"/>
      <c r="L54" s="20"/>
      <c r="M54" s="42">
        <v>25000</v>
      </c>
      <c r="N54" s="42">
        <v>50000</v>
      </c>
      <c r="O54" s="11"/>
    </row>
    <row r="55" spans="2:15" x14ac:dyDescent="0.2">
      <c r="B55" s="11">
        <v>42</v>
      </c>
      <c r="C55" s="11" t="s">
        <v>168</v>
      </c>
      <c r="D55" s="11" t="s">
        <v>169</v>
      </c>
      <c r="E55" s="11" t="s">
        <v>169</v>
      </c>
      <c r="F55" s="11" t="s">
        <v>49</v>
      </c>
      <c r="G55" s="41" t="s">
        <v>49</v>
      </c>
      <c r="H55" s="41"/>
      <c r="I55" s="41"/>
      <c r="J55" s="41"/>
      <c r="K55" s="20"/>
      <c r="L55" s="20"/>
      <c r="M55" s="41"/>
      <c r="N55" s="41"/>
      <c r="O55" s="11"/>
    </row>
    <row r="56" spans="2:15" x14ac:dyDescent="0.2">
      <c r="B56" s="11">
        <v>43</v>
      </c>
      <c r="C56" s="11" t="s">
        <v>103</v>
      </c>
      <c r="D56" s="11" t="s">
        <v>170</v>
      </c>
      <c r="E56" s="11" t="s">
        <v>170</v>
      </c>
      <c r="F56" s="11" t="s">
        <v>130</v>
      </c>
      <c r="G56" s="41">
        <v>2</v>
      </c>
      <c r="H56" s="41"/>
      <c r="I56" s="42">
        <v>115000</v>
      </c>
      <c r="J56" s="42">
        <v>230000</v>
      </c>
      <c r="K56" s="20"/>
      <c r="L56" s="20"/>
      <c r="M56" s="42">
        <v>175000</v>
      </c>
      <c r="N56" s="42">
        <v>350000</v>
      </c>
      <c r="O56" s="11"/>
    </row>
    <row r="57" spans="2:15" x14ac:dyDescent="0.2">
      <c r="B57" s="11">
        <v>44</v>
      </c>
      <c r="C57" s="11" t="s">
        <v>103</v>
      </c>
      <c r="D57" s="11" t="s">
        <v>171</v>
      </c>
      <c r="E57" s="11" t="s">
        <v>171</v>
      </c>
      <c r="F57" s="11" t="s">
        <v>126</v>
      </c>
      <c r="G57" s="41">
        <v>100</v>
      </c>
      <c r="H57" s="41"/>
      <c r="I57" s="42">
        <v>1550</v>
      </c>
      <c r="J57" s="42">
        <v>155000</v>
      </c>
      <c r="K57" s="20"/>
      <c r="L57" s="20"/>
      <c r="M57" s="42">
        <v>1850</v>
      </c>
      <c r="N57" s="42">
        <v>185000</v>
      </c>
      <c r="O57" s="11"/>
    </row>
    <row r="58" spans="2:15" x14ac:dyDescent="0.2">
      <c r="B58" s="11">
        <v>45</v>
      </c>
      <c r="C58" s="11" t="s">
        <v>49</v>
      </c>
      <c r="D58" s="11" t="s">
        <v>172</v>
      </c>
      <c r="E58" s="11" t="s">
        <v>172</v>
      </c>
      <c r="F58" s="11" t="s">
        <v>49</v>
      </c>
      <c r="G58" s="41" t="s">
        <v>49</v>
      </c>
      <c r="H58" s="41"/>
      <c r="I58" s="41"/>
      <c r="J58" s="41"/>
      <c r="K58" s="20"/>
      <c r="L58" s="20"/>
      <c r="M58" s="41"/>
      <c r="N58" s="41"/>
      <c r="O58" s="11"/>
    </row>
    <row r="59" spans="2:15" x14ac:dyDescent="0.2">
      <c r="B59" s="11">
        <v>46</v>
      </c>
      <c r="C59" s="11" t="s">
        <v>103</v>
      </c>
      <c r="D59" s="11" t="s">
        <v>173</v>
      </c>
      <c r="E59" s="11" t="s">
        <v>173</v>
      </c>
      <c r="F59" s="11" t="s">
        <v>126</v>
      </c>
      <c r="G59" s="41">
        <v>20</v>
      </c>
      <c r="H59" s="41"/>
      <c r="I59" s="42">
        <v>450</v>
      </c>
      <c r="J59" s="42">
        <v>9000</v>
      </c>
      <c r="K59" s="20"/>
      <c r="L59" s="20"/>
      <c r="M59" s="42">
        <v>650</v>
      </c>
      <c r="N59" s="42">
        <v>13000</v>
      </c>
      <c r="O59" s="11"/>
    </row>
    <row r="60" spans="2:15" x14ac:dyDescent="0.2">
      <c r="B60" s="11">
        <v>47</v>
      </c>
      <c r="C60" s="11" t="s">
        <v>119</v>
      </c>
      <c r="D60" s="11" t="s">
        <v>174</v>
      </c>
      <c r="E60" s="11" t="s">
        <v>174</v>
      </c>
      <c r="F60" s="11" t="s">
        <v>126</v>
      </c>
      <c r="G60" s="41">
        <v>120</v>
      </c>
      <c r="H60" s="41"/>
      <c r="I60" s="42">
        <v>180</v>
      </c>
      <c r="J60" s="42">
        <v>21600</v>
      </c>
      <c r="K60" s="20"/>
      <c r="L60" s="20"/>
      <c r="M60" s="42">
        <v>210</v>
      </c>
      <c r="N60" s="42">
        <v>25200</v>
      </c>
      <c r="O60" s="11"/>
    </row>
    <row r="61" spans="2:15" x14ac:dyDescent="0.2">
      <c r="B61" s="11">
        <v>48</v>
      </c>
      <c r="C61" s="11" t="s">
        <v>49</v>
      </c>
      <c r="D61" s="11" t="s">
        <v>176</v>
      </c>
      <c r="E61" s="11" t="s">
        <v>176</v>
      </c>
      <c r="F61" s="11" t="s">
        <v>118</v>
      </c>
      <c r="G61" s="41">
        <v>2</v>
      </c>
      <c r="H61" s="41"/>
      <c r="I61" s="42">
        <v>3500</v>
      </c>
      <c r="J61" s="42">
        <v>7000</v>
      </c>
      <c r="K61" s="20"/>
      <c r="L61" s="20"/>
      <c r="M61" s="42">
        <v>15000</v>
      </c>
      <c r="N61" s="42">
        <v>30000</v>
      </c>
      <c r="O61" s="11"/>
    </row>
    <row r="62" spans="2:15" x14ac:dyDescent="0.2">
      <c r="B62" s="11">
        <v>49</v>
      </c>
      <c r="C62" s="11" t="s">
        <v>49</v>
      </c>
      <c r="D62" s="11" t="s">
        <v>177</v>
      </c>
      <c r="E62" s="11" t="s">
        <v>177</v>
      </c>
      <c r="F62" s="11" t="s">
        <v>130</v>
      </c>
      <c r="G62" s="41">
        <v>2</v>
      </c>
      <c r="H62" s="41"/>
      <c r="I62" s="42">
        <v>1500</v>
      </c>
      <c r="J62" s="42">
        <v>3000</v>
      </c>
      <c r="K62" s="20"/>
      <c r="L62" s="20"/>
      <c r="M62" s="42">
        <v>4500</v>
      </c>
      <c r="N62" s="42">
        <v>9000</v>
      </c>
      <c r="O62" s="11"/>
    </row>
    <row r="63" spans="2:15" x14ac:dyDescent="0.2">
      <c r="B63" s="11">
        <v>50</v>
      </c>
      <c r="C63" s="11" t="s">
        <v>49</v>
      </c>
      <c r="D63" s="11" t="s">
        <v>178</v>
      </c>
      <c r="E63" s="11" t="s">
        <v>178</v>
      </c>
      <c r="F63" s="11" t="s">
        <v>49</v>
      </c>
      <c r="G63" s="41" t="s">
        <v>49</v>
      </c>
      <c r="H63" s="41"/>
      <c r="I63" s="41"/>
      <c r="J63" s="41"/>
      <c r="K63" s="20"/>
      <c r="L63" s="20"/>
      <c r="M63" s="41"/>
      <c r="N63" s="41"/>
      <c r="O63" s="11"/>
    </row>
    <row r="64" spans="2:15" x14ac:dyDescent="0.2">
      <c r="B64" s="11">
        <v>51</v>
      </c>
      <c r="C64" s="11" t="s">
        <v>179</v>
      </c>
      <c r="D64" s="11" t="s">
        <v>180</v>
      </c>
      <c r="E64" s="11" t="s">
        <v>180</v>
      </c>
      <c r="F64" s="11" t="s">
        <v>49</v>
      </c>
      <c r="G64" s="41" t="s">
        <v>49</v>
      </c>
      <c r="H64" s="41"/>
      <c r="I64" s="41"/>
      <c r="J64" s="41"/>
      <c r="K64" s="20"/>
      <c r="L64" s="20"/>
      <c r="M64" s="41"/>
      <c r="N64" s="41"/>
      <c r="O64" s="11"/>
    </row>
    <row r="65" spans="2:15" x14ac:dyDescent="0.2">
      <c r="B65" s="11">
        <v>52</v>
      </c>
      <c r="C65" s="11" t="s">
        <v>49</v>
      </c>
      <c r="D65" s="11" t="s">
        <v>181</v>
      </c>
      <c r="E65" s="11" t="s">
        <v>181</v>
      </c>
      <c r="F65" s="11" t="s">
        <v>49</v>
      </c>
      <c r="G65" s="41" t="s">
        <v>49</v>
      </c>
      <c r="H65" s="41"/>
      <c r="I65" s="41"/>
      <c r="J65" s="41"/>
      <c r="K65" s="20"/>
      <c r="L65" s="20"/>
      <c r="M65" s="41"/>
      <c r="N65" s="41"/>
      <c r="O65" s="11"/>
    </row>
    <row r="66" spans="2:15" x14ac:dyDescent="0.2">
      <c r="B66" s="11">
        <v>53</v>
      </c>
      <c r="C66" s="11" t="s">
        <v>103</v>
      </c>
      <c r="D66" s="11" t="s">
        <v>182</v>
      </c>
      <c r="E66" s="11" t="s">
        <v>182</v>
      </c>
      <c r="F66" s="11" t="s">
        <v>183</v>
      </c>
      <c r="G66" s="41">
        <v>15</v>
      </c>
      <c r="H66" s="41"/>
      <c r="I66" s="42">
        <v>1850</v>
      </c>
      <c r="J66" s="42">
        <v>27750</v>
      </c>
      <c r="K66" s="20"/>
      <c r="L66" s="20"/>
      <c r="M66" s="42">
        <v>1950</v>
      </c>
      <c r="N66" s="42">
        <v>29250</v>
      </c>
      <c r="O66" s="11"/>
    </row>
    <row r="67" spans="2:15" x14ac:dyDescent="0.2">
      <c r="B67" s="11">
        <v>54</v>
      </c>
      <c r="C67" s="11" t="s">
        <v>119</v>
      </c>
      <c r="D67" s="11" t="s">
        <v>184</v>
      </c>
      <c r="E67" s="11" t="s">
        <v>184</v>
      </c>
      <c r="F67" s="11" t="s">
        <v>183</v>
      </c>
      <c r="G67" s="41">
        <v>10</v>
      </c>
      <c r="H67" s="41"/>
      <c r="I67" s="42">
        <v>1650</v>
      </c>
      <c r="J67" s="42">
        <v>16500</v>
      </c>
      <c r="K67" s="20"/>
      <c r="L67" s="20"/>
      <c r="M67" s="42">
        <v>1750</v>
      </c>
      <c r="N67" s="42">
        <v>17500</v>
      </c>
      <c r="O67" s="11"/>
    </row>
    <row r="68" spans="2:15" x14ac:dyDescent="0.2">
      <c r="B68" s="11">
        <v>55</v>
      </c>
      <c r="C68" s="11" t="s">
        <v>139</v>
      </c>
      <c r="D68" s="11" t="s">
        <v>185</v>
      </c>
      <c r="E68" s="11" t="s">
        <v>185</v>
      </c>
      <c r="F68" s="11" t="s">
        <v>183</v>
      </c>
      <c r="G68" s="41">
        <v>250</v>
      </c>
      <c r="H68" s="41"/>
      <c r="I68" s="42">
        <v>1450</v>
      </c>
      <c r="J68" s="42">
        <v>362500</v>
      </c>
      <c r="K68" s="20"/>
      <c r="L68" s="20"/>
      <c r="M68" s="42">
        <v>1550</v>
      </c>
      <c r="N68" s="42">
        <v>387500</v>
      </c>
      <c r="O68" s="11"/>
    </row>
    <row r="69" spans="2:15" x14ac:dyDescent="0.2">
      <c r="B69" s="11">
        <v>56</v>
      </c>
      <c r="C69" s="11" t="s">
        <v>187</v>
      </c>
      <c r="D69" s="11" t="s">
        <v>188</v>
      </c>
      <c r="E69" s="11" t="s">
        <v>188</v>
      </c>
      <c r="F69" s="11" t="s">
        <v>183</v>
      </c>
      <c r="G69" s="41">
        <v>300</v>
      </c>
      <c r="H69" s="41"/>
      <c r="I69" s="42">
        <v>1250</v>
      </c>
      <c r="J69" s="42">
        <v>375000</v>
      </c>
      <c r="K69" s="20"/>
      <c r="L69" s="20"/>
      <c r="M69" s="42">
        <v>1350</v>
      </c>
      <c r="N69" s="42">
        <v>405000</v>
      </c>
      <c r="O69" s="11"/>
    </row>
    <row r="70" spans="2:15" x14ac:dyDescent="0.2">
      <c r="B70" s="11">
        <v>57</v>
      </c>
      <c r="C70" s="11" t="s">
        <v>103</v>
      </c>
      <c r="D70" s="11" t="s">
        <v>190</v>
      </c>
      <c r="E70" s="11" t="s">
        <v>190</v>
      </c>
      <c r="F70" s="11" t="s">
        <v>183</v>
      </c>
      <c r="G70" s="41">
        <v>25</v>
      </c>
      <c r="H70" s="41"/>
      <c r="I70" s="42">
        <v>1850</v>
      </c>
      <c r="J70" s="42">
        <v>46250</v>
      </c>
      <c r="K70" s="20"/>
      <c r="L70" s="20"/>
      <c r="M70" s="42">
        <v>1850</v>
      </c>
      <c r="N70" s="42">
        <v>46250</v>
      </c>
      <c r="O70" s="11"/>
    </row>
    <row r="71" spans="2:15" x14ac:dyDescent="0.2">
      <c r="B71" s="11">
        <v>58</v>
      </c>
      <c r="C71" s="11" t="s">
        <v>49</v>
      </c>
      <c r="D71" s="11" t="s">
        <v>191</v>
      </c>
      <c r="E71" s="11" t="s">
        <v>191</v>
      </c>
      <c r="F71" s="11" t="s">
        <v>192</v>
      </c>
      <c r="G71" s="41">
        <v>1</v>
      </c>
      <c r="H71" s="41"/>
      <c r="I71" s="42">
        <v>15000</v>
      </c>
      <c r="J71" s="42">
        <v>15000</v>
      </c>
      <c r="K71" s="20"/>
      <c r="L71" s="20"/>
      <c r="M71" s="42">
        <v>20000</v>
      </c>
      <c r="N71" s="42">
        <v>20000</v>
      </c>
      <c r="O71" s="11"/>
    </row>
    <row r="72" spans="2:15" x14ac:dyDescent="0.2">
      <c r="B72" s="11">
        <v>59</v>
      </c>
      <c r="C72" s="11" t="s">
        <v>49</v>
      </c>
      <c r="D72" s="11" t="s">
        <v>193</v>
      </c>
      <c r="E72" s="11" t="s">
        <v>193</v>
      </c>
      <c r="F72" s="11" t="s">
        <v>49</v>
      </c>
      <c r="G72" s="41" t="s">
        <v>49</v>
      </c>
      <c r="H72" s="41"/>
      <c r="I72" s="41"/>
      <c r="J72" s="41"/>
      <c r="K72" s="20"/>
      <c r="L72" s="20"/>
      <c r="M72" s="41"/>
      <c r="N72" s="41"/>
      <c r="O72" s="11"/>
    </row>
    <row r="73" spans="2:15" x14ac:dyDescent="0.2">
      <c r="B73" s="11">
        <v>60</v>
      </c>
      <c r="C73" s="11" t="s">
        <v>103</v>
      </c>
      <c r="D73" s="11" t="s">
        <v>194</v>
      </c>
      <c r="E73" s="11" t="s">
        <v>194</v>
      </c>
      <c r="F73" s="11" t="s">
        <v>183</v>
      </c>
      <c r="G73" s="41">
        <v>10</v>
      </c>
      <c r="H73" s="41"/>
      <c r="I73" s="42">
        <v>8500</v>
      </c>
      <c r="J73" s="42">
        <v>85000</v>
      </c>
      <c r="K73" s="20"/>
      <c r="L73" s="20"/>
      <c r="M73" s="42">
        <v>8750</v>
      </c>
      <c r="N73" s="42">
        <v>87500</v>
      </c>
      <c r="O73" s="11"/>
    </row>
    <row r="74" spans="2:15" x14ac:dyDescent="0.2">
      <c r="B74" s="11">
        <v>61</v>
      </c>
      <c r="C74" s="11" t="s">
        <v>119</v>
      </c>
      <c r="D74" s="11" t="s">
        <v>195</v>
      </c>
      <c r="E74" s="11" t="s">
        <v>195</v>
      </c>
      <c r="F74" s="11" t="s">
        <v>183</v>
      </c>
      <c r="G74" s="41">
        <v>3</v>
      </c>
      <c r="H74" s="41"/>
      <c r="I74" s="42">
        <v>9500</v>
      </c>
      <c r="J74" s="42">
        <v>28500</v>
      </c>
      <c r="K74" s="20"/>
      <c r="L74" s="20"/>
      <c r="M74" s="42">
        <v>10430</v>
      </c>
      <c r="N74" s="42">
        <v>31290</v>
      </c>
      <c r="O74" s="11"/>
    </row>
    <row r="75" spans="2:15" x14ac:dyDescent="0.2">
      <c r="B75" s="11">
        <v>62</v>
      </c>
      <c r="C75" s="11" t="s">
        <v>49</v>
      </c>
      <c r="D75" s="11" t="s">
        <v>196</v>
      </c>
      <c r="E75" s="11" t="s">
        <v>196</v>
      </c>
      <c r="F75" s="11" t="s">
        <v>49</v>
      </c>
      <c r="G75" s="41" t="s">
        <v>49</v>
      </c>
      <c r="H75" s="41"/>
      <c r="I75" s="41"/>
      <c r="J75" s="41"/>
      <c r="K75" s="20"/>
      <c r="L75" s="20"/>
      <c r="M75" s="41"/>
      <c r="N75" s="41"/>
      <c r="O75" s="11"/>
    </row>
    <row r="76" spans="2:15" x14ac:dyDescent="0.2">
      <c r="B76" s="11">
        <v>63</v>
      </c>
      <c r="C76" s="11" t="s">
        <v>49</v>
      </c>
      <c r="D76" s="11" t="s">
        <v>197</v>
      </c>
      <c r="E76" s="11" t="s">
        <v>197</v>
      </c>
      <c r="F76" s="11" t="s">
        <v>130</v>
      </c>
      <c r="G76" s="41">
        <v>4</v>
      </c>
      <c r="H76" s="41"/>
      <c r="I76" s="42">
        <v>2800</v>
      </c>
      <c r="J76" s="42">
        <v>11200</v>
      </c>
      <c r="K76" s="20"/>
      <c r="L76" s="20"/>
      <c r="M76" s="42">
        <v>2250</v>
      </c>
      <c r="N76" s="42">
        <v>9000</v>
      </c>
      <c r="O76" s="11"/>
    </row>
    <row r="77" spans="2:15" x14ac:dyDescent="0.2">
      <c r="B77" s="11">
        <v>64</v>
      </c>
      <c r="C77" s="11" t="s">
        <v>49</v>
      </c>
      <c r="D77" s="11" t="s">
        <v>198</v>
      </c>
      <c r="E77" s="11" t="s">
        <v>198</v>
      </c>
      <c r="F77" s="11" t="s">
        <v>107</v>
      </c>
      <c r="G77" s="41">
        <v>4</v>
      </c>
      <c r="H77" s="41"/>
      <c r="I77" s="42">
        <v>2000</v>
      </c>
      <c r="J77" s="42">
        <v>8000</v>
      </c>
      <c r="K77" s="20"/>
      <c r="L77" s="20"/>
      <c r="M77" s="42">
        <v>2450</v>
      </c>
      <c r="N77" s="42">
        <v>9800</v>
      </c>
      <c r="O77" s="11"/>
    </row>
    <row r="78" spans="2:15" x14ac:dyDescent="0.2">
      <c r="B78" s="11">
        <v>65</v>
      </c>
      <c r="C78" s="11" t="s">
        <v>49</v>
      </c>
      <c r="D78" s="11" t="s">
        <v>199</v>
      </c>
      <c r="E78" s="11" t="s">
        <v>199</v>
      </c>
      <c r="F78" s="11" t="s">
        <v>130</v>
      </c>
      <c r="G78" s="41">
        <v>2</v>
      </c>
      <c r="H78" s="41"/>
      <c r="I78" s="42">
        <v>3200</v>
      </c>
      <c r="J78" s="42">
        <v>6400</v>
      </c>
      <c r="K78" s="20"/>
      <c r="L78" s="20"/>
      <c r="M78" s="42">
        <v>2150</v>
      </c>
      <c r="N78" s="42">
        <v>4300</v>
      </c>
      <c r="O78" s="11"/>
    </row>
    <row r="79" spans="2:15" x14ac:dyDescent="0.2">
      <c r="B79" s="11">
        <v>66</v>
      </c>
      <c r="C79" s="11" t="s">
        <v>49</v>
      </c>
      <c r="D79" s="11" t="s">
        <v>200</v>
      </c>
      <c r="E79" s="11" t="s">
        <v>200</v>
      </c>
      <c r="F79" s="11" t="s">
        <v>183</v>
      </c>
      <c r="G79" s="41">
        <v>2</v>
      </c>
      <c r="H79" s="41"/>
      <c r="I79" s="42">
        <v>10500</v>
      </c>
      <c r="J79" s="42">
        <v>21000</v>
      </c>
      <c r="K79" s="20"/>
      <c r="L79" s="20"/>
      <c r="M79" s="42">
        <v>10500</v>
      </c>
      <c r="N79" s="42">
        <v>21000</v>
      </c>
      <c r="O79" s="11"/>
    </row>
    <row r="80" spans="2:15" x14ac:dyDescent="0.2">
      <c r="B80" s="11">
        <v>67</v>
      </c>
      <c r="C80" s="11" t="s">
        <v>49</v>
      </c>
      <c r="D80" s="11" t="s">
        <v>201</v>
      </c>
      <c r="E80" s="11" t="s">
        <v>201</v>
      </c>
      <c r="F80" s="11" t="s">
        <v>183</v>
      </c>
      <c r="G80" s="41">
        <v>2</v>
      </c>
      <c r="H80" s="41"/>
      <c r="I80" s="42">
        <v>5500</v>
      </c>
      <c r="J80" s="42">
        <v>11000</v>
      </c>
      <c r="K80" s="20"/>
      <c r="L80" s="20"/>
      <c r="M80" s="42">
        <v>5460</v>
      </c>
      <c r="N80" s="42">
        <v>10920</v>
      </c>
      <c r="O80" s="11"/>
    </row>
    <row r="81" spans="2:15" x14ac:dyDescent="0.2">
      <c r="B81" s="11">
        <v>68</v>
      </c>
      <c r="C81" s="11" t="s">
        <v>49</v>
      </c>
      <c r="D81" s="11" t="s">
        <v>202</v>
      </c>
      <c r="E81" s="11" t="s">
        <v>202</v>
      </c>
      <c r="F81" s="11" t="s">
        <v>49</v>
      </c>
      <c r="G81" s="41" t="s">
        <v>49</v>
      </c>
      <c r="H81" s="41"/>
      <c r="I81" s="41"/>
      <c r="J81" s="41"/>
      <c r="K81" s="20"/>
      <c r="L81" s="20"/>
      <c r="M81" s="41"/>
      <c r="N81" s="41"/>
      <c r="O81" s="11"/>
    </row>
    <row r="82" spans="2:15" x14ac:dyDescent="0.2">
      <c r="B82" s="11">
        <v>69</v>
      </c>
      <c r="C82" s="11" t="s">
        <v>103</v>
      </c>
      <c r="D82" s="11" t="s">
        <v>203</v>
      </c>
      <c r="E82" s="11" t="s">
        <v>203</v>
      </c>
      <c r="F82" s="11" t="s">
        <v>183</v>
      </c>
      <c r="G82" s="41">
        <v>4</v>
      </c>
      <c r="H82" s="41"/>
      <c r="I82" s="42">
        <v>12500</v>
      </c>
      <c r="J82" s="42">
        <v>50000</v>
      </c>
      <c r="K82" s="20"/>
      <c r="L82" s="20"/>
      <c r="M82" s="42">
        <v>18500</v>
      </c>
      <c r="N82" s="42">
        <v>74000</v>
      </c>
      <c r="O82" s="11"/>
    </row>
    <row r="83" spans="2:15" x14ac:dyDescent="0.2">
      <c r="B83" s="11">
        <v>70</v>
      </c>
      <c r="C83" s="11" t="s">
        <v>119</v>
      </c>
      <c r="D83" s="11" t="s">
        <v>204</v>
      </c>
      <c r="E83" s="11" t="s">
        <v>204</v>
      </c>
      <c r="F83" s="11" t="s">
        <v>130</v>
      </c>
      <c r="G83" s="41">
        <v>7</v>
      </c>
      <c r="H83" s="41"/>
      <c r="I83" s="42">
        <v>14500</v>
      </c>
      <c r="J83" s="42">
        <v>101500</v>
      </c>
      <c r="K83" s="20"/>
      <c r="L83" s="20"/>
      <c r="M83" s="42">
        <v>16500</v>
      </c>
      <c r="N83" s="42">
        <v>115500</v>
      </c>
      <c r="O83" s="11"/>
    </row>
    <row r="84" spans="2:15" x14ac:dyDescent="0.2">
      <c r="B84" s="11">
        <v>71</v>
      </c>
      <c r="C84" s="11" t="s">
        <v>139</v>
      </c>
      <c r="D84" s="11" t="s">
        <v>206</v>
      </c>
      <c r="E84" s="11" t="s">
        <v>206</v>
      </c>
      <c r="F84" s="11" t="s">
        <v>192</v>
      </c>
      <c r="G84" s="41">
        <v>1</v>
      </c>
      <c r="H84" s="41"/>
      <c r="I84" s="42">
        <v>10000</v>
      </c>
      <c r="J84" s="42">
        <v>10000</v>
      </c>
      <c r="K84" s="20"/>
      <c r="L84" s="20"/>
      <c r="M84" s="42">
        <v>15000</v>
      </c>
      <c r="N84" s="42">
        <v>15000</v>
      </c>
      <c r="O84" s="11"/>
    </row>
    <row r="85" spans="2:15" x14ac:dyDescent="0.2">
      <c r="B85" s="11">
        <v>72</v>
      </c>
      <c r="C85" s="11" t="s">
        <v>49</v>
      </c>
      <c r="D85" s="11" t="s">
        <v>207</v>
      </c>
      <c r="E85" s="11" t="s">
        <v>207</v>
      </c>
      <c r="F85" s="11" t="s">
        <v>130</v>
      </c>
      <c r="G85" s="41">
        <v>30</v>
      </c>
      <c r="H85" s="41"/>
      <c r="I85" s="42">
        <v>5500</v>
      </c>
      <c r="J85" s="42">
        <v>165000</v>
      </c>
      <c r="K85" s="20"/>
      <c r="L85" s="20"/>
      <c r="M85" s="42">
        <v>6250</v>
      </c>
      <c r="N85" s="42">
        <v>187500</v>
      </c>
      <c r="O85" s="11"/>
    </row>
    <row r="86" spans="2:15" x14ac:dyDescent="0.2">
      <c r="B86" s="11">
        <v>73</v>
      </c>
      <c r="C86" s="11" t="s">
        <v>103</v>
      </c>
      <c r="D86" s="11" t="s">
        <v>209</v>
      </c>
      <c r="E86" s="11" t="s">
        <v>209</v>
      </c>
      <c r="F86" s="11" t="s">
        <v>130</v>
      </c>
      <c r="G86" s="41">
        <v>18</v>
      </c>
      <c r="H86" s="41"/>
      <c r="I86" s="42">
        <v>1250</v>
      </c>
      <c r="J86" s="42">
        <v>22500</v>
      </c>
      <c r="K86" s="20"/>
      <c r="L86" s="20"/>
      <c r="M86" s="42">
        <v>1850</v>
      </c>
      <c r="N86" s="42">
        <v>33300</v>
      </c>
      <c r="O86" s="11"/>
    </row>
    <row r="87" spans="2:15" x14ac:dyDescent="0.2">
      <c r="B87" s="11">
        <v>74</v>
      </c>
      <c r="C87" s="11" t="s">
        <v>49</v>
      </c>
      <c r="D87" s="11" t="s">
        <v>211</v>
      </c>
      <c r="E87" s="11" t="s">
        <v>211</v>
      </c>
      <c r="F87" s="11" t="s">
        <v>49</v>
      </c>
      <c r="G87" s="41" t="s">
        <v>49</v>
      </c>
      <c r="H87" s="41"/>
      <c r="I87" s="41"/>
      <c r="J87" s="41"/>
      <c r="K87" s="20"/>
      <c r="L87" s="20"/>
      <c r="M87" s="41"/>
      <c r="N87" s="41"/>
      <c r="O87" s="11"/>
    </row>
    <row r="88" spans="2:15" x14ac:dyDescent="0.2">
      <c r="B88" s="11">
        <v>75</v>
      </c>
      <c r="C88" s="11" t="s">
        <v>103</v>
      </c>
      <c r="D88" s="11" t="s">
        <v>212</v>
      </c>
      <c r="E88" s="11" t="s">
        <v>212</v>
      </c>
      <c r="F88" s="11" t="s">
        <v>126</v>
      </c>
      <c r="G88" s="41">
        <v>30</v>
      </c>
      <c r="H88" s="41"/>
      <c r="I88" s="42">
        <v>750</v>
      </c>
      <c r="J88" s="42">
        <v>22500</v>
      </c>
      <c r="K88" s="20"/>
      <c r="L88" s="20"/>
      <c r="M88" s="42">
        <v>1450</v>
      </c>
      <c r="N88" s="42">
        <v>43500</v>
      </c>
      <c r="O88" s="11"/>
    </row>
    <row r="89" spans="2:15" x14ac:dyDescent="0.2">
      <c r="B89" s="11">
        <v>76</v>
      </c>
      <c r="C89" s="11" t="s">
        <v>119</v>
      </c>
      <c r="D89" s="11" t="s">
        <v>213</v>
      </c>
      <c r="E89" s="11" t="s">
        <v>213</v>
      </c>
      <c r="F89" s="11" t="s">
        <v>126</v>
      </c>
      <c r="G89" s="41">
        <v>5</v>
      </c>
      <c r="H89" s="41"/>
      <c r="I89" s="42">
        <v>650</v>
      </c>
      <c r="J89" s="42">
        <v>3250</v>
      </c>
      <c r="K89" s="20"/>
      <c r="L89" s="20"/>
      <c r="M89" s="42">
        <v>1250</v>
      </c>
      <c r="N89" s="42">
        <v>6250</v>
      </c>
      <c r="O89" s="11"/>
    </row>
    <row r="90" spans="2:15" x14ac:dyDescent="0.2">
      <c r="B90" s="11">
        <v>77</v>
      </c>
      <c r="C90" s="11" t="s">
        <v>139</v>
      </c>
      <c r="D90" s="11" t="s">
        <v>215</v>
      </c>
      <c r="E90" s="11" t="s">
        <v>215</v>
      </c>
      <c r="F90" s="11" t="s">
        <v>126</v>
      </c>
      <c r="G90" s="41">
        <v>5</v>
      </c>
      <c r="H90" s="41"/>
      <c r="I90" s="42">
        <v>550</v>
      </c>
      <c r="J90" s="42">
        <v>2750</v>
      </c>
      <c r="K90" s="20"/>
      <c r="L90" s="20"/>
      <c r="M90" s="42">
        <v>1150</v>
      </c>
      <c r="N90" s="42">
        <v>5750</v>
      </c>
      <c r="O90" s="11"/>
    </row>
    <row r="91" spans="2:15" x14ac:dyDescent="0.2">
      <c r="B91" s="11">
        <v>78</v>
      </c>
      <c r="C91" s="11" t="s">
        <v>187</v>
      </c>
      <c r="D91" s="11" t="s">
        <v>216</v>
      </c>
      <c r="E91" s="11" t="s">
        <v>216</v>
      </c>
      <c r="F91" s="11" t="s">
        <v>126</v>
      </c>
      <c r="G91" s="41">
        <v>20</v>
      </c>
      <c r="H91" s="41"/>
      <c r="I91" s="42">
        <v>450</v>
      </c>
      <c r="J91" s="42">
        <v>9000</v>
      </c>
      <c r="K91" s="20"/>
      <c r="L91" s="20"/>
      <c r="M91" s="42">
        <v>1050</v>
      </c>
      <c r="N91" s="42">
        <v>21000</v>
      </c>
      <c r="O91" s="11"/>
    </row>
    <row r="92" spans="2:15" x14ac:dyDescent="0.2">
      <c r="B92" s="11">
        <v>79</v>
      </c>
      <c r="C92" s="11" t="s">
        <v>217</v>
      </c>
      <c r="D92" s="11" t="s">
        <v>218</v>
      </c>
      <c r="E92" s="11" t="s">
        <v>218</v>
      </c>
      <c r="F92" s="11" t="s">
        <v>49</v>
      </c>
      <c r="G92" s="41" t="s">
        <v>49</v>
      </c>
      <c r="H92" s="41"/>
      <c r="I92" s="41"/>
      <c r="J92" s="41"/>
      <c r="K92" s="20"/>
      <c r="L92" s="20"/>
      <c r="M92" s="41"/>
      <c r="N92" s="41"/>
      <c r="O92" s="11"/>
    </row>
    <row r="93" spans="2:15" x14ac:dyDescent="0.2">
      <c r="B93" s="11">
        <v>80</v>
      </c>
      <c r="C93" s="11" t="s">
        <v>49</v>
      </c>
      <c r="D93" s="11" t="s">
        <v>219</v>
      </c>
      <c r="E93" s="11" t="s">
        <v>219</v>
      </c>
      <c r="F93" s="11" t="s">
        <v>49</v>
      </c>
      <c r="G93" s="41" t="s">
        <v>49</v>
      </c>
      <c r="H93" s="41"/>
      <c r="I93" s="41"/>
      <c r="J93" s="41"/>
      <c r="K93" s="20"/>
      <c r="L93" s="20"/>
      <c r="M93" s="41"/>
      <c r="N93" s="41"/>
      <c r="O93" s="11"/>
    </row>
    <row r="94" spans="2:15" x14ac:dyDescent="0.2">
      <c r="B94" s="11">
        <v>81</v>
      </c>
      <c r="C94" s="11" t="s">
        <v>103</v>
      </c>
      <c r="D94" s="11" t="s">
        <v>220</v>
      </c>
      <c r="E94" s="11" t="s">
        <v>220</v>
      </c>
      <c r="F94" s="11" t="s">
        <v>118</v>
      </c>
      <c r="G94" s="41">
        <v>2</v>
      </c>
      <c r="H94" s="41"/>
      <c r="I94" s="42">
        <v>3000</v>
      </c>
      <c r="J94" s="42">
        <v>6000</v>
      </c>
      <c r="K94" s="20"/>
      <c r="L94" s="20"/>
      <c r="M94" s="42">
        <v>2650</v>
      </c>
      <c r="N94" s="42">
        <v>5300</v>
      </c>
      <c r="O94" s="11"/>
    </row>
    <row r="95" spans="2:15" x14ac:dyDescent="0.2">
      <c r="B95" s="11">
        <v>82</v>
      </c>
      <c r="C95" s="11" t="s">
        <v>119</v>
      </c>
      <c r="D95" s="11" t="s">
        <v>221</v>
      </c>
      <c r="E95" s="11" t="s">
        <v>221</v>
      </c>
      <c r="F95" s="11" t="s">
        <v>118</v>
      </c>
      <c r="G95" s="41">
        <v>2</v>
      </c>
      <c r="H95" s="41"/>
      <c r="I95" s="42">
        <v>3000</v>
      </c>
      <c r="J95" s="42">
        <v>6000</v>
      </c>
      <c r="K95" s="20"/>
      <c r="L95" s="20"/>
      <c r="M95" s="42">
        <v>2850</v>
      </c>
      <c r="N95" s="42">
        <v>5700</v>
      </c>
      <c r="O95" s="11"/>
    </row>
    <row r="96" spans="2:15" x14ac:dyDescent="0.2">
      <c r="B96" s="11">
        <v>83</v>
      </c>
      <c r="C96" s="11" t="s">
        <v>49</v>
      </c>
      <c r="D96" s="11" t="s">
        <v>222</v>
      </c>
      <c r="E96" s="11" t="s">
        <v>222</v>
      </c>
      <c r="F96" s="11" t="s">
        <v>49</v>
      </c>
      <c r="G96" s="41" t="s">
        <v>49</v>
      </c>
      <c r="H96" s="41"/>
      <c r="I96" s="41"/>
      <c r="J96" s="41"/>
      <c r="K96" s="20"/>
      <c r="L96" s="20"/>
      <c r="M96" s="41"/>
      <c r="N96" s="41"/>
      <c r="O96" s="11"/>
    </row>
    <row r="97" spans="2:15" x14ac:dyDescent="0.2">
      <c r="B97" s="11">
        <v>84</v>
      </c>
      <c r="C97" s="11" t="s">
        <v>49</v>
      </c>
      <c r="D97" s="11" t="s">
        <v>223</v>
      </c>
      <c r="E97" s="11" t="s">
        <v>223</v>
      </c>
      <c r="F97" s="11" t="s">
        <v>183</v>
      </c>
      <c r="G97" s="41">
        <v>410</v>
      </c>
      <c r="H97" s="41"/>
      <c r="I97" s="42">
        <v>650</v>
      </c>
      <c r="J97" s="42">
        <v>266500</v>
      </c>
      <c r="K97" s="20"/>
      <c r="L97" s="20"/>
      <c r="M97" s="42">
        <v>750</v>
      </c>
      <c r="N97" s="42">
        <v>307500</v>
      </c>
      <c r="O97" s="11"/>
    </row>
    <row r="98" spans="2:15" x14ac:dyDescent="0.2">
      <c r="B98" s="11">
        <v>85</v>
      </c>
      <c r="C98" s="11" t="s">
        <v>49</v>
      </c>
      <c r="D98" s="11" t="s">
        <v>225</v>
      </c>
      <c r="E98" s="11" t="s">
        <v>225</v>
      </c>
      <c r="F98" s="11" t="s">
        <v>183</v>
      </c>
      <c r="G98" s="41">
        <v>30</v>
      </c>
      <c r="H98" s="41"/>
      <c r="I98" s="42">
        <v>1250</v>
      </c>
      <c r="J98" s="42">
        <v>37500</v>
      </c>
      <c r="K98" s="20"/>
      <c r="L98" s="20"/>
      <c r="M98" s="42">
        <v>1450</v>
      </c>
      <c r="N98" s="42">
        <v>43500</v>
      </c>
      <c r="O98" s="11"/>
    </row>
    <row r="99" spans="2:15" x14ac:dyDescent="0.2">
      <c r="B99" s="11">
        <v>86</v>
      </c>
      <c r="C99" s="11" t="s">
        <v>49</v>
      </c>
      <c r="D99" s="11" t="s">
        <v>226</v>
      </c>
      <c r="E99" s="11" t="s">
        <v>226</v>
      </c>
      <c r="F99" s="11" t="s">
        <v>183</v>
      </c>
      <c r="G99" s="41">
        <v>75</v>
      </c>
      <c r="H99" s="41"/>
      <c r="I99" s="42">
        <v>1050</v>
      </c>
      <c r="J99" s="42">
        <v>78750</v>
      </c>
      <c r="K99" s="20"/>
      <c r="L99" s="20"/>
      <c r="M99" s="42">
        <v>1250</v>
      </c>
      <c r="N99" s="42">
        <v>93750</v>
      </c>
      <c r="O99" s="11"/>
    </row>
    <row r="100" spans="2:15" x14ac:dyDescent="0.2">
      <c r="B100" s="11">
        <v>87</v>
      </c>
      <c r="C100" s="11" t="s">
        <v>49</v>
      </c>
      <c r="D100" s="11" t="s">
        <v>228</v>
      </c>
      <c r="E100" s="11" t="s">
        <v>228</v>
      </c>
      <c r="F100" s="11" t="s">
        <v>49</v>
      </c>
      <c r="G100" s="41" t="s">
        <v>49</v>
      </c>
      <c r="H100" s="41"/>
      <c r="I100" s="41"/>
      <c r="J100" s="41"/>
      <c r="K100" s="20"/>
      <c r="L100" s="20"/>
      <c r="M100" s="41"/>
      <c r="N100" s="41"/>
      <c r="O100" s="11"/>
    </row>
    <row r="101" spans="2:15" x14ac:dyDescent="0.2">
      <c r="B101" s="11">
        <v>88</v>
      </c>
      <c r="C101" s="11" t="s">
        <v>229</v>
      </c>
      <c r="D101" s="11" t="s">
        <v>230</v>
      </c>
      <c r="E101" s="11" t="s">
        <v>230</v>
      </c>
      <c r="F101" s="11" t="s">
        <v>49</v>
      </c>
      <c r="G101" s="41" t="s">
        <v>49</v>
      </c>
      <c r="H101" s="41"/>
      <c r="I101" s="41"/>
      <c r="J101" s="41"/>
      <c r="K101" s="20"/>
      <c r="L101" s="20"/>
      <c r="M101" s="41"/>
      <c r="N101" s="41"/>
      <c r="O101" s="11"/>
    </row>
    <row r="102" spans="2:15" x14ac:dyDescent="0.2">
      <c r="B102" s="11">
        <v>89</v>
      </c>
      <c r="C102" s="11" t="s">
        <v>49</v>
      </c>
      <c r="D102" s="11" t="s">
        <v>231</v>
      </c>
      <c r="E102" s="11" t="s">
        <v>231</v>
      </c>
      <c r="F102" s="11" t="s">
        <v>49</v>
      </c>
      <c r="G102" s="41" t="s">
        <v>49</v>
      </c>
      <c r="H102" s="41"/>
      <c r="I102" s="41"/>
      <c r="J102" s="41"/>
      <c r="K102" s="20"/>
      <c r="L102" s="20"/>
      <c r="M102" s="41"/>
      <c r="N102" s="41"/>
      <c r="O102" s="11"/>
    </row>
    <row r="103" spans="2:15" x14ac:dyDescent="0.2">
      <c r="B103" s="11">
        <v>90</v>
      </c>
      <c r="C103" s="11" t="s">
        <v>103</v>
      </c>
      <c r="D103" s="11" t="s">
        <v>232</v>
      </c>
      <c r="E103" s="11" t="s">
        <v>232</v>
      </c>
      <c r="F103" s="11" t="s">
        <v>107</v>
      </c>
      <c r="G103" s="41">
        <v>1</v>
      </c>
      <c r="H103" s="41"/>
      <c r="I103" s="42">
        <v>55000</v>
      </c>
      <c r="J103" s="42">
        <v>55000</v>
      </c>
      <c r="K103" s="20"/>
      <c r="L103" s="20"/>
      <c r="M103" s="42">
        <v>125000</v>
      </c>
      <c r="N103" s="42">
        <v>125000</v>
      </c>
      <c r="O103" s="11"/>
    </row>
    <row r="104" spans="2:15" x14ac:dyDescent="0.2">
      <c r="B104" s="11">
        <v>91</v>
      </c>
      <c r="C104" s="11" t="s">
        <v>119</v>
      </c>
      <c r="D104" s="11" t="s">
        <v>233</v>
      </c>
      <c r="E104" s="11" t="s">
        <v>233</v>
      </c>
      <c r="F104" s="11" t="s">
        <v>107</v>
      </c>
      <c r="G104" s="41">
        <v>1</v>
      </c>
      <c r="H104" s="41"/>
      <c r="I104" s="42">
        <v>55000</v>
      </c>
      <c r="J104" s="42">
        <v>55000</v>
      </c>
      <c r="K104" s="20"/>
      <c r="L104" s="20"/>
      <c r="M104" s="42">
        <v>125000</v>
      </c>
      <c r="N104" s="42">
        <v>125000</v>
      </c>
      <c r="O104" s="11"/>
    </row>
    <row r="105" spans="2:15" x14ac:dyDescent="0.2">
      <c r="B105" s="11">
        <v>92</v>
      </c>
      <c r="C105" s="11" t="s">
        <v>49</v>
      </c>
      <c r="D105" s="11" t="s">
        <v>234</v>
      </c>
      <c r="E105" s="11" t="s">
        <v>234</v>
      </c>
      <c r="F105" s="11" t="s">
        <v>130</v>
      </c>
      <c r="G105" s="41">
        <v>2</v>
      </c>
      <c r="H105" s="41"/>
      <c r="I105" s="42">
        <v>8500</v>
      </c>
      <c r="J105" s="42">
        <v>17000</v>
      </c>
      <c r="K105" s="20"/>
      <c r="L105" s="20"/>
      <c r="M105" s="42">
        <v>6500</v>
      </c>
      <c r="N105" s="42">
        <v>13000</v>
      </c>
      <c r="O105" s="11"/>
    </row>
    <row r="106" spans="2:15" x14ac:dyDescent="0.2">
      <c r="B106" s="11">
        <v>93</v>
      </c>
      <c r="C106" s="11" t="s">
        <v>49</v>
      </c>
      <c r="D106" s="11" t="s">
        <v>235</v>
      </c>
      <c r="E106" s="11" t="s">
        <v>235</v>
      </c>
      <c r="F106" s="11" t="s">
        <v>49</v>
      </c>
      <c r="G106" s="41" t="s">
        <v>49</v>
      </c>
      <c r="H106" s="41"/>
      <c r="I106" s="41"/>
      <c r="J106" s="41"/>
      <c r="K106" s="20"/>
      <c r="L106" s="20"/>
      <c r="M106" s="41"/>
      <c r="N106" s="41"/>
      <c r="O106" s="11"/>
    </row>
    <row r="107" spans="2:15" x14ac:dyDescent="0.2">
      <c r="B107" s="11">
        <v>94</v>
      </c>
      <c r="C107" s="11" t="s">
        <v>49</v>
      </c>
      <c r="D107" s="11" t="s">
        <v>236</v>
      </c>
      <c r="E107" s="11" t="s">
        <v>236</v>
      </c>
      <c r="F107" s="11" t="s">
        <v>126</v>
      </c>
      <c r="G107" s="41">
        <v>20</v>
      </c>
      <c r="H107" s="41"/>
      <c r="I107" s="42">
        <v>650</v>
      </c>
      <c r="J107" s="42">
        <v>13000</v>
      </c>
      <c r="K107" s="20"/>
      <c r="L107" s="20"/>
      <c r="M107" s="42">
        <v>1050</v>
      </c>
      <c r="N107" s="42">
        <v>21000</v>
      </c>
      <c r="O107" s="11"/>
    </row>
    <row r="108" spans="2:15" x14ac:dyDescent="0.2">
      <c r="B108" s="11">
        <v>95</v>
      </c>
      <c r="C108" s="11" t="s">
        <v>49</v>
      </c>
      <c r="D108" s="11" t="s">
        <v>237</v>
      </c>
      <c r="E108" s="11" t="s">
        <v>237</v>
      </c>
      <c r="F108" s="11" t="s">
        <v>126</v>
      </c>
      <c r="G108" s="41">
        <v>40</v>
      </c>
      <c r="H108" s="41"/>
      <c r="I108" s="42">
        <v>180</v>
      </c>
      <c r="J108" s="42">
        <v>7200</v>
      </c>
      <c r="K108" s="20"/>
      <c r="L108" s="20"/>
      <c r="M108" s="42">
        <v>150</v>
      </c>
      <c r="N108" s="42">
        <v>6000</v>
      </c>
      <c r="O108" s="11"/>
    </row>
    <row r="109" spans="2:15" x14ac:dyDescent="0.2">
      <c r="B109" s="11">
        <v>96</v>
      </c>
      <c r="C109" s="11" t="s">
        <v>103</v>
      </c>
      <c r="D109" s="11" t="s">
        <v>239</v>
      </c>
      <c r="E109" s="11" t="s">
        <v>239</v>
      </c>
      <c r="F109" s="11" t="s">
        <v>130</v>
      </c>
      <c r="G109" s="41">
        <v>2</v>
      </c>
      <c r="H109" s="41"/>
      <c r="I109" s="42">
        <v>550</v>
      </c>
      <c r="J109" s="42">
        <v>1100</v>
      </c>
      <c r="K109" s="20"/>
      <c r="L109" s="20"/>
      <c r="M109" s="42">
        <v>3000</v>
      </c>
      <c r="N109" s="42">
        <v>6000</v>
      </c>
      <c r="O109" s="11"/>
    </row>
    <row r="110" spans="2:15" x14ac:dyDescent="0.2">
      <c r="B110" s="11">
        <v>97</v>
      </c>
      <c r="C110" s="11" t="s">
        <v>103</v>
      </c>
      <c r="D110" s="11" t="s">
        <v>240</v>
      </c>
      <c r="E110" s="11" t="s">
        <v>240</v>
      </c>
      <c r="F110" s="11" t="s">
        <v>126</v>
      </c>
      <c r="G110" s="41">
        <v>15</v>
      </c>
      <c r="H110" s="41"/>
      <c r="I110" s="42">
        <v>550</v>
      </c>
      <c r="J110" s="42">
        <v>8250</v>
      </c>
      <c r="K110" s="20"/>
      <c r="L110" s="20"/>
      <c r="M110" s="42">
        <v>550</v>
      </c>
      <c r="N110" s="42">
        <v>8250</v>
      </c>
      <c r="O110" s="11"/>
    </row>
    <row r="111" spans="2:15" x14ac:dyDescent="0.2">
      <c r="B111" s="38">
        <v>3</v>
      </c>
      <c r="C111" s="38" t="s">
        <v>49</v>
      </c>
      <c r="D111" s="38" t="s">
        <v>55</v>
      </c>
      <c r="E111" s="38" t="s">
        <v>241</v>
      </c>
      <c r="F111" s="38" t="s">
        <v>51</v>
      </c>
      <c r="G111" s="39">
        <v>1</v>
      </c>
      <c r="H111" s="39"/>
      <c r="I111" s="40"/>
      <c r="J111" s="40">
        <v>350000</v>
      </c>
      <c r="K111" s="20"/>
      <c r="L111" s="20"/>
      <c r="M111" s="40"/>
      <c r="N111" s="40">
        <v>670000</v>
      </c>
      <c r="O111" s="11"/>
    </row>
    <row r="112" spans="2:15" x14ac:dyDescent="0.2">
      <c r="B112" s="11">
        <v>98</v>
      </c>
      <c r="C112" s="11" t="s">
        <v>49</v>
      </c>
      <c r="D112" s="11" t="s">
        <v>102</v>
      </c>
      <c r="E112" s="11" t="s">
        <v>102</v>
      </c>
      <c r="F112" s="11" t="s">
        <v>49</v>
      </c>
      <c r="G112" s="41" t="s">
        <v>49</v>
      </c>
      <c r="H112" s="41"/>
      <c r="I112" s="41"/>
      <c r="J112" s="41"/>
      <c r="K112" s="20"/>
      <c r="L112" s="20"/>
      <c r="M112" s="41"/>
      <c r="N112" s="41"/>
      <c r="O112" s="11"/>
    </row>
    <row r="113" spans="2:15" x14ac:dyDescent="0.2">
      <c r="B113" s="11">
        <v>99</v>
      </c>
      <c r="C113" s="11" t="s">
        <v>242</v>
      </c>
      <c r="D113" s="11" t="s">
        <v>243</v>
      </c>
      <c r="E113" s="11" t="s">
        <v>243</v>
      </c>
      <c r="F113" s="11" t="s">
        <v>49</v>
      </c>
      <c r="G113" s="41" t="s">
        <v>49</v>
      </c>
      <c r="H113" s="41"/>
      <c r="I113" s="41"/>
      <c r="J113" s="41"/>
      <c r="K113" s="20"/>
      <c r="L113" s="20"/>
      <c r="M113" s="41"/>
      <c r="N113" s="41"/>
      <c r="O113" s="11"/>
    </row>
    <row r="114" spans="2:15" x14ac:dyDescent="0.2">
      <c r="B114" s="11">
        <v>100</v>
      </c>
      <c r="C114" s="11" t="s">
        <v>103</v>
      </c>
      <c r="D114" s="11" t="s">
        <v>244</v>
      </c>
      <c r="E114" s="11" t="s">
        <v>244</v>
      </c>
      <c r="F114" s="11" t="s">
        <v>105</v>
      </c>
      <c r="G114" s="41">
        <v>1</v>
      </c>
      <c r="H114" s="41"/>
      <c r="I114" s="42">
        <v>155000</v>
      </c>
      <c r="J114" s="42">
        <v>155000</v>
      </c>
      <c r="K114" s="20"/>
      <c r="L114" s="20"/>
      <c r="M114" s="42">
        <v>265000</v>
      </c>
      <c r="N114" s="42">
        <v>265000</v>
      </c>
      <c r="O114" s="11"/>
    </row>
    <row r="115" spans="2:15" x14ac:dyDescent="0.2">
      <c r="B115" s="11">
        <v>101</v>
      </c>
      <c r="C115" s="11" t="s">
        <v>103</v>
      </c>
      <c r="D115" s="11" t="s">
        <v>245</v>
      </c>
      <c r="E115" s="11" t="s">
        <v>245</v>
      </c>
      <c r="F115" s="11" t="s">
        <v>105</v>
      </c>
      <c r="G115" s="41">
        <v>1</v>
      </c>
      <c r="H115" s="41"/>
      <c r="I115" s="42">
        <v>185000</v>
      </c>
      <c r="J115" s="42">
        <v>185000</v>
      </c>
      <c r="K115" s="20"/>
      <c r="L115" s="20"/>
      <c r="M115" s="42">
        <v>345000</v>
      </c>
      <c r="N115" s="42">
        <v>345000</v>
      </c>
      <c r="O115" s="11"/>
    </row>
    <row r="116" spans="2:15" x14ac:dyDescent="0.2">
      <c r="B116" s="11">
        <v>102</v>
      </c>
      <c r="C116" s="11" t="s">
        <v>49</v>
      </c>
      <c r="D116" s="11" t="s">
        <v>246</v>
      </c>
      <c r="E116" s="11" t="s">
        <v>246</v>
      </c>
      <c r="F116" s="11" t="s">
        <v>49</v>
      </c>
      <c r="G116" s="41" t="s">
        <v>49</v>
      </c>
      <c r="H116" s="41"/>
      <c r="I116" s="41"/>
      <c r="J116" s="41"/>
      <c r="K116" s="20"/>
      <c r="L116" s="20"/>
      <c r="M116" s="41"/>
      <c r="N116" s="41"/>
      <c r="O116" s="11"/>
    </row>
    <row r="117" spans="2:15" x14ac:dyDescent="0.2">
      <c r="B117" s="11">
        <v>103</v>
      </c>
      <c r="C117" s="11" t="s">
        <v>103</v>
      </c>
      <c r="D117" s="11" t="s">
        <v>247</v>
      </c>
      <c r="E117" s="11" t="s">
        <v>247</v>
      </c>
      <c r="F117" s="11" t="s">
        <v>192</v>
      </c>
      <c r="G117" s="41">
        <v>1</v>
      </c>
      <c r="H117" s="41"/>
      <c r="I117" s="42">
        <v>6500</v>
      </c>
      <c r="J117" s="42">
        <v>6500</v>
      </c>
      <c r="K117" s="20"/>
      <c r="L117" s="20"/>
      <c r="M117" s="42">
        <v>35000</v>
      </c>
      <c r="N117" s="42">
        <v>35000</v>
      </c>
      <c r="O117" s="11"/>
    </row>
    <row r="118" spans="2:15" x14ac:dyDescent="0.2">
      <c r="B118" s="11">
        <v>104</v>
      </c>
      <c r="C118" s="11" t="s">
        <v>119</v>
      </c>
      <c r="D118" s="11" t="s">
        <v>248</v>
      </c>
      <c r="E118" s="11" t="s">
        <v>248</v>
      </c>
      <c r="F118" s="11" t="s">
        <v>192</v>
      </c>
      <c r="G118" s="41">
        <v>1</v>
      </c>
      <c r="H118" s="41"/>
      <c r="I118" s="42">
        <v>3500</v>
      </c>
      <c r="J118" s="42">
        <v>3500</v>
      </c>
      <c r="K118" s="20"/>
      <c r="L118" s="20"/>
      <c r="M118" s="42">
        <v>25000</v>
      </c>
      <c r="N118" s="42">
        <v>25000</v>
      </c>
      <c r="O118" s="11"/>
    </row>
    <row r="119" spans="2:15" x14ac:dyDescent="0.2">
      <c r="B119" s="11">
        <v>105</v>
      </c>
      <c r="C119" s="11" t="s">
        <v>49</v>
      </c>
      <c r="D119" s="11" t="s">
        <v>249</v>
      </c>
      <c r="E119" s="11" t="s">
        <v>249</v>
      </c>
      <c r="F119" s="11" t="s">
        <v>49</v>
      </c>
      <c r="G119" s="41" t="s">
        <v>49</v>
      </c>
      <c r="H119" s="41"/>
      <c r="I119" s="41"/>
      <c r="J119" s="41"/>
      <c r="K119" s="20"/>
      <c r="L119" s="20"/>
      <c r="M119" s="41"/>
      <c r="N119" s="41"/>
      <c r="O119" s="11"/>
    </row>
    <row r="120" spans="2:15" x14ac:dyDescent="0.2">
      <c r="B120" s="38">
        <v>4</v>
      </c>
      <c r="C120" s="38" t="s">
        <v>49</v>
      </c>
      <c r="D120" s="38" t="s">
        <v>57</v>
      </c>
      <c r="E120" s="38" t="s">
        <v>250</v>
      </c>
      <c r="F120" s="38" t="s">
        <v>51</v>
      </c>
      <c r="G120" s="39">
        <v>1</v>
      </c>
      <c r="H120" s="39"/>
      <c r="I120" s="40"/>
      <c r="J120" s="40">
        <v>587000</v>
      </c>
      <c r="K120" s="20"/>
      <c r="L120" s="20"/>
      <c r="M120" s="40"/>
      <c r="N120" s="40">
        <v>718500</v>
      </c>
      <c r="O120" s="11"/>
    </row>
    <row r="121" spans="2:15" x14ac:dyDescent="0.2">
      <c r="B121" s="11">
        <v>106</v>
      </c>
      <c r="C121" s="11" t="s">
        <v>49</v>
      </c>
      <c r="D121" s="11" t="s">
        <v>102</v>
      </c>
      <c r="E121" s="11" t="s">
        <v>102</v>
      </c>
      <c r="F121" s="11" t="s">
        <v>49</v>
      </c>
      <c r="G121" s="41" t="s">
        <v>49</v>
      </c>
      <c r="H121" s="41"/>
      <c r="I121" s="41"/>
      <c r="J121" s="41"/>
      <c r="K121" s="20"/>
      <c r="L121" s="20"/>
      <c r="M121" s="41"/>
      <c r="N121" s="41"/>
      <c r="O121" s="11"/>
    </row>
    <row r="122" spans="2:15" x14ac:dyDescent="0.2">
      <c r="B122" s="11">
        <v>107</v>
      </c>
      <c r="C122" s="11" t="s">
        <v>49</v>
      </c>
      <c r="D122" s="11" t="s">
        <v>251</v>
      </c>
      <c r="E122" s="11" t="s">
        <v>251</v>
      </c>
      <c r="F122" s="11" t="s">
        <v>49</v>
      </c>
      <c r="G122" s="41" t="s">
        <v>49</v>
      </c>
      <c r="H122" s="41"/>
      <c r="I122" s="41"/>
      <c r="J122" s="41"/>
      <c r="K122" s="20"/>
      <c r="L122" s="20"/>
      <c r="M122" s="41"/>
      <c r="N122" s="41"/>
      <c r="O122" s="11"/>
    </row>
    <row r="123" spans="2:15" x14ac:dyDescent="0.2">
      <c r="B123" s="11">
        <v>108</v>
      </c>
      <c r="C123" s="11" t="s">
        <v>49</v>
      </c>
      <c r="D123" s="11" t="s">
        <v>252</v>
      </c>
      <c r="E123" s="11" t="s">
        <v>252</v>
      </c>
      <c r="F123" s="11" t="s">
        <v>49</v>
      </c>
      <c r="G123" s="41" t="s">
        <v>49</v>
      </c>
      <c r="H123" s="41"/>
      <c r="I123" s="41"/>
      <c r="J123" s="41"/>
      <c r="K123" s="20"/>
      <c r="L123" s="20"/>
      <c r="M123" s="41"/>
      <c r="N123" s="41"/>
      <c r="O123" s="11"/>
    </row>
    <row r="124" spans="2:15" x14ac:dyDescent="0.2">
      <c r="B124" s="11">
        <v>109</v>
      </c>
      <c r="C124" s="11" t="s">
        <v>49</v>
      </c>
      <c r="D124" s="11" t="s">
        <v>185</v>
      </c>
      <c r="E124" s="11" t="s">
        <v>185</v>
      </c>
      <c r="F124" s="11" t="s">
        <v>183</v>
      </c>
      <c r="G124" s="41">
        <v>50</v>
      </c>
      <c r="H124" s="41"/>
      <c r="I124" s="42">
        <v>1450</v>
      </c>
      <c r="J124" s="42">
        <v>72500</v>
      </c>
      <c r="K124" s="20"/>
      <c r="L124" s="20"/>
      <c r="M124" s="42">
        <v>1350</v>
      </c>
      <c r="N124" s="42">
        <v>67500</v>
      </c>
      <c r="O124" s="11"/>
    </row>
    <row r="125" spans="2:15" x14ac:dyDescent="0.2">
      <c r="B125" s="11">
        <v>110</v>
      </c>
      <c r="C125" s="11" t="s">
        <v>49</v>
      </c>
      <c r="D125" s="11" t="s">
        <v>188</v>
      </c>
      <c r="E125" s="11" t="s">
        <v>188</v>
      </c>
      <c r="F125" s="11" t="s">
        <v>183</v>
      </c>
      <c r="G125" s="41">
        <v>150</v>
      </c>
      <c r="H125" s="41"/>
      <c r="I125" s="42">
        <v>1250</v>
      </c>
      <c r="J125" s="42">
        <v>187500</v>
      </c>
      <c r="K125" s="20"/>
      <c r="L125" s="20"/>
      <c r="M125" s="42">
        <v>1550</v>
      </c>
      <c r="N125" s="42">
        <v>232500</v>
      </c>
      <c r="O125" s="11"/>
    </row>
    <row r="126" spans="2:15" x14ac:dyDescent="0.2">
      <c r="B126" s="11">
        <v>111</v>
      </c>
      <c r="C126" s="11" t="s">
        <v>49</v>
      </c>
      <c r="D126" s="11" t="s">
        <v>254</v>
      </c>
      <c r="E126" s="11" t="s">
        <v>254</v>
      </c>
      <c r="F126" s="11" t="s">
        <v>183</v>
      </c>
      <c r="G126" s="41">
        <v>0.75</v>
      </c>
      <c r="H126" s="41"/>
      <c r="I126" s="42">
        <v>22500</v>
      </c>
      <c r="J126" s="42">
        <v>16875</v>
      </c>
      <c r="K126" s="20"/>
      <c r="L126" s="20"/>
      <c r="M126" s="42">
        <v>10500</v>
      </c>
      <c r="N126" s="42">
        <v>7875</v>
      </c>
      <c r="O126" s="11"/>
    </row>
    <row r="127" spans="2:15" x14ac:dyDescent="0.2">
      <c r="B127" s="11">
        <v>112</v>
      </c>
      <c r="C127" s="11" t="s">
        <v>49</v>
      </c>
      <c r="D127" s="11" t="s">
        <v>256</v>
      </c>
      <c r="E127" s="11" t="s">
        <v>256</v>
      </c>
      <c r="F127" s="11" t="s">
        <v>183</v>
      </c>
      <c r="G127" s="41">
        <v>0.25</v>
      </c>
      <c r="H127" s="41"/>
      <c r="I127" s="42">
        <v>10500</v>
      </c>
      <c r="J127" s="42">
        <v>2625</v>
      </c>
      <c r="K127" s="20"/>
      <c r="L127" s="20"/>
      <c r="M127" s="42">
        <v>11500</v>
      </c>
      <c r="N127" s="42">
        <v>2875</v>
      </c>
      <c r="O127" s="11"/>
    </row>
    <row r="128" spans="2:15" x14ac:dyDescent="0.2">
      <c r="B128" s="11">
        <v>113</v>
      </c>
      <c r="C128" s="11" t="s">
        <v>49</v>
      </c>
      <c r="D128" s="11" t="s">
        <v>258</v>
      </c>
      <c r="E128" s="11" t="s">
        <v>258</v>
      </c>
      <c r="F128" s="11" t="s">
        <v>183</v>
      </c>
      <c r="G128" s="41">
        <v>2.5</v>
      </c>
      <c r="H128" s="41"/>
      <c r="I128" s="42">
        <v>10500</v>
      </c>
      <c r="J128" s="42">
        <v>26250</v>
      </c>
      <c r="K128" s="20"/>
      <c r="L128" s="20"/>
      <c r="M128" s="42">
        <v>9500</v>
      </c>
      <c r="N128" s="42">
        <v>23750</v>
      </c>
      <c r="O128" s="11"/>
    </row>
    <row r="129" spans="2:15" x14ac:dyDescent="0.2">
      <c r="B129" s="11">
        <v>114</v>
      </c>
      <c r="C129" s="11" t="s">
        <v>49</v>
      </c>
      <c r="D129" s="11" t="s">
        <v>260</v>
      </c>
      <c r="E129" s="11" t="s">
        <v>260</v>
      </c>
      <c r="F129" s="11" t="s">
        <v>49</v>
      </c>
      <c r="G129" s="41" t="s">
        <v>49</v>
      </c>
      <c r="H129" s="41"/>
      <c r="I129" s="41"/>
      <c r="J129" s="41"/>
      <c r="K129" s="20"/>
      <c r="L129" s="20"/>
      <c r="M129" s="41"/>
      <c r="N129" s="41"/>
      <c r="O129" s="11"/>
    </row>
    <row r="130" spans="2:15" x14ac:dyDescent="0.2">
      <c r="B130" s="11">
        <v>115</v>
      </c>
      <c r="C130" s="11" t="s">
        <v>49</v>
      </c>
      <c r="D130" s="11" t="s">
        <v>261</v>
      </c>
      <c r="E130" s="11" t="s">
        <v>261</v>
      </c>
      <c r="F130" s="11" t="s">
        <v>183</v>
      </c>
      <c r="G130" s="41">
        <v>0.3</v>
      </c>
      <c r="H130" s="41"/>
      <c r="I130" s="42">
        <v>12500</v>
      </c>
      <c r="J130" s="42">
        <v>3750</v>
      </c>
      <c r="K130" s="20"/>
      <c r="L130" s="20"/>
      <c r="M130" s="42">
        <v>16500</v>
      </c>
      <c r="N130" s="42">
        <v>4950</v>
      </c>
      <c r="O130" s="11"/>
    </row>
    <row r="131" spans="2:15" x14ac:dyDescent="0.2">
      <c r="B131" s="11">
        <v>116</v>
      </c>
      <c r="C131" s="11" t="s">
        <v>49</v>
      </c>
      <c r="D131" s="11" t="s">
        <v>263</v>
      </c>
      <c r="E131" s="11" t="s">
        <v>263</v>
      </c>
      <c r="F131" s="11" t="s">
        <v>107</v>
      </c>
      <c r="G131" s="41">
        <v>1</v>
      </c>
      <c r="H131" s="41"/>
      <c r="I131" s="42">
        <v>4500</v>
      </c>
      <c r="J131" s="42">
        <v>4500</v>
      </c>
      <c r="K131" s="20"/>
      <c r="L131" s="20"/>
      <c r="M131" s="42">
        <v>1600</v>
      </c>
      <c r="N131" s="42">
        <v>1600</v>
      </c>
      <c r="O131" s="11"/>
    </row>
    <row r="132" spans="2:15" x14ac:dyDescent="0.2">
      <c r="B132" s="11">
        <v>117</v>
      </c>
      <c r="C132" s="11" t="s">
        <v>49</v>
      </c>
      <c r="D132" s="11" t="s">
        <v>264</v>
      </c>
      <c r="E132" s="11" t="s">
        <v>264</v>
      </c>
      <c r="F132" s="11" t="s">
        <v>49</v>
      </c>
      <c r="G132" s="41" t="s">
        <v>49</v>
      </c>
      <c r="H132" s="41"/>
      <c r="I132" s="41"/>
      <c r="J132" s="41"/>
      <c r="K132" s="20"/>
      <c r="L132" s="20"/>
      <c r="M132" s="41"/>
      <c r="N132" s="41"/>
      <c r="O132" s="11"/>
    </row>
    <row r="133" spans="2:15" x14ac:dyDescent="0.2">
      <c r="B133" s="11">
        <v>118</v>
      </c>
      <c r="C133" s="11" t="s">
        <v>49</v>
      </c>
      <c r="D133" s="11" t="s">
        <v>265</v>
      </c>
      <c r="E133" s="11" t="s">
        <v>265</v>
      </c>
      <c r="F133" s="11" t="s">
        <v>118</v>
      </c>
      <c r="G133" s="41">
        <v>1</v>
      </c>
      <c r="H133" s="41"/>
      <c r="I133" s="42">
        <v>3000</v>
      </c>
      <c r="J133" s="42">
        <v>3000</v>
      </c>
      <c r="K133" s="20"/>
      <c r="L133" s="20"/>
      <c r="M133" s="42">
        <v>3250</v>
      </c>
      <c r="N133" s="42">
        <v>3250</v>
      </c>
      <c r="O133" s="11"/>
    </row>
    <row r="134" spans="2:15" x14ac:dyDescent="0.2">
      <c r="B134" s="11">
        <v>119</v>
      </c>
      <c r="C134" s="11" t="s">
        <v>49</v>
      </c>
      <c r="D134" s="11" t="s">
        <v>266</v>
      </c>
      <c r="E134" s="11" t="s">
        <v>266</v>
      </c>
      <c r="F134" s="11" t="s">
        <v>118</v>
      </c>
      <c r="G134" s="41">
        <v>1</v>
      </c>
      <c r="H134" s="41"/>
      <c r="I134" s="42">
        <v>3000</v>
      </c>
      <c r="J134" s="42">
        <v>3000</v>
      </c>
      <c r="K134" s="20"/>
      <c r="L134" s="20"/>
      <c r="M134" s="42">
        <v>3500</v>
      </c>
      <c r="N134" s="42">
        <v>3500</v>
      </c>
      <c r="O134" s="11"/>
    </row>
    <row r="135" spans="2:15" x14ac:dyDescent="0.2">
      <c r="B135" s="11">
        <v>120</v>
      </c>
      <c r="C135" s="11" t="s">
        <v>49</v>
      </c>
      <c r="D135" s="11" t="s">
        <v>267</v>
      </c>
      <c r="E135" s="11" t="s">
        <v>267</v>
      </c>
      <c r="F135" s="11" t="s">
        <v>49</v>
      </c>
      <c r="G135" s="41" t="s">
        <v>49</v>
      </c>
      <c r="H135" s="41"/>
      <c r="I135" s="41"/>
      <c r="J135" s="41"/>
      <c r="K135" s="20"/>
      <c r="L135" s="20"/>
      <c r="M135" s="41"/>
      <c r="N135" s="41"/>
      <c r="O135" s="11"/>
    </row>
    <row r="136" spans="2:15" x14ac:dyDescent="0.2">
      <c r="B136" s="11">
        <v>121</v>
      </c>
      <c r="C136" s="11" t="s">
        <v>49</v>
      </c>
      <c r="D136" s="11" t="s">
        <v>268</v>
      </c>
      <c r="E136" s="11" t="s">
        <v>268</v>
      </c>
      <c r="F136" s="11" t="s">
        <v>183</v>
      </c>
      <c r="G136" s="41">
        <v>200</v>
      </c>
      <c r="H136" s="41"/>
      <c r="I136" s="42">
        <v>850</v>
      </c>
      <c r="J136" s="42">
        <v>170000</v>
      </c>
      <c r="K136" s="20"/>
      <c r="L136" s="20"/>
      <c r="M136" s="42">
        <v>1250</v>
      </c>
      <c r="N136" s="42">
        <v>250000</v>
      </c>
      <c r="O136" s="11"/>
    </row>
    <row r="137" spans="2:15" x14ac:dyDescent="0.2">
      <c r="B137" s="11">
        <v>122</v>
      </c>
      <c r="C137" s="11" t="s">
        <v>49</v>
      </c>
      <c r="D137" s="11" t="s">
        <v>269</v>
      </c>
      <c r="E137" s="11" t="s">
        <v>269</v>
      </c>
      <c r="F137" s="11" t="s">
        <v>49</v>
      </c>
      <c r="G137" s="41" t="s">
        <v>49</v>
      </c>
      <c r="H137" s="41"/>
      <c r="I137" s="41"/>
      <c r="J137" s="41"/>
      <c r="K137" s="20"/>
      <c r="L137" s="20"/>
      <c r="M137" s="41"/>
      <c r="N137" s="41"/>
      <c r="O137" s="11"/>
    </row>
    <row r="138" spans="2:15" x14ac:dyDescent="0.2">
      <c r="B138" s="11">
        <v>123</v>
      </c>
      <c r="C138" s="11" t="s">
        <v>49</v>
      </c>
      <c r="D138" s="11" t="s">
        <v>270</v>
      </c>
      <c r="E138" s="11" t="s">
        <v>270</v>
      </c>
      <c r="F138" s="11" t="s">
        <v>105</v>
      </c>
      <c r="G138" s="41">
        <v>1</v>
      </c>
      <c r="H138" s="41"/>
      <c r="I138" s="42">
        <v>75000</v>
      </c>
      <c r="J138" s="42">
        <v>75000</v>
      </c>
      <c r="K138" s="20"/>
      <c r="L138" s="20"/>
      <c r="M138" s="42">
        <v>95000</v>
      </c>
      <c r="N138" s="42">
        <v>95000</v>
      </c>
      <c r="O138" s="11"/>
    </row>
    <row r="139" spans="2:15" x14ac:dyDescent="0.2">
      <c r="B139" s="11">
        <v>124</v>
      </c>
      <c r="C139" s="11" t="s">
        <v>49</v>
      </c>
      <c r="D139" s="11" t="s">
        <v>271</v>
      </c>
      <c r="E139" s="11" t="s">
        <v>271</v>
      </c>
      <c r="F139" s="11" t="s">
        <v>49</v>
      </c>
      <c r="G139" s="41" t="s">
        <v>49</v>
      </c>
      <c r="H139" s="41"/>
      <c r="I139" s="41"/>
      <c r="J139" s="41"/>
      <c r="K139" s="20"/>
      <c r="L139" s="20"/>
      <c r="M139" s="41"/>
      <c r="N139" s="41"/>
      <c r="O139" s="11"/>
    </row>
    <row r="140" spans="2:15" x14ac:dyDescent="0.2">
      <c r="B140" s="11">
        <v>125</v>
      </c>
      <c r="C140" s="11" t="s">
        <v>49</v>
      </c>
      <c r="D140" s="11" t="s">
        <v>272</v>
      </c>
      <c r="E140" s="11" t="s">
        <v>272</v>
      </c>
      <c r="F140" s="11" t="s">
        <v>126</v>
      </c>
      <c r="G140" s="41">
        <v>10</v>
      </c>
      <c r="H140" s="41"/>
      <c r="I140" s="42">
        <v>450</v>
      </c>
      <c r="J140" s="42">
        <v>4500</v>
      </c>
      <c r="K140" s="20"/>
      <c r="L140" s="20"/>
      <c r="M140" s="42">
        <v>350</v>
      </c>
      <c r="N140" s="42">
        <v>3500</v>
      </c>
      <c r="O140" s="11"/>
    </row>
    <row r="141" spans="2:15" x14ac:dyDescent="0.2">
      <c r="B141" s="11">
        <v>126</v>
      </c>
      <c r="C141" s="11" t="s">
        <v>49</v>
      </c>
      <c r="D141" s="11" t="s">
        <v>273</v>
      </c>
      <c r="E141" s="11" t="s">
        <v>273</v>
      </c>
      <c r="F141" s="11" t="s">
        <v>126</v>
      </c>
      <c r="G141" s="41">
        <v>10</v>
      </c>
      <c r="H141" s="41"/>
      <c r="I141" s="42">
        <v>180</v>
      </c>
      <c r="J141" s="42">
        <v>1800</v>
      </c>
      <c r="K141" s="20"/>
      <c r="L141" s="20"/>
      <c r="M141" s="42">
        <v>320</v>
      </c>
      <c r="N141" s="42">
        <v>3200</v>
      </c>
      <c r="O141" s="11"/>
    </row>
    <row r="142" spans="2:15" x14ac:dyDescent="0.2">
      <c r="B142" s="11">
        <v>127</v>
      </c>
      <c r="C142" s="11" t="s">
        <v>49</v>
      </c>
      <c r="D142" s="11" t="s">
        <v>274</v>
      </c>
      <c r="E142" s="11" t="s">
        <v>274</v>
      </c>
      <c r="F142" s="11" t="s">
        <v>126</v>
      </c>
      <c r="G142" s="41">
        <v>20</v>
      </c>
      <c r="H142" s="41"/>
      <c r="I142" s="42">
        <v>180</v>
      </c>
      <c r="J142" s="42">
        <v>3600</v>
      </c>
      <c r="K142" s="20"/>
      <c r="L142" s="20"/>
      <c r="M142" s="42">
        <v>150</v>
      </c>
      <c r="N142" s="42">
        <v>3000</v>
      </c>
      <c r="O142" s="11"/>
    </row>
    <row r="143" spans="2:15" x14ac:dyDescent="0.2">
      <c r="B143" s="11">
        <v>128</v>
      </c>
      <c r="C143" s="11" t="s">
        <v>49</v>
      </c>
      <c r="D143" s="11" t="s">
        <v>275</v>
      </c>
      <c r="E143" s="11" t="s">
        <v>275</v>
      </c>
      <c r="F143" s="11" t="s">
        <v>130</v>
      </c>
      <c r="G143" s="41">
        <v>2</v>
      </c>
      <c r="H143" s="41"/>
      <c r="I143" s="42">
        <v>550</v>
      </c>
      <c r="J143" s="42">
        <v>1100</v>
      </c>
      <c r="K143" s="20"/>
      <c r="L143" s="20"/>
      <c r="M143" s="42">
        <v>2500</v>
      </c>
      <c r="N143" s="42">
        <v>5000</v>
      </c>
      <c r="O143" s="11"/>
    </row>
    <row r="144" spans="2:15" x14ac:dyDescent="0.2">
      <c r="B144" s="11">
        <v>129</v>
      </c>
      <c r="C144" s="11" t="s">
        <v>49</v>
      </c>
      <c r="D144" s="11" t="s">
        <v>276</v>
      </c>
      <c r="E144" s="11" t="s">
        <v>276</v>
      </c>
      <c r="F144" s="11" t="s">
        <v>126</v>
      </c>
      <c r="G144" s="41">
        <v>20</v>
      </c>
      <c r="H144" s="41"/>
      <c r="I144" s="42">
        <v>550</v>
      </c>
      <c r="J144" s="42">
        <v>11000</v>
      </c>
      <c r="K144" s="20"/>
      <c r="L144" s="20"/>
      <c r="M144" s="42">
        <v>550</v>
      </c>
      <c r="N144" s="42">
        <v>11000</v>
      </c>
      <c r="O144" s="11"/>
    </row>
    <row r="145" spans="2:15" x14ac:dyDescent="0.2">
      <c r="B145" s="11"/>
      <c r="C145" s="11"/>
      <c r="D145" s="11"/>
      <c r="E145" s="11"/>
      <c r="F145" s="11"/>
      <c r="G145" s="41"/>
      <c r="H145" s="41"/>
      <c r="I145" s="41"/>
      <c r="J145" s="41"/>
      <c r="K145" s="20"/>
      <c r="L145" s="20"/>
      <c r="M145" s="41"/>
      <c r="N145" s="41"/>
      <c r="O145" s="11"/>
    </row>
  </sheetData>
  <mergeCells count="39">
    <mergeCell ref="M7:N7"/>
    <mergeCell ref="M8:N8"/>
    <mergeCell ref="M9:N9"/>
    <mergeCell ref="M10:N10"/>
    <mergeCell ref="K6:L6"/>
    <mergeCell ref="M6:N6"/>
    <mergeCell ref="M1:N1"/>
    <mergeCell ref="M2:N2"/>
    <mergeCell ref="M3:N3"/>
    <mergeCell ref="M4:N4"/>
    <mergeCell ref="M5:N5"/>
    <mergeCell ref="K1:L1"/>
    <mergeCell ref="K2:L2"/>
    <mergeCell ref="K3:L3"/>
    <mergeCell ref="K4:L4"/>
    <mergeCell ref="K5:L5"/>
    <mergeCell ref="I6:J6"/>
    <mergeCell ref="I7:J7"/>
    <mergeCell ref="I8:J8"/>
    <mergeCell ref="I9:J9"/>
    <mergeCell ref="I10:J10"/>
    <mergeCell ref="I1:J1"/>
    <mergeCell ref="I2:J2"/>
    <mergeCell ref="I3:J3"/>
    <mergeCell ref="I4:J4"/>
    <mergeCell ref="I5:J5"/>
    <mergeCell ref="B6:H6"/>
    <mergeCell ref="B7:H7"/>
    <mergeCell ref="B8:H8"/>
    <mergeCell ref="B9:E10"/>
    <mergeCell ref="F9:H9"/>
    <mergeCell ref="F10:H10"/>
    <mergeCell ref="B1:C5"/>
    <mergeCell ref="D1:E5"/>
    <mergeCell ref="F1:H1"/>
    <mergeCell ref="F2:H2"/>
    <mergeCell ref="F3:H3"/>
    <mergeCell ref="F4:H4"/>
    <mergeCell ref="F5:H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E144"/>
  <sheetViews>
    <sheetView workbookViewId="0">
      <selection activeCell="B2" sqref="B2:EE16"/>
    </sheetView>
  </sheetViews>
  <sheetFormatPr defaultRowHeight="14.25" x14ac:dyDescent="0.2"/>
  <cols>
    <col min="1" max="1" width="9.140625" style="1" customWidth="1"/>
    <col min="2" max="2" width="9.140625" style="2" customWidth="1"/>
    <col min="3" max="3" width="13.42578125" style="2" customWidth="1"/>
    <col min="4" max="4" width="32.85546875" style="2" customWidth="1"/>
    <col min="5" max="5" width="20.7109375" style="2" customWidth="1"/>
    <col min="6" max="7" width="9.140625" style="2" customWidth="1"/>
    <col min="8" max="8" width="15" style="2" customWidth="1"/>
    <col min="9" max="9" width="9.140625" style="2" customWidth="1"/>
    <col min="10" max="12" width="14.42578125" style="2" customWidth="1"/>
    <col min="13" max="16" width="9.140625" style="2" customWidth="1"/>
    <col min="17" max="19" width="14.42578125" style="2" customWidth="1"/>
    <col min="20" max="23" width="9.140625" style="2" customWidth="1"/>
    <col min="24" max="26" width="14.42578125" style="2" customWidth="1"/>
    <col min="27" max="30" width="9.140625" style="2" customWidth="1"/>
    <col min="31" max="33" width="14.42578125" style="2" customWidth="1"/>
    <col min="34" max="37" width="9.140625" style="2" customWidth="1"/>
    <col min="38" max="40" width="14.42578125" style="2" customWidth="1"/>
    <col min="41" max="44" width="9.140625" style="2" customWidth="1"/>
    <col min="45" max="47" width="14.42578125" style="2" customWidth="1"/>
    <col min="48" max="51" width="9.140625" style="2" customWidth="1"/>
    <col min="52" max="54" width="14.42578125" style="2" customWidth="1"/>
    <col min="55" max="58" width="9.140625" style="2" customWidth="1"/>
    <col min="59" max="61" width="14.42578125" style="2" customWidth="1"/>
    <col min="62" max="65" width="9.140625" style="2" customWidth="1"/>
    <col min="66" max="68" width="14.42578125" style="2" customWidth="1"/>
    <col min="69" max="72" width="9.140625" style="2" customWidth="1"/>
    <col min="73" max="75" width="14.42578125" style="2" customWidth="1"/>
    <col min="76" max="79" width="9.140625" style="2" customWidth="1"/>
    <col min="80" max="82" width="14.42578125" style="2" customWidth="1"/>
    <col min="83" max="86" width="9.140625" style="2" customWidth="1"/>
    <col min="87" max="89" width="14.42578125" style="2" customWidth="1"/>
    <col min="90" max="93" width="9.140625" style="2" customWidth="1"/>
    <col min="94" max="96" width="14.42578125" style="2" customWidth="1"/>
    <col min="97" max="100" width="9.140625" style="2" customWidth="1"/>
    <col min="101" max="103" width="14.42578125" style="2" customWidth="1"/>
    <col min="104" max="107" width="9.140625" style="2" customWidth="1"/>
    <col min="108" max="110" width="14.42578125" style="2" customWidth="1"/>
    <col min="111" max="114" width="9.140625" style="2" customWidth="1"/>
    <col min="115" max="117" width="14.42578125" style="2" customWidth="1"/>
    <col min="118" max="121" width="9.140625" style="2" customWidth="1"/>
    <col min="122" max="124" width="14.42578125" style="2" customWidth="1"/>
    <col min="125" max="128" width="9.140625" style="2" customWidth="1"/>
    <col min="129" max="131" width="14.42578125" style="2" customWidth="1"/>
    <col min="132" max="135" width="9.140625" style="2" customWidth="1"/>
    <col min="136" max="136" width="9.140625" style="1" customWidth="1"/>
    <col min="137" max="16384" width="9.140625" style="1"/>
  </cols>
  <sheetData>
    <row r="1" spans="2:135" ht="15" x14ac:dyDescent="0.2">
      <c r="B1" s="174"/>
      <c r="C1" s="174"/>
      <c r="D1" s="176" t="s">
        <v>0</v>
      </c>
      <c r="E1" s="176" t="s">
        <v>0</v>
      </c>
      <c r="F1" s="177" t="s">
        <v>0</v>
      </c>
      <c r="G1" s="180" t="s">
        <v>1</v>
      </c>
      <c r="H1" s="180" t="s">
        <v>1</v>
      </c>
      <c r="I1" s="180" t="s">
        <v>1</v>
      </c>
      <c r="J1" s="184" t="s">
        <v>90</v>
      </c>
      <c r="K1" s="184"/>
      <c r="L1" s="184"/>
      <c r="M1" s="184"/>
      <c r="N1" s="184"/>
      <c r="O1" s="184"/>
      <c r="P1" s="184"/>
      <c r="Q1" s="185"/>
      <c r="R1" s="185"/>
      <c r="S1" s="185"/>
      <c r="T1" s="185"/>
      <c r="U1" s="185"/>
      <c r="V1" s="185"/>
      <c r="W1" s="185"/>
      <c r="X1" s="185"/>
      <c r="Y1" s="185"/>
      <c r="Z1" s="185"/>
      <c r="AA1" s="185"/>
      <c r="AB1" s="185"/>
      <c r="AC1" s="185"/>
      <c r="AD1" s="185"/>
      <c r="AE1" s="185"/>
      <c r="AF1" s="185"/>
      <c r="AG1" s="185"/>
      <c r="AH1" s="185"/>
      <c r="AI1" s="185"/>
      <c r="AJ1" s="185"/>
      <c r="AK1" s="185"/>
      <c r="AL1" s="185"/>
      <c r="AM1" s="185"/>
      <c r="AN1" s="185"/>
      <c r="AO1" s="185"/>
      <c r="AP1" s="185"/>
      <c r="AQ1" s="185"/>
      <c r="AR1" s="185"/>
      <c r="AS1" s="185"/>
      <c r="AT1" s="185"/>
      <c r="AU1" s="185"/>
      <c r="AV1" s="185"/>
      <c r="AW1" s="185"/>
      <c r="AX1" s="185"/>
      <c r="AY1" s="185"/>
      <c r="AZ1" s="184" t="s">
        <v>91</v>
      </c>
      <c r="BA1" s="184"/>
      <c r="BB1" s="184"/>
      <c r="BC1" s="184"/>
      <c r="BD1" s="184"/>
      <c r="BE1" s="184"/>
      <c r="BF1" s="184"/>
      <c r="BG1" s="185"/>
      <c r="BH1" s="185"/>
      <c r="BI1" s="185"/>
      <c r="BJ1" s="185"/>
      <c r="BK1" s="185"/>
      <c r="BL1" s="185"/>
      <c r="BM1" s="185"/>
      <c r="BN1" s="185"/>
      <c r="BO1" s="185"/>
      <c r="BP1" s="185"/>
      <c r="BQ1" s="185"/>
      <c r="BR1" s="185"/>
      <c r="BS1" s="185"/>
      <c r="BT1" s="185"/>
      <c r="BU1" s="185"/>
      <c r="BV1" s="185"/>
      <c r="BW1" s="185"/>
      <c r="BX1" s="185"/>
      <c r="BY1" s="185"/>
      <c r="BZ1" s="185"/>
      <c r="CA1" s="185"/>
      <c r="CB1" s="185"/>
      <c r="CC1" s="185"/>
      <c r="CD1" s="185"/>
      <c r="CE1" s="185"/>
      <c r="CF1" s="185"/>
      <c r="CG1" s="185"/>
      <c r="CH1" s="185"/>
      <c r="CI1" s="185"/>
      <c r="CJ1" s="185"/>
      <c r="CK1" s="185"/>
      <c r="CL1" s="185"/>
      <c r="CM1" s="185"/>
      <c r="CN1" s="185"/>
      <c r="CO1" s="185"/>
      <c r="CP1" s="184" t="s">
        <v>92</v>
      </c>
      <c r="CQ1" s="184"/>
      <c r="CR1" s="184"/>
      <c r="CS1" s="184"/>
      <c r="CT1" s="184"/>
      <c r="CU1" s="194"/>
      <c r="CV1" s="194"/>
      <c r="CW1" s="195"/>
      <c r="CX1" s="195"/>
      <c r="CY1" s="195"/>
      <c r="CZ1" s="195"/>
      <c r="DA1" s="195"/>
      <c r="DB1" s="195"/>
      <c r="DC1" s="195"/>
      <c r="DD1" s="195"/>
      <c r="DE1" s="195"/>
      <c r="DF1" s="195"/>
      <c r="DG1" s="195"/>
      <c r="DH1" s="195"/>
      <c r="DI1" s="195"/>
      <c r="DJ1" s="195"/>
      <c r="DK1" s="195"/>
      <c r="DL1" s="195"/>
      <c r="DM1" s="195"/>
      <c r="DN1" s="195"/>
      <c r="DO1" s="195"/>
      <c r="DP1" s="195"/>
      <c r="DQ1" s="195"/>
      <c r="DR1" s="195"/>
      <c r="DS1" s="195"/>
      <c r="DT1" s="195"/>
      <c r="DU1" s="195"/>
      <c r="DV1" s="195"/>
      <c r="DW1" s="195"/>
      <c r="DX1" s="195"/>
      <c r="DY1" s="195"/>
      <c r="DZ1" s="195"/>
      <c r="EA1" s="195"/>
      <c r="EB1" s="195"/>
      <c r="EC1" s="195"/>
      <c r="ED1" s="195"/>
      <c r="EE1" s="195"/>
    </row>
    <row r="2" spans="2:135" ht="15" x14ac:dyDescent="0.2">
      <c r="B2" s="175"/>
      <c r="C2" s="175"/>
      <c r="D2" s="178" t="s">
        <v>0</v>
      </c>
      <c r="E2" s="178" t="s">
        <v>0</v>
      </c>
      <c r="F2" s="179" t="s">
        <v>0</v>
      </c>
      <c r="G2" s="181" t="s">
        <v>5</v>
      </c>
      <c r="H2" s="181" t="s">
        <v>5</v>
      </c>
      <c r="I2" s="181" t="s">
        <v>5</v>
      </c>
      <c r="J2" s="186" t="s">
        <v>6</v>
      </c>
      <c r="K2" s="186"/>
      <c r="L2" s="186"/>
      <c r="M2" s="186"/>
      <c r="N2" s="186"/>
      <c r="O2" s="187"/>
      <c r="P2" s="187"/>
      <c r="Q2" s="187"/>
      <c r="R2" s="187"/>
      <c r="S2" s="187"/>
      <c r="T2" s="187"/>
      <c r="U2" s="187"/>
      <c r="V2" s="187"/>
      <c r="W2" s="187"/>
      <c r="X2" s="187"/>
      <c r="Y2" s="187"/>
      <c r="Z2" s="187"/>
      <c r="AA2" s="187"/>
      <c r="AB2" s="187"/>
      <c r="AC2" s="187"/>
      <c r="AD2" s="187"/>
      <c r="AE2" s="187"/>
      <c r="AF2" s="187"/>
      <c r="AG2" s="187"/>
      <c r="AH2" s="187"/>
      <c r="AI2" s="187"/>
      <c r="AJ2" s="187"/>
      <c r="AK2" s="187"/>
      <c r="AL2" s="187"/>
      <c r="AM2" s="187"/>
      <c r="AN2" s="187"/>
      <c r="AO2" s="187"/>
      <c r="AP2" s="187"/>
      <c r="AQ2" s="187"/>
      <c r="AR2" s="187"/>
      <c r="AS2" s="187"/>
      <c r="AT2" s="187"/>
      <c r="AU2" s="187"/>
      <c r="AV2" s="187"/>
      <c r="AW2" s="187"/>
      <c r="AX2" s="187"/>
      <c r="AY2" s="187"/>
      <c r="AZ2" s="186" t="s">
        <v>7</v>
      </c>
      <c r="BA2" s="186"/>
      <c r="BB2" s="186"/>
      <c r="BC2" s="186"/>
      <c r="BD2" s="186"/>
      <c r="BE2" s="187"/>
      <c r="BF2" s="187"/>
      <c r="BG2" s="187"/>
      <c r="BH2" s="187"/>
      <c r="BI2" s="187"/>
      <c r="BJ2" s="187"/>
      <c r="BK2" s="187"/>
      <c r="BL2" s="187"/>
      <c r="BM2" s="187"/>
      <c r="BN2" s="187"/>
      <c r="BO2" s="187"/>
      <c r="BP2" s="187"/>
      <c r="BQ2" s="187"/>
      <c r="BR2" s="187"/>
      <c r="BS2" s="187"/>
      <c r="BT2" s="187"/>
      <c r="BU2" s="187"/>
      <c r="BV2" s="187"/>
      <c r="BW2" s="187"/>
      <c r="BX2" s="187"/>
      <c r="BY2" s="187"/>
      <c r="BZ2" s="187"/>
      <c r="CA2" s="187"/>
      <c r="CB2" s="187"/>
      <c r="CC2" s="187"/>
      <c r="CD2" s="187"/>
      <c r="CE2" s="187"/>
      <c r="CF2" s="187"/>
      <c r="CG2" s="187"/>
      <c r="CH2" s="187"/>
      <c r="CI2" s="187"/>
      <c r="CJ2" s="187"/>
      <c r="CK2" s="187"/>
      <c r="CL2" s="187"/>
      <c r="CM2" s="187"/>
      <c r="CN2" s="187"/>
      <c r="CO2" s="187"/>
      <c r="CP2" s="186" t="s">
        <v>8</v>
      </c>
      <c r="CQ2" s="186"/>
      <c r="CR2" s="186"/>
      <c r="CS2" s="186"/>
      <c r="CT2" s="186"/>
      <c r="CU2" s="187"/>
      <c r="CV2" s="187"/>
      <c r="CW2" s="187"/>
      <c r="CX2" s="187"/>
      <c r="CY2" s="187"/>
      <c r="CZ2" s="187"/>
      <c r="DA2" s="187"/>
      <c r="DB2" s="187"/>
      <c r="DC2" s="187"/>
      <c r="DD2" s="187"/>
      <c r="DE2" s="187"/>
      <c r="DF2" s="187"/>
      <c r="DG2" s="187"/>
      <c r="DH2" s="187"/>
      <c r="DI2" s="187"/>
      <c r="DJ2" s="187"/>
      <c r="DK2" s="187"/>
      <c r="DL2" s="187"/>
      <c r="DM2" s="187"/>
      <c r="DN2" s="187"/>
      <c r="DO2" s="187"/>
      <c r="DP2" s="187"/>
      <c r="DQ2" s="187"/>
      <c r="DR2" s="187"/>
      <c r="DS2" s="187"/>
      <c r="DT2" s="187"/>
      <c r="DU2" s="187"/>
      <c r="DV2" s="187"/>
      <c r="DW2" s="187"/>
      <c r="DX2" s="187"/>
      <c r="DY2" s="187"/>
      <c r="DZ2" s="187"/>
      <c r="EA2" s="187"/>
      <c r="EB2" s="187"/>
      <c r="EC2" s="187"/>
      <c r="ED2" s="187"/>
      <c r="EE2" s="187"/>
    </row>
    <row r="3" spans="2:135" ht="15" x14ac:dyDescent="0.2">
      <c r="B3" s="175"/>
      <c r="C3" s="175"/>
      <c r="D3" s="178" t="s">
        <v>0</v>
      </c>
      <c r="E3" s="178" t="s">
        <v>0</v>
      </c>
      <c r="F3" s="179" t="s">
        <v>0</v>
      </c>
      <c r="G3" s="181" t="s">
        <v>9</v>
      </c>
      <c r="H3" s="181" t="s">
        <v>9</v>
      </c>
      <c r="I3" s="181" t="s">
        <v>9</v>
      </c>
      <c r="J3" s="186" t="s">
        <v>10</v>
      </c>
      <c r="K3" s="186"/>
      <c r="L3" s="186"/>
      <c r="M3" s="186"/>
      <c r="N3" s="186"/>
      <c r="O3" s="187"/>
      <c r="P3" s="187"/>
      <c r="Q3" s="187"/>
      <c r="R3" s="187"/>
      <c r="S3" s="187"/>
      <c r="T3" s="187"/>
      <c r="U3" s="187"/>
      <c r="V3" s="187"/>
      <c r="W3" s="187"/>
      <c r="X3" s="187"/>
      <c r="Y3" s="187"/>
      <c r="Z3" s="187"/>
      <c r="AA3" s="187"/>
      <c r="AB3" s="187"/>
      <c r="AC3" s="187"/>
      <c r="AD3" s="187"/>
      <c r="AE3" s="187"/>
      <c r="AF3" s="187"/>
      <c r="AG3" s="187"/>
      <c r="AH3" s="187"/>
      <c r="AI3" s="187"/>
      <c r="AJ3" s="187"/>
      <c r="AK3" s="187"/>
      <c r="AL3" s="187"/>
      <c r="AM3" s="187"/>
      <c r="AN3" s="187"/>
      <c r="AO3" s="187"/>
      <c r="AP3" s="187"/>
      <c r="AQ3" s="187"/>
      <c r="AR3" s="187"/>
      <c r="AS3" s="187"/>
      <c r="AT3" s="187"/>
      <c r="AU3" s="187"/>
      <c r="AV3" s="187"/>
      <c r="AW3" s="187"/>
      <c r="AX3" s="187"/>
      <c r="AY3" s="187"/>
      <c r="AZ3" s="186" t="s">
        <v>10</v>
      </c>
      <c r="BA3" s="186"/>
      <c r="BB3" s="186"/>
      <c r="BC3" s="186"/>
      <c r="BD3" s="186"/>
      <c r="BE3" s="187"/>
      <c r="BF3" s="187"/>
      <c r="BG3" s="187"/>
      <c r="BH3" s="187"/>
      <c r="BI3" s="187"/>
      <c r="BJ3" s="187"/>
      <c r="BK3" s="187"/>
      <c r="BL3" s="187"/>
      <c r="BM3" s="187"/>
      <c r="BN3" s="187"/>
      <c r="BO3" s="187"/>
      <c r="BP3" s="187"/>
      <c r="BQ3" s="187"/>
      <c r="BR3" s="187"/>
      <c r="BS3" s="187"/>
      <c r="BT3" s="187"/>
      <c r="BU3" s="187"/>
      <c r="BV3" s="187"/>
      <c r="BW3" s="187"/>
      <c r="BX3" s="187"/>
      <c r="BY3" s="187"/>
      <c r="BZ3" s="187"/>
      <c r="CA3" s="187"/>
      <c r="CB3" s="187"/>
      <c r="CC3" s="187"/>
      <c r="CD3" s="187"/>
      <c r="CE3" s="187"/>
      <c r="CF3" s="187"/>
      <c r="CG3" s="187"/>
      <c r="CH3" s="187"/>
      <c r="CI3" s="187"/>
      <c r="CJ3" s="187"/>
      <c r="CK3" s="187"/>
      <c r="CL3" s="187"/>
      <c r="CM3" s="187"/>
      <c r="CN3" s="187"/>
      <c r="CO3" s="187"/>
      <c r="CP3" s="186" t="s">
        <v>10</v>
      </c>
      <c r="CQ3" s="186"/>
      <c r="CR3" s="186"/>
      <c r="CS3" s="186"/>
      <c r="CT3" s="186"/>
      <c r="CU3" s="187"/>
      <c r="CV3" s="187"/>
      <c r="CW3" s="187"/>
      <c r="CX3" s="187"/>
      <c r="CY3" s="187"/>
      <c r="CZ3" s="187"/>
      <c r="DA3" s="187"/>
      <c r="DB3" s="187"/>
      <c r="DC3" s="187"/>
      <c r="DD3" s="187"/>
      <c r="DE3" s="187"/>
      <c r="DF3" s="187"/>
      <c r="DG3" s="187"/>
      <c r="DH3" s="187"/>
      <c r="DI3" s="187"/>
      <c r="DJ3" s="187"/>
      <c r="DK3" s="187"/>
      <c r="DL3" s="187"/>
      <c r="DM3" s="187"/>
      <c r="DN3" s="187"/>
      <c r="DO3" s="187"/>
      <c r="DP3" s="187"/>
      <c r="DQ3" s="187"/>
      <c r="DR3" s="187"/>
      <c r="DS3" s="187"/>
      <c r="DT3" s="187"/>
      <c r="DU3" s="187"/>
      <c r="DV3" s="187"/>
      <c r="DW3" s="187"/>
      <c r="DX3" s="187"/>
      <c r="DY3" s="187"/>
      <c r="DZ3" s="187"/>
      <c r="EA3" s="187"/>
      <c r="EB3" s="187"/>
      <c r="EC3" s="187"/>
      <c r="ED3" s="187"/>
      <c r="EE3" s="187"/>
    </row>
    <row r="4" spans="2:135" ht="15" x14ac:dyDescent="0.2">
      <c r="B4" s="175"/>
      <c r="C4" s="175"/>
      <c r="D4" s="178" t="s">
        <v>0</v>
      </c>
      <c r="E4" s="178" t="s">
        <v>0</v>
      </c>
      <c r="F4" s="179" t="s">
        <v>0</v>
      </c>
      <c r="G4" s="181" t="s">
        <v>11</v>
      </c>
      <c r="H4" s="181" t="s">
        <v>11</v>
      </c>
      <c r="I4" s="181" t="s">
        <v>11</v>
      </c>
      <c r="J4" s="186" t="s">
        <v>12</v>
      </c>
      <c r="K4" s="186"/>
      <c r="L4" s="186"/>
      <c r="M4" s="186"/>
      <c r="N4" s="186"/>
      <c r="O4" s="187"/>
      <c r="P4" s="187"/>
      <c r="Q4" s="187"/>
      <c r="R4" s="187"/>
      <c r="S4" s="187"/>
      <c r="T4" s="187"/>
      <c r="U4" s="187"/>
      <c r="V4" s="187"/>
      <c r="W4" s="187"/>
      <c r="X4" s="187"/>
      <c r="Y4" s="187"/>
      <c r="Z4" s="187"/>
      <c r="AA4" s="187"/>
      <c r="AB4" s="187"/>
      <c r="AC4" s="187"/>
      <c r="AD4" s="187"/>
      <c r="AE4" s="187"/>
      <c r="AF4" s="187"/>
      <c r="AG4" s="187"/>
      <c r="AH4" s="187"/>
      <c r="AI4" s="187"/>
      <c r="AJ4" s="187"/>
      <c r="AK4" s="187"/>
      <c r="AL4" s="187"/>
      <c r="AM4" s="187"/>
      <c r="AN4" s="187"/>
      <c r="AO4" s="187"/>
      <c r="AP4" s="187"/>
      <c r="AQ4" s="187"/>
      <c r="AR4" s="187"/>
      <c r="AS4" s="187"/>
      <c r="AT4" s="187"/>
      <c r="AU4" s="187"/>
      <c r="AV4" s="187"/>
      <c r="AW4" s="187"/>
      <c r="AX4" s="187"/>
      <c r="AY4" s="187"/>
      <c r="AZ4" s="186" t="s">
        <v>12</v>
      </c>
      <c r="BA4" s="186"/>
      <c r="BB4" s="186"/>
      <c r="BC4" s="186"/>
      <c r="BD4" s="186"/>
      <c r="BE4" s="187"/>
      <c r="BF4" s="187"/>
      <c r="BG4" s="187"/>
      <c r="BH4" s="187"/>
      <c r="BI4" s="187"/>
      <c r="BJ4" s="187"/>
      <c r="BK4" s="187"/>
      <c r="BL4" s="187"/>
      <c r="BM4" s="187"/>
      <c r="BN4" s="187"/>
      <c r="BO4" s="187"/>
      <c r="BP4" s="187"/>
      <c r="BQ4" s="187"/>
      <c r="BR4" s="187"/>
      <c r="BS4" s="187"/>
      <c r="BT4" s="187"/>
      <c r="BU4" s="187"/>
      <c r="BV4" s="187"/>
      <c r="BW4" s="187"/>
      <c r="BX4" s="187"/>
      <c r="BY4" s="187"/>
      <c r="BZ4" s="187"/>
      <c r="CA4" s="187"/>
      <c r="CB4" s="187"/>
      <c r="CC4" s="187"/>
      <c r="CD4" s="187"/>
      <c r="CE4" s="187"/>
      <c r="CF4" s="187"/>
      <c r="CG4" s="187"/>
      <c r="CH4" s="187"/>
      <c r="CI4" s="187"/>
      <c r="CJ4" s="187"/>
      <c r="CK4" s="187"/>
      <c r="CL4" s="187"/>
      <c r="CM4" s="187"/>
      <c r="CN4" s="187"/>
      <c r="CO4" s="187"/>
      <c r="CP4" s="186" t="s">
        <v>12</v>
      </c>
      <c r="CQ4" s="186"/>
      <c r="CR4" s="186"/>
      <c r="CS4" s="186"/>
      <c r="CT4" s="186"/>
      <c r="CU4" s="187"/>
      <c r="CV4" s="187"/>
      <c r="CW4" s="187"/>
      <c r="CX4" s="187"/>
      <c r="CY4" s="187"/>
      <c r="CZ4" s="187"/>
      <c r="DA4" s="187"/>
      <c r="DB4" s="187"/>
      <c r="DC4" s="187"/>
      <c r="DD4" s="187"/>
      <c r="DE4" s="187"/>
      <c r="DF4" s="187"/>
      <c r="DG4" s="187"/>
      <c r="DH4" s="187"/>
      <c r="DI4" s="187"/>
      <c r="DJ4" s="187"/>
      <c r="DK4" s="187"/>
      <c r="DL4" s="187"/>
      <c r="DM4" s="187"/>
      <c r="DN4" s="187"/>
      <c r="DO4" s="187"/>
      <c r="DP4" s="187"/>
      <c r="DQ4" s="187"/>
      <c r="DR4" s="187"/>
      <c r="DS4" s="187"/>
      <c r="DT4" s="187"/>
      <c r="DU4" s="187"/>
      <c r="DV4" s="187"/>
      <c r="DW4" s="187"/>
      <c r="DX4" s="187"/>
      <c r="DY4" s="187"/>
      <c r="DZ4" s="187"/>
      <c r="EA4" s="187"/>
      <c r="EB4" s="187"/>
      <c r="EC4" s="187"/>
      <c r="ED4" s="187"/>
      <c r="EE4" s="187"/>
    </row>
    <row r="5" spans="2:135" ht="15" x14ac:dyDescent="0.2">
      <c r="B5" s="175"/>
      <c r="C5" s="175"/>
      <c r="D5" s="178" t="s">
        <v>0</v>
      </c>
      <c r="E5" s="178" t="s">
        <v>0</v>
      </c>
      <c r="F5" s="179" t="s">
        <v>0</v>
      </c>
      <c r="G5" s="175"/>
      <c r="H5" s="175"/>
      <c r="I5" s="175"/>
      <c r="J5" s="186" t="s">
        <v>13</v>
      </c>
      <c r="K5" s="186"/>
      <c r="L5" s="186"/>
      <c r="M5" s="186"/>
      <c r="N5" s="186"/>
      <c r="O5" s="187"/>
      <c r="P5" s="187"/>
      <c r="Q5" s="187"/>
      <c r="R5" s="187"/>
      <c r="S5" s="187"/>
      <c r="T5" s="187"/>
      <c r="U5" s="187"/>
      <c r="V5" s="187"/>
      <c r="W5" s="187"/>
      <c r="X5" s="187"/>
      <c r="Y5" s="187"/>
      <c r="Z5" s="187"/>
      <c r="AA5" s="187"/>
      <c r="AB5" s="187"/>
      <c r="AC5" s="187"/>
      <c r="AD5" s="187"/>
      <c r="AE5" s="187"/>
      <c r="AF5" s="187"/>
      <c r="AG5" s="187"/>
      <c r="AH5" s="187"/>
      <c r="AI5" s="187"/>
      <c r="AJ5" s="187"/>
      <c r="AK5" s="187"/>
      <c r="AL5" s="187"/>
      <c r="AM5" s="187"/>
      <c r="AN5" s="187"/>
      <c r="AO5" s="187"/>
      <c r="AP5" s="187"/>
      <c r="AQ5" s="187"/>
      <c r="AR5" s="187"/>
      <c r="AS5" s="187"/>
      <c r="AT5" s="187"/>
      <c r="AU5" s="187"/>
      <c r="AV5" s="187"/>
      <c r="AW5" s="187"/>
      <c r="AX5" s="187"/>
      <c r="AY5" s="187"/>
      <c r="AZ5" s="186" t="s">
        <v>14</v>
      </c>
      <c r="BA5" s="186"/>
      <c r="BB5" s="186"/>
      <c r="BC5" s="186"/>
      <c r="BD5" s="186"/>
      <c r="BE5" s="187"/>
      <c r="BF5" s="187"/>
      <c r="BG5" s="187"/>
      <c r="BH5" s="187"/>
      <c r="BI5" s="187"/>
      <c r="BJ5" s="187"/>
      <c r="BK5" s="187"/>
      <c r="BL5" s="187"/>
      <c r="BM5" s="187"/>
      <c r="BN5" s="187"/>
      <c r="BO5" s="187"/>
      <c r="BP5" s="187"/>
      <c r="BQ5" s="187"/>
      <c r="BR5" s="187"/>
      <c r="BS5" s="187"/>
      <c r="BT5" s="187"/>
      <c r="BU5" s="187"/>
      <c r="BV5" s="187"/>
      <c r="BW5" s="187"/>
      <c r="BX5" s="187"/>
      <c r="BY5" s="187"/>
      <c r="BZ5" s="187"/>
      <c r="CA5" s="187"/>
      <c r="CB5" s="187"/>
      <c r="CC5" s="187"/>
      <c r="CD5" s="187"/>
      <c r="CE5" s="187"/>
      <c r="CF5" s="187"/>
      <c r="CG5" s="187"/>
      <c r="CH5" s="187"/>
      <c r="CI5" s="187"/>
      <c r="CJ5" s="187"/>
      <c r="CK5" s="187"/>
      <c r="CL5" s="187"/>
      <c r="CM5" s="187"/>
      <c r="CN5" s="187"/>
      <c r="CO5" s="187"/>
      <c r="CP5" s="186" t="s">
        <v>14</v>
      </c>
      <c r="CQ5" s="186"/>
      <c r="CR5" s="186"/>
      <c r="CS5" s="186"/>
      <c r="CT5" s="186"/>
      <c r="CU5" s="187"/>
      <c r="CV5" s="187"/>
      <c r="CW5" s="187"/>
      <c r="CX5" s="187"/>
      <c r="CY5" s="187"/>
      <c r="CZ5" s="187"/>
      <c r="DA5" s="187"/>
      <c r="DB5" s="187"/>
      <c r="DC5" s="187"/>
      <c r="DD5" s="187"/>
      <c r="DE5" s="187"/>
      <c r="DF5" s="187"/>
      <c r="DG5" s="187"/>
      <c r="DH5" s="187"/>
      <c r="DI5" s="187"/>
      <c r="DJ5" s="187"/>
      <c r="DK5" s="187"/>
      <c r="DL5" s="187"/>
      <c r="DM5" s="187"/>
      <c r="DN5" s="187"/>
      <c r="DO5" s="187"/>
      <c r="DP5" s="187"/>
      <c r="DQ5" s="187"/>
      <c r="DR5" s="187"/>
      <c r="DS5" s="187"/>
      <c r="DT5" s="187"/>
      <c r="DU5" s="187"/>
      <c r="DV5" s="187"/>
      <c r="DW5" s="187"/>
      <c r="DX5" s="187"/>
      <c r="DY5" s="187"/>
      <c r="DZ5" s="187"/>
      <c r="EA5" s="187"/>
      <c r="EB5" s="187"/>
      <c r="EC5" s="187"/>
      <c r="ED5" s="187"/>
      <c r="EE5" s="187"/>
    </row>
    <row r="6" spans="2:135" ht="15" x14ac:dyDescent="0.2">
      <c r="B6" s="171" t="s">
        <v>15</v>
      </c>
      <c r="C6" s="171" t="s">
        <v>15</v>
      </c>
      <c r="D6" s="171" t="s">
        <v>15</v>
      </c>
      <c r="E6" s="171" t="s">
        <v>15</v>
      </c>
      <c r="F6" s="171" t="s">
        <v>15</v>
      </c>
      <c r="G6" s="171" t="s">
        <v>15</v>
      </c>
      <c r="H6" s="171" t="s">
        <v>15</v>
      </c>
      <c r="I6" s="171" t="s">
        <v>15</v>
      </c>
      <c r="J6" s="188" t="s">
        <v>16</v>
      </c>
      <c r="K6" s="188"/>
      <c r="L6" s="188"/>
      <c r="M6" s="188"/>
      <c r="N6" s="188"/>
      <c r="O6" s="189"/>
      <c r="P6" s="189"/>
      <c r="Q6" s="189"/>
      <c r="R6" s="189"/>
      <c r="S6" s="189"/>
      <c r="T6" s="189"/>
      <c r="U6" s="189"/>
      <c r="V6" s="189"/>
      <c r="W6" s="189"/>
      <c r="X6" s="189"/>
      <c r="Y6" s="189"/>
      <c r="Z6" s="189"/>
      <c r="AA6" s="189"/>
      <c r="AB6" s="189"/>
      <c r="AC6" s="189"/>
      <c r="AD6" s="189"/>
      <c r="AE6" s="189"/>
      <c r="AF6" s="189"/>
      <c r="AG6" s="189"/>
      <c r="AH6" s="189"/>
      <c r="AI6" s="189"/>
      <c r="AJ6" s="189"/>
      <c r="AK6" s="189"/>
      <c r="AL6" s="189"/>
      <c r="AM6" s="189"/>
      <c r="AN6" s="189"/>
      <c r="AO6" s="189"/>
      <c r="AP6" s="189"/>
      <c r="AQ6" s="189"/>
      <c r="AR6" s="189"/>
      <c r="AS6" s="189"/>
      <c r="AT6" s="189"/>
      <c r="AU6" s="189"/>
      <c r="AV6" s="189"/>
      <c r="AW6" s="189"/>
      <c r="AX6" s="189"/>
      <c r="AY6" s="189"/>
      <c r="AZ6" s="188" t="s">
        <v>17</v>
      </c>
      <c r="BA6" s="188"/>
      <c r="BB6" s="188"/>
      <c r="BC6" s="188"/>
      <c r="BD6" s="188"/>
      <c r="BE6" s="189"/>
      <c r="BF6" s="189"/>
      <c r="BG6" s="189"/>
      <c r="BH6" s="189"/>
      <c r="BI6" s="189"/>
      <c r="BJ6" s="189"/>
      <c r="BK6" s="189"/>
      <c r="BL6" s="189"/>
      <c r="BM6" s="189"/>
      <c r="BN6" s="189"/>
      <c r="BO6" s="189"/>
      <c r="BP6" s="189"/>
      <c r="BQ6" s="189"/>
      <c r="BR6" s="189"/>
      <c r="BS6" s="189"/>
      <c r="BT6" s="189"/>
      <c r="BU6" s="189"/>
      <c r="BV6" s="189"/>
      <c r="BW6" s="189"/>
      <c r="BX6" s="189"/>
      <c r="BY6" s="189"/>
      <c r="BZ6" s="189"/>
      <c r="CA6" s="189"/>
      <c r="CB6" s="189"/>
      <c r="CC6" s="189"/>
      <c r="CD6" s="189"/>
      <c r="CE6" s="189"/>
      <c r="CF6" s="189"/>
      <c r="CG6" s="189"/>
      <c r="CH6" s="189"/>
      <c r="CI6" s="189"/>
      <c r="CJ6" s="189"/>
      <c r="CK6" s="189"/>
      <c r="CL6" s="189"/>
      <c r="CM6" s="189"/>
      <c r="CN6" s="189"/>
      <c r="CO6" s="189"/>
      <c r="CP6" s="188" t="s">
        <v>18</v>
      </c>
      <c r="CQ6" s="188"/>
      <c r="CR6" s="188"/>
      <c r="CS6" s="188"/>
      <c r="CT6" s="188"/>
      <c r="CU6" s="189"/>
      <c r="CV6" s="189"/>
      <c r="CW6" s="189"/>
      <c r="CX6" s="189"/>
      <c r="CY6" s="189"/>
      <c r="CZ6" s="189"/>
      <c r="DA6" s="189"/>
      <c r="DB6" s="189"/>
      <c r="DC6" s="189"/>
      <c r="DD6" s="189"/>
      <c r="DE6" s="189"/>
      <c r="DF6" s="189"/>
      <c r="DG6" s="189"/>
      <c r="DH6" s="189"/>
      <c r="DI6" s="189"/>
      <c r="DJ6" s="189"/>
      <c r="DK6" s="189"/>
      <c r="DL6" s="189"/>
      <c r="DM6" s="189"/>
      <c r="DN6" s="189"/>
      <c r="DO6" s="189"/>
      <c r="DP6" s="189"/>
      <c r="DQ6" s="189"/>
      <c r="DR6" s="189"/>
      <c r="DS6" s="189"/>
      <c r="DT6" s="189"/>
      <c r="DU6" s="189"/>
      <c r="DV6" s="189"/>
      <c r="DW6" s="189"/>
      <c r="DX6" s="189"/>
      <c r="DY6" s="189"/>
      <c r="DZ6" s="189"/>
      <c r="EA6" s="189"/>
      <c r="EB6" s="189"/>
      <c r="EC6" s="189"/>
      <c r="ED6" s="189"/>
      <c r="EE6" s="189"/>
    </row>
    <row r="7" spans="2:135" ht="15" x14ac:dyDescent="0.2">
      <c r="B7" s="172" t="s">
        <v>19</v>
      </c>
      <c r="C7" s="172" t="s">
        <v>19</v>
      </c>
      <c r="D7" s="172" t="s">
        <v>19</v>
      </c>
      <c r="E7" s="172" t="s">
        <v>19</v>
      </c>
      <c r="F7" s="172" t="s">
        <v>19</v>
      </c>
      <c r="G7" s="172" t="s">
        <v>19</v>
      </c>
      <c r="H7" s="172" t="s">
        <v>19</v>
      </c>
      <c r="I7" s="172" t="s">
        <v>19</v>
      </c>
      <c r="J7" s="188" t="s">
        <v>20</v>
      </c>
      <c r="K7" s="188"/>
      <c r="L7" s="189"/>
      <c r="M7" s="189"/>
      <c r="N7" s="189"/>
      <c r="O7" s="189"/>
      <c r="P7" s="189"/>
      <c r="Q7" s="188" t="s">
        <v>21</v>
      </c>
      <c r="R7" s="188"/>
      <c r="S7" s="189"/>
      <c r="T7" s="189"/>
      <c r="U7" s="189"/>
      <c r="V7" s="189"/>
      <c r="W7" s="189"/>
      <c r="X7" s="188" t="s">
        <v>22</v>
      </c>
      <c r="Y7" s="188"/>
      <c r="Z7" s="189"/>
      <c r="AA7" s="189"/>
      <c r="AB7" s="189"/>
      <c r="AC7" s="189"/>
      <c r="AD7" s="189"/>
      <c r="AE7" s="188" t="s">
        <v>22</v>
      </c>
      <c r="AF7" s="188"/>
      <c r="AG7" s="189"/>
      <c r="AH7" s="189"/>
      <c r="AI7" s="189"/>
      <c r="AJ7" s="189"/>
      <c r="AK7" s="189"/>
      <c r="AL7" s="188" t="s">
        <v>23</v>
      </c>
      <c r="AM7" s="188"/>
      <c r="AN7" s="189"/>
      <c r="AO7" s="189"/>
      <c r="AP7" s="189"/>
      <c r="AQ7" s="189"/>
      <c r="AR7" s="189"/>
      <c r="AS7" s="188" t="s">
        <v>23</v>
      </c>
      <c r="AT7" s="188"/>
      <c r="AU7" s="189"/>
      <c r="AV7" s="189"/>
      <c r="AW7" s="189"/>
      <c r="AX7" s="189"/>
      <c r="AY7" s="189"/>
      <c r="AZ7" s="188" t="s">
        <v>20</v>
      </c>
      <c r="BA7" s="188"/>
      <c r="BB7" s="189"/>
      <c r="BC7" s="189"/>
      <c r="BD7" s="189"/>
      <c r="BE7" s="189"/>
      <c r="BF7" s="189"/>
      <c r="BG7" s="188" t="s">
        <v>21</v>
      </c>
      <c r="BH7" s="188"/>
      <c r="BI7" s="189"/>
      <c r="BJ7" s="189"/>
      <c r="BK7" s="189"/>
      <c r="BL7" s="189"/>
      <c r="BM7" s="189"/>
      <c r="BN7" s="188" t="s">
        <v>22</v>
      </c>
      <c r="BO7" s="188"/>
      <c r="BP7" s="189"/>
      <c r="BQ7" s="189"/>
      <c r="BR7" s="189"/>
      <c r="BS7" s="189"/>
      <c r="BT7" s="189"/>
      <c r="BU7" s="188" t="s">
        <v>22</v>
      </c>
      <c r="BV7" s="188"/>
      <c r="BW7" s="189"/>
      <c r="BX7" s="189"/>
      <c r="BY7" s="189"/>
      <c r="BZ7" s="189"/>
      <c r="CA7" s="189"/>
      <c r="CB7" s="188" t="s">
        <v>23</v>
      </c>
      <c r="CC7" s="188"/>
      <c r="CD7" s="189"/>
      <c r="CE7" s="189"/>
      <c r="CF7" s="189"/>
      <c r="CG7" s="189"/>
      <c r="CH7" s="189"/>
      <c r="CI7" s="188" t="s">
        <v>23</v>
      </c>
      <c r="CJ7" s="188"/>
      <c r="CK7" s="189"/>
      <c r="CL7" s="189"/>
      <c r="CM7" s="189"/>
      <c r="CN7" s="189"/>
      <c r="CO7" s="189"/>
      <c r="CP7" s="188" t="s">
        <v>20</v>
      </c>
      <c r="CQ7" s="188"/>
      <c r="CR7" s="189"/>
      <c r="CS7" s="189"/>
      <c r="CT7" s="189"/>
      <c r="CU7" s="189"/>
      <c r="CV7" s="189"/>
      <c r="CW7" s="188" t="s">
        <v>21</v>
      </c>
      <c r="CX7" s="188"/>
      <c r="CY7" s="189"/>
      <c r="CZ7" s="189"/>
      <c r="DA7" s="189"/>
      <c r="DB7" s="189"/>
      <c r="DC7" s="189"/>
      <c r="DD7" s="188" t="s">
        <v>22</v>
      </c>
      <c r="DE7" s="188"/>
      <c r="DF7" s="189"/>
      <c r="DG7" s="189"/>
      <c r="DH7" s="189"/>
      <c r="DI7" s="189"/>
      <c r="DJ7" s="189"/>
      <c r="DK7" s="188" t="s">
        <v>22</v>
      </c>
      <c r="DL7" s="188"/>
      <c r="DM7" s="189"/>
      <c r="DN7" s="189"/>
      <c r="DO7" s="189"/>
      <c r="DP7" s="189"/>
      <c r="DQ7" s="189"/>
      <c r="DR7" s="188" t="s">
        <v>23</v>
      </c>
      <c r="DS7" s="188"/>
      <c r="DT7" s="189"/>
      <c r="DU7" s="189"/>
      <c r="DV7" s="189"/>
      <c r="DW7" s="189"/>
      <c r="DX7" s="189"/>
      <c r="DY7" s="188" t="s">
        <v>23</v>
      </c>
      <c r="DZ7" s="188"/>
      <c r="EA7" s="189"/>
      <c r="EB7" s="189"/>
      <c r="EC7" s="189"/>
      <c r="ED7" s="189"/>
      <c r="EE7" s="189"/>
    </row>
    <row r="8" spans="2:135" ht="15" x14ac:dyDescent="0.2">
      <c r="B8" s="172" t="s">
        <v>93</v>
      </c>
      <c r="C8" s="172" t="s">
        <v>93</v>
      </c>
      <c r="D8" s="172" t="s">
        <v>93</v>
      </c>
      <c r="E8" s="172" t="s">
        <v>93</v>
      </c>
      <c r="F8" s="172" t="s">
        <v>93</v>
      </c>
      <c r="G8" s="172" t="s">
        <v>93</v>
      </c>
      <c r="H8" s="172" t="s">
        <v>93</v>
      </c>
      <c r="I8" s="172" t="s">
        <v>93</v>
      </c>
      <c r="J8" s="188" t="s">
        <v>25</v>
      </c>
      <c r="K8" s="188"/>
      <c r="L8" s="189"/>
      <c r="M8" s="189"/>
      <c r="N8" s="189"/>
      <c r="O8" s="189"/>
      <c r="P8" s="189"/>
      <c r="Q8" s="188" t="s">
        <v>25</v>
      </c>
      <c r="R8" s="188"/>
      <c r="S8" s="189"/>
      <c r="T8" s="189"/>
      <c r="U8" s="189"/>
      <c r="V8" s="189"/>
      <c r="W8" s="189"/>
      <c r="X8" s="188" t="s">
        <v>25</v>
      </c>
      <c r="Y8" s="188"/>
      <c r="Z8" s="189"/>
      <c r="AA8" s="189"/>
      <c r="AB8" s="189"/>
      <c r="AC8" s="189"/>
      <c r="AD8" s="189"/>
      <c r="AE8" s="188" t="s">
        <v>25</v>
      </c>
      <c r="AF8" s="188"/>
      <c r="AG8" s="189"/>
      <c r="AH8" s="189"/>
      <c r="AI8" s="189"/>
      <c r="AJ8" s="189"/>
      <c r="AK8" s="189"/>
      <c r="AL8" s="188" t="s">
        <v>25</v>
      </c>
      <c r="AM8" s="188"/>
      <c r="AN8" s="189"/>
      <c r="AO8" s="189"/>
      <c r="AP8" s="189"/>
      <c r="AQ8" s="189"/>
      <c r="AR8" s="189"/>
      <c r="AS8" s="188" t="s">
        <v>25</v>
      </c>
      <c r="AT8" s="188"/>
      <c r="AU8" s="189"/>
      <c r="AV8" s="189"/>
      <c r="AW8" s="189"/>
      <c r="AX8" s="189"/>
      <c r="AY8" s="189"/>
      <c r="AZ8" s="188" t="s">
        <v>25</v>
      </c>
      <c r="BA8" s="188"/>
      <c r="BB8" s="189"/>
      <c r="BC8" s="189"/>
      <c r="BD8" s="189"/>
      <c r="BE8" s="189"/>
      <c r="BF8" s="189"/>
      <c r="BG8" s="188" t="s">
        <v>25</v>
      </c>
      <c r="BH8" s="188"/>
      <c r="BI8" s="189"/>
      <c r="BJ8" s="189"/>
      <c r="BK8" s="189"/>
      <c r="BL8" s="189"/>
      <c r="BM8" s="189"/>
      <c r="BN8" s="188" t="s">
        <v>25</v>
      </c>
      <c r="BO8" s="188"/>
      <c r="BP8" s="189"/>
      <c r="BQ8" s="189"/>
      <c r="BR8" s="189"/>
      <c r="BS8" s="189"/>
      <c r="BT8" s="189"/>
      <c r="BU8" s="188" t="s">
        <v>25</v>
      </c>
      <c r="BV8" s="188"/>
      <c r="BW8" s="189"/>
      <c r="BX8" s="189"/>
      <c r="BY8" s="189"/>
      <c r="BZ8" s="189"/>
      <c r="CA8" s="189"/>
      <c r="CB8" s="188" t="s">
        <v>25</v>
      </c>
      <c r="CC8" s="188"/>
      <c r="CD8" s="189"/>
      <c r="CE8" s="189"/>
      <c r="CF8" s="189"/>
      <c r="CG8" s="189"/>
      <c r="CH8" s="189"/>
      <c r="CI8" s="188" t="s">
        <v>25</v>
      </c>
      <c r="CJ8" s="188"/>
      <c r="CK8" s="189"/>
      <c r="CL8" s="189"/>
      <c r="CM8" s="189"/>
      <c r="CN8" s="189"/>
      <c r="CO8" s="189"/>
      <c r="CP8" s="188" t="s">
        <v>25</v>
      </c>
      <c r="CQ8" s="188"/>
      <c r="CR8" s="189"/>
      <c r="CS8" s="189"/>
      <c r="CT8" s="189"/>
      <c r="CU8" s="189"/>
      <c r="CV8" s="189"/>
      <c r="CW8" s="188" t="s">
        <v>25</v>
      </c>
      <c r="CX8" s="188"/>
      <c r="CY8" s="189"/>
      <c r="CZ8" s="189"/>
      <c r="DA8" s="189"/>
      <c r="DB8" s="189"/>
      <c r="DC8" s="189"/>
      <c r="DD8" s="188" t="s">
        <v>25</v>
      </c>
      <c r="DE8" s="188"/>
      <c r="DF8" s="189"/>
      <c r="DG8" s="189"/>
      <c r="DH8" s="189"/>
      <c r="DI8" s="189"/>
      <c r="DJ8" s="189"/>
      <c r="DK8" s="188" t="s">
        <v>25</v>
      </c>
      <c r="DL8" s="188"/>
      <c r="DM8" s="189"/>
      <c r="DN8" s="189"/>
      <c r="DO8" s="189"/>
      <c r="DP8" s="189"/>
      <c r="DQ8" s="189"/>
      <c r="DR8" s="188" t="s">
        <v>25</v>
      </c>
      <c r="DS8" s="188"/>
      <c r="DT8" s="189"/>
      <c r="DU8" s="189"/>
      <c r="DV8" s="189"/>
      <c r="DW8" s="189"/>
      <c r="DX8" s="189"/>
      <c r="DY8" s="188" t="s">
        <v>25</v>
      </c>
      <c r="DZ8" s="188"/>
      <c r="EA8" s="189"/>
      <c r="EB8" s="189"/>
      <c r="EC8" s="189"/>
      <c r="ED8" s="189"/>
      <c r="EE8" s="189"/>
    </row>
    <row r="9" spans="2:135" ht="15" x14ac:dyDescent="0.2">
      <c r="B9" s="173" t="s">
        <v>27</v>
      </c>
      <c r="C9" s="173" t="s">
        <v>27</v>
      </c>
      <c r="D9" s="173" t="s">
        <v>27</v>
      </c>
      <c r="E9" s="173" t="s">
        <v>27</v>
      </c>
      <c r="F9" s="173" t="s">
        <v>27</v>
      </c>
      <c r="G9" s="173" t="s">
        <v>28</v>
      </c>
      <c r="H9" s="173" t="s">
        <v>28</v>
      </c>
      <c r="I9" s="173" t="s">
        <v>28</v>
      </c>
      <c r="J9" s="173" t="s">
        <v>26</v>
      </c>
      <c r="K9" s="173"/>
      <c r="L9" s="183"/>
      <c r="M9" s="183"/>
      <c r="N9" s="183"/>
      <c r="O9" s="183"/>
      <c r="P9" s="183"/>
      <c r="Q9" s="173" t="s">
        <v>26</v>
      </c>
      <c r="R9" s="173"/>
      <c r="S9" s="183"/>
      <c r="T9" s="183"/>
      <c r="U9" s="183"/>
      <c r="V9" s="183"/>
      <c r="W9" s="183"/>
      <c r="X9" s="173" t="s">
        <v>26</v>
      </c>
      <c r="Y9" s="173"/>
      <c r="Z9" s="183"/>
      <c r="AA9" s="183"/>
      <c r="AB9" s="183"/>
      <c r="AC9" s="183"/>
      <c r="AD9" s="183"/>
      <c r="AE9" s="173" t="s">
        <v>26</v>
      </c>
      <c r="AF9" s="173"/>
      <c r="AG9" s="183"/>
      <c r="AH9" s="183"/>
      <c r="AI9" s="183"/>
      <c r="AJ9" s="183"/>
      <c r="AK9" s="183"/>
      <c r="AL9" s="173" t="s">
        <v>26</v>
      </c>
      <c r="AM9" s="173"/>
      <c r="AN9" s="183"/>
      <c r="AO9" s="183"/>
      <c r="AP9" s="183"/>
      <c r="AQ9" s="183"/>
      <c r="AR9" s="183"/>
      <c r="AS9" s="173" t="s">
        <v>26</v>
      </c>
      <c r="AT9" s="173"/>
      <c r="AU9" s="183"/>
      <c r="AV9" s="183"/>
      <c r="AW9" s="183"/>
      <c r="AX9" s="183"/>
      <c r="AY9" s="183"/>
      <c r="AZ9" s="173" t="s">
        <v>26</v>
      </c>
      <c r="BA9" s="173"/>
      <c r="BB9" s="183"/>
      <c r="BC9" s="183"/>
      <c r="BD9" s="183"/>
      <c r="BE9" s="183"/>
      <c r="BF9" s="183"/>
      <c r="BG9" s="173" t="s">
        <v>26</v>
      </c>
      <c r="BH9" s="173"/>
      <c r="BI9" s="183"/>
      <c r="BJ9" s="183"/>
      <c r="BK9" s="183"/>
      <c r="BL9" s="183"/>
      <c r="BM9" s="183"/>
      <c r="BN9" s="173" t="s">
        <v>26</v>
      </c>
      <c r="BO9" s="173"/>
      <c r="BP9" s="183"/>
      <c r="BQ9" s="183"/>
      <c r="BR9" s="183"/>
      <c r="BS9" s="183"/>
      <c r="BT9" s="183"/>
      <c r="BU9" s="173" t="s">
        <v>26</v>
      </c>
      <c r="BV9" s="173"/>
      <c r="BW9" s="183"/>
      <c r="BX9" s="183"/>
      <c r="BY9" s="183"/>
      <c r="BZ9" s="183"/>
      <c r="CA9" s="183"/>
      <c r="CB9" s="173" t="s">
        <v>26</v>
      </c>
      <c r="CC9" s="173"/>
      <c r="CD9" s="183"/>
      <c r="CE9" s="183"/>
      <c r="CF9" s="183"/>
      <c r="CG9" s="183"/>
      <c r="CH9" s="183"/>
      <c r="CI9" s="173" t="s">
        <v>26</v>
      </c>
      <c r="CJ9" s="173"/>
      <c r="CK9" s="183"/>
      <c r="CL9" s="183"/>
      <c r="CM9" s="183"/>
      <c r="CN9" s="183"/>
      <c r="CO9" s="183"/>
      <c r="CP9" s="173" t="s">
        <v>26</v>
      </c>
      <c r="CQ9" s="173"/>
      <c r="CR9" s="183"/>
      <c r="CS9" s="183"/>
      <c r="CT9" s="183"/>
      <c r="CU9" s="183"/>
      <c r="CV9" s="183"/>
      <c r="CW9" s="173" t="s">
        <v>26</v>
      </c>
      <c r="CX9" s="173"/>
      <c r="CY9" s="183"/>
      <c r="CZ9" s="183"/>
      <c r="DA9" s="183"/>
      <c r="DB9" s="183"/>
      <c r="DC9" s="183"/>
      <c r="DD9" s="173" t="s">
        <v>26</v>
      </c>
      <c r="DE9" s="173"/>
      <c r="DF9" s="183"/>
      <c r="DG9" s="183"/>
      <c r="DH9" s="183"/>
      <c r="DI9" s="183"/>
      <c r="DJ9" s="183"/>
      <c r="DK9" s="173" t="s">
        <v>26</v>
      </c>
      <c r="DL9" s="173"/>
      <c r="DM9" s="183"/>
      <c r="DN9" s="183"/>
      <c r="DO9" s="183"/>
      <c r="DP9" s="183"/>
      <c r="DQ9" s="183"/>
      <c r="DR9" s="173" t="s">
        <v>26</v>
      </c>
      <c r="DS9" s="173"/>
      <c r="DT9" s="183"/>
      <c r="DU9" s="183"/>
      <c r="DV9" s="183"/>
      <c r="DW9" s="183"/>
      <c r="DX9" s="183"/>
      <c r="DY9" s="173" t="s">
        <v>26</v>
      </c>
      <c r="DZ9" s="173"/>
      <c r="EA9" s="183"/>
      <c r="EB9" s="183"/>
      <c r="EC9" s="183"/>
      <c r="ED9" s="183"/>
      <c r="EE9" s="183"/>
    </row>
    <row r="10" spans="2:135" ht="15" x14ac:dyDescent="0.2">
      <c r="B10" s="173" t="s">
        <v>27</v>
      </c>
      <c r="C10" s="173" t="s">
        <v>27</v>
      </c>
      <c r="D10" s="173" t="s">
        <v>27</v>
      </c>
      <c r="E10" s="173" t="s">
        <v>27</v>
      </c>
      <c r="F10" s="173" t="s">
        <v>27</v>
      </c>
      <c r="G10" s="173" t="s">
        <v>30</v>
      </c>
      <c r="H10" s="173" t="s">
        <v>31</v>
      </c>
      <c r="I10" s="173"/>
      <c r="J10" s="173" t="s">
        <v>33</v>
      </c>
      <c r="K10" s="173"/>
      <c r="L10" s="183"/>
      <c r="M10" s="183"/>
      <c r="N10" s="183"/>
      <c r="O10" s="183"/>
      <c r="P10" s="183"/>
      <c r="Q10" s="173" t="s">
        <v>33</v>
      </c>
      <c r="R10" s="173"/>
      <c r="S10" s="183"/>
      <c r="T10" s="183"/>
      <c r="U10" s="183"/>
      <c r="V10" s="183"/>
      <c r="W10" s="183"/>
      <c r="X10" s="173" t="s">
        <v>33</v>
      </c>
      <c r="Y10" s="173"/>
      <c r="Z10" s="183"/>
      <c r="AA10" s="183"/>
      <c r="AB10" s="183"/>
      <c r="AC10" s="183"/>
      <c r="AD10" s="183"/>
      <c r="AE10" s="173" t="s">
        <v>33</v>
      </c>
      <c r="AF10" s="173"/>
      <c r="AG10" s="183"/>
      <c r="AH10" s="183"/>
      <c r="AI10" s="183"/>
      <c r="AJ10" s="183"/>
      <c r="AK10" s="183"/>
      <c r="AL10" s="173" t="s">
        <v>33</v>
      </c>
      <c r="AM10" s="173"/>
      <c r="AN10" s="183"/>
      <c r="AO10" s="183"/>
      <c r="AP10" s="183"/>
      <c r="AQ10" s="183"/>
      <c r="AR10" s="183"/>
      <c r="AS10" s="173" t="s">
        <v>33</v>
      </c>
      <c r="AT10" s="173"/>
      <c r="AU10" s="183"/>
      <c r="AV10" s="183"/>
      <c r="AW10" s="183"/>
      <c r="AX10" s="183"/>
      <c r="AY10" s="183"/>
      <c r="AZ10" s="173" t="s">
        <v>33</v>
      </c>
      <c r="BA10" s="173"/>
      <c r="BB10" s="183"/>
      <c r="BC10" s="183"/>
      <c r="BD10" s="183"/>
      <c r="BE10" s="183"/>
      <c r="BF10" s="183"/>
      <c r="BG10" s="173" t="s">
        <v>33</v>
      </c>
      <c r="BH10" s="173"/>
      <c r="BI10" s="183"/>
      <c r="BJ10" s="183"/>
      <c r="BK10" s="183"/>
      <c r="BL10" s="183"/>
      <c r="BM10" s="183"/>
      <c r="BN10" s="173" t="s">
        <v>33</v>
      </c>
      <c r="BO10" s="173"/>
      <c r="BP10" s="183"/>
      <c r="BQ10" s="183"/>
      <c r="BR10" s="183"/>
      <c r="BS10" s="183"/>
      <c r="BT10" s="183"/>
      <c r="BU10" s="173" t="s">
        <v>33</v>
      </c>
      <c r="BV10" s="173"/>
      <c r="BW10" s="183"/>
      <c r="BX10" s="183"/>
      <c r="BY10" s="183"/>
      <c r="BZ10" s="183"/>
      <c r="CA10" s="183"/>
      <c r="CB10" s="173" t="s">
        <v>33</v>
      </c>
      <c r="CC10" s="173"/>
      <c r="CD10" s="183"/>
      <c r="CE10" s="183"/>
      <c r="CF10" s="183"/>
      <c r="CG10" s="183"/>
      <c r="CH10" s="183"/>
      <c r="CI10" s="173" t="s">
        <v>33</v>
      </c>
      <c r="CJ10" s="173"/>
      <c r="CK10" s="183"/>
      <c r="CL10" s="183"/>
      <c r="CM10" s="183"/>
      <c r="CN10" s="183"/>
      <c r="CO10" s="183"/>
      <c r="CP10" s="173" t="s">
        <v>33</v>
      </c>
      <c r="CQ10" s="173"/>
      <c r="CR10" s="183"/>
      <c r="CS10" s="183"/>
      <c r="CT10" s="183"/>
      <c r="CU10" s="183"/>
      <c r="CV10" s="183"/>
      <c r="CW10" s="173" t="s">
        <v>33</v>
      </c>
      <c r="CX10" s="173"/>
      <c r="CY10" s="183"/>
      <c r="CZ10" s="183"/>
      <c r="DA10" s="183"/>
      <c r="DB10" s="183"/>
      <c r="DC10" s="183"/>
      <c r="DD10" s="173" t="s">
        <v>33</v>
      </c>
      <c r="DE10" s="173"/>
      <c r="DF10" s="183"/>
      <c r="DG10" s="183"/>
      <c r="DH10" s="183"/>
      <c r="DI10" s="183"/>
      <c r="DJ10" s="183"/>
      <c r="DK10" s="173" t="s">
        <v>33</v>
      </c>
      <c r="DL10" s="173"/>
      <c r="DM10" s="183"/>
      <c r="DN10" s="183"/>
      <c r="DO10" s="183"/>
      <c r="DP10" s="183"/>
      <c r="DQ10" s="183"/>
      <c r="DR10" s="173" t="s">
        <v>33</v>
      </c>
      <c r="DS10" s="173"/>
      <c r="DT10" s="183"/>
      <c r="DU10" s="183"/>
      <c r="DV10" s="183"/>
      <c r="DW10" s="183"/>
      <c r="DX10" s="183"/>
      <c r="DY10" s="173" t="s">
        <v>33</v>
      </c>
      <c r="DZ10" s="173"/>
      <c r="EA10" s="183"/>
      <c r="EB10" s="183"/>
      <c r="EC10" s="183"/>
      <c r="ED10" s="183"/>
      <c r="EE10" s="183"/>
    </row>
    <row r="11" spans="2:135" ht="42.75" x14ac:dyDescent="0.2">
      <c r="B11" s="10" t="s">
        <v>34</v>
      </c>
      <c r="C11" s="10" t="s">
        <v>35</v>
      </c>
      <c r="D11" s="10" t="s">
        <v>36</v>
      </c>
      <c r="E11" s="10" t="s">
        <v>39</v>
      </c>
      <c r="F11" s="10" t="s">
        <v>37</v>
      </c>
      <c r="G11" s="10" t="s">
        <v>38</v>
      </c>
      <c r="H11" s="10" t="s">
        <v>277</v>
      </c>
      <c r="I11" s="10" t="s">
        <v>278</v>
      </c>
      <c r="J11" s="6" t="s">
        <v>279</v>
      </c>
      <c r="K11" s="190" t="s">
        <v>280</v>
      </c>
      <c r="L11" s="191"/>
      <c r="M11" s="192"/>
      <c r="N11" s="192"/>
      <c r="O11" s="193"/>
      <c r="P11" s="193"/>
      <c r="Q11" s="6" t="s">
        <v>279</v>
      </c>
      <c r="R11" s="190" t="s">
        <v>280</v>
      </c>
      <c r="S11" s="191"/>
      <c r="T11" s="192"/>
      <c r="U11" s="192"/>
      <c r="V11" s="193"/>
      <c r="W11" s="193"/>
      <c r="X11" s="6" t="s">
        <v>279</v>
      </c>
      <c r="Y11" s="190" t="s">
        <v>280</v>
      </c>
      <c r="Z11" s="191"/>
      <c r="AA11" s="192"/>
      <c r="AB11" s="192"/>
      <c r="AC11" s="193"/>
      <c r="AD11" s="193"/>
      <c r="AE11" s="6" t="s">
        <v>279</v>
      </c>
      <c r="AF11" s="190" t="s">
        <v>280</v>
      </c>
      <c r="AG11" s="191"/>
      <c r="AH11" s="192"/>
      <c r="AI11" s="192"/>
      <c r="AJ11" s="193"/>
      <c r="AK11" s="193"/>
      <c r="AL11" s="6" t="s">
        <v>279</v>
      </c>
      <c r="AM11" s="190" t="s">
        <v>280</v>
      </c>
      <c r="AN11" s="191"/>
      <c r="AO11" s="192"/>
      <c r="AP11" s="192"/>
      <c r="AQ11" s="193"/>
      <c r="AR11" s="193"/>
      <c r="AS11" s="6" t="s">
        <v>279</v>
      </c>
      <c r="AT11" s="190" t="s">
        <v>280</v>
      </c>
      <c r="AU11" s="191"/>
      <c r="AV11" s="192"/>
      <c r="AW11" s="192"/>
      <c r="AX11" s="193"/>
      <c r="AY11" s="193"/>
      <c r="AZ11" s="6" t="s">
        <v>279</v>
      </c>
      <c r="BA11" s="190" t="s">
        <v>280</v>
      </c>
      <c r="BB11" s="191"/>
      <c r="BC11" s="192"/>
      <c r="BD11" s="192"/>
      <c r="BE11" s="193"/>
      <c r="BF11" s="193"/>
      <c r="BG11" s="6" t="s">
        <v>279</v>
      </c>
      <c r="BH11" s="190" t="s">
        <v>280</v>
      </c>
      <c r="BI11" s="191"/>
      <c r="BJ11" s="192"/>
      <c r="BK11" s="192"/>
      <c r="BL11" s="193"/>
      <c r="BM11" s="193"/>
      <c r="BN11" s="6" t="s">
        <v>279</v>
      </c>
      <c r="BO11" s="190" t="s">
        <v>280</v>
      </c>
      <c r="BP11" s="191"/>
      <c r="BQ11" s="192"/>
      <c r="BR11" s="192"/>
      <c r="BS11" s="193"/>
      <c r="BT11" s="193"/>
      <c r="BU11" s="6" t="s">
        <v>279</v>
      </c>
      <c r="BV11" s="190" t="s">
        <v>280</v>
      </c>
      <c r="BW11" s="191"/>
      <c r="BX11" s="192"/>
      <c r="BY11" s="192"/>
      <c r="BZ11" s="193"/>
      <c r="CA11" s="193"/>
      <c r="CB11" s="6" t="s">
        <v>279</v>
      </c>
      <c r="CC11" s="190" t="s">
        <v>280</v>
      </c>
      <c r="CD11" s="191"/>
      <c r="CE11" s="192"/>
      <c r="CF11" s="192"/>
      <c r="CG11" s="193"/>
      <c r="CH11" s="193"/>
      <c r="CI11" s="6" t="s">
        <v>279</v>
      </c>
      <c r="CJ11" s="190" t="s">
        <v>280</v>
      </c>
      <c r="CK11" s="191"/>
      <c r="CL11" s="192"/>
      <c r="CM11" s="192"/>
      <c r="CN11" s="193"/>
      <c r="CO11" s="193"/>
      <c r="CP11" s="6" t="s">
        <v>279</v>
      </c>
      <c r="CQ11" s="190" t="s">
        <v>280</v>
      </c>
      <c r="CR11" s="191"/>
      <c r="CS11" s="192"/>
      <c r="CT11" s="192"/>
      <c r="CU11" s="193"/>
      <c r="CV11" s="193"/>
      <c r="CW11" s="6" t="s">
        <v>279</v>
      </c>
      <c r="CX11" s="190" t="s">
        <v>280</v>
      </c>
      <c r="CY11" s="191"/>
      <c r="CZ11" s="192"/>
      <c r="DA11" s="192"/>
      <c r="DB11" s="193"/>
      <c r="DC11" s="193"/>
      <c r="DD11" s="6" t="s">
        <v>279</v>
      </c>
      <c r="DE11" s="190" t="s">
        <v>280</v>
      </c>
      <c r="DF11" s="191"/>
      <c r="DG11" s="192"/>
      <c r="DH11" s="192"/>
      <c r="DI11" s="193"/>
      <c r="DJ11" s="193"/>
      <c r="DK11" s="6" t="s">
        <v>279</v>
      </c>
      <c r="DL11" s="190" t="s">
        <v>280</v>
      </c>
      <c r="DM11" s="191"/>
      <c r="DN11" s="192"/>
      <c r="DO11" s="192"/>
      <c r="DP11" s="193"/>
      <c r="DQ11" s="193"/>
      <c r="DR11" s="6" t="s">
        <v>279</v>
      </c>
      <c r="DS11" s="190" t="s">
        <v>280</v>
      </c>
      <c r="DT11" s="191"/>
      <c r="DU11" s="192"/>
      <c r="DV11" s="192"/>
      <c r="DW11" s="193"/>
      <c r="DX11" s="193"/>
      <c r="DY11" s="6" t="s">
        <v>279</v>
      </c>
      <c r="DZ11" s="190" t="s">
        <v>280</v>
      </c>
      <c r="EA11" s="191"/>
      <c r="EB11" s="192"/>
      <c r="EC11" s="192"/>
      <c r="ED11" s="193"/>
      <c r="EE11" s="193"/>
    </row>
    <row r="12" spans="2:135" ht="15" x14ac:dyDescent="0.2">
      <c r="B12" s="7">
        <v>1</v>
      </c>
      <c r="C12" s="7" t="s">
        <v>49</v>
      </c>
      <c r="D12" s="7" t="s">
        <v>50</v>
      </c>
      <c r="E12" s="7" t="s">
        <v>49</v>
      </c>
      <c r="F12" s="7" t="s">
        <v>51</v>
      </c>
      <c r="G12" s="7" t="s">
        <v>101</v>
      </c>
      <c r="H12" s="7" t="s">
        <v>53</v>
      </c>
      <c r="I12" s="7" t="s">
        <v>53</v>
      </c>
      <c r="J12" s="7" t="s">
        <v>49</v>
      </c>
      <c r="K12" s="182" t="s">
        <v>49</v>
      </c>
      <c r="L12" s="173"/>
      <c r="M12" s="173"/>
      <c r="N12" s="173"/>
      <c r="O12" s="183"/>
      <c r="P12" s="183"/>
      <c r="Q12" s="7" t="s">
        <v>49</v>
      </c>
      <c r="R12" s="182" t="s">
        <v>49</v>
      </c>
      <c r="S12" s="173"/>
      <c r="T12" s="173"/>
      <c r="U12" s="173"/>
      <c r="V12" s="183"/>
      <c r="W12" s="183"/>
      <c r="X12" s="7" t="s">
        <v>49</v>
      </c>
      <c r="Y12" s="182" t="s">
        <v>49</v>
      </c>
      <c r="Z12" s="173"/>
      <c r="AA12" s="173"/>
      <c r="AB12" s="173"/>
      <c r="AC12" s="183"/>
      <c r="AD12" s="183"/>
      <c r="AE12" s="7" t="s">
        <v>49</v>
      </c>
      <c r="AF12" s="182" t="s">
        <v>49</v>
      </c>
      <c r="AG12" s="173"/>
      <c r="AH12" s="173"/>
      <c r="AI12" s="173"/>
      <c r="AJ12" s="183"/>
      <c r="AK12" s="183"/>
      <c r="AL12" s="7" t="s">
        <v>49</v>
      </c>
      <c r="AM12" s="182" t="s">
        <v>49</v>
      </c>
      <c r="AN12" s="173"/>
      <c r="AO12" s="173"/>
      <c r="AP12" s="173"/>
      <c r="AQ12" s="183"/>
      <c r="AR12" s="183"/>
      <c r="AS12" s="7" t="s">
        <v>49</v>
      </c>
      <c r="AT12" s="182" t="s">
        <v>49</v>
      </c>
      <c r="AU12" s="173"/>
      <c r="AV12" s="173"/>
      <c r="AW12" s="173"/>
      <c r="AX12" s="183"/>
      <c r="AY12" s="183"/>
      <c r="AZ12" s="7" t="s">
        <v>49</v>
      </c>
      <c r="BA12" s="182" t="s">
        <v>49</v>
      </c>
      <c r="BB12" s="173"/>
      <c r="BC12" s="173"/>
      <c r="BD12" s="173"/>
      <c r="BE12" s="183"/>
      <c r="BF12" s="183"/>
      <c r="BG12" s="7" t="s">
        <v>49</v>
      </c>
      <c r="BH12" s="182" t="s">
        <v>49</v>
      </c>
      <c r="BI12" s="173"/>
      <c r="BJ12" s="173"/>
      <c r="BK12" s="173"/>
      <c r="BL12" s="183"/>
      <c r="BM12" s="183"/>
      <c r="BN12" s="7" t="s">
        <v>49</v>
      </c>
      <c r="BO12" s="182" t="s">
        <v>49</v>
      </c>
      <c r="BP12" s="173"/>
      <c r="BQ12" s="173"/>
      <c r="BR12" s="173"/>
      <c r="BS12" s="183"/>
      <c r="BT12" s="183"/>
      <c r="BU12" s="7" t="s">
        <v>49</v>
      </c>
      <c r="BV12" s="182" t="s">
        <v>49</v>
      </c>
      <c r="BW12" s="173"/>
      <c r="BX12" s="173"/>
      <c r="BY12" s="173"/>
      <c r="BZ12" s="183"/>
      <c r="CA12" s="183"/>
      <c r="CB12" s="7" t="s">
        <v>49</v>
      </c>
      <c r="CC12" s="182" t="s">
        <v>49</v>
      </c>
      <c r="CD12" s="173"/>
      <c r="CE12" s="173"/>
      <c r="CF12" s="173"/>
      <c r="CG12" s="183"/>
      <c r="CH12" s="183"/>
      <c r="CI12" s="7" t="s">
        <v>49</v>
      </c>
      <c r="CJ12" s="182" t="s">
        <v>49</v>
      </c>
      <c r="CK12" s="173"/>
      <c r="CL12" s="173"/>
      <c r="CM12" s="173"/>
      <c r="CN12" s="183"/>
      <c r="CO12" s="183"/>
      <c r="CP12" s="7" t="s">
        <v>49</v>
      </c>
      <c r="CQ12" s="182" t="s">
        <v>49</v>
      </c>
      <c r="CR12" s="173"/>
      <c r="CS12" s="173"/>
      <c r="CT12" s="173"/>
      <c r="CU12" s="183"/>
      <c r="CV12" s="183"/>
      <c r="CW12" s="7" t="s">
        <v>49</v>
      </c>
      <c r="CX12" s="182" t="s">
        <v>49</v>
      </c>
      <c r="CY12" s="173"/>
      <c r="CZ12" s="173"/>
      <c r="DA12" s="173"/>
      <c r="DB12" s="183"/>
      <c r="DC12" s="183"/>
      <c r="DD12" s="7" t="s">
        <v>49</v>
      </c>
      <c r="DE12" s="182" t="s">
        <v>49</v>
      </c>
      <c r="DF12" s="173"/>
      <c r="DG12" s="173"/>
      <c r="DH12" s="173"/>
      <c r="DI12" s="183"/>
      <c r="DJ12" s="183"/>
      <c r="DK12" s="7" t="s">
        <v>49</v>
      </c>
      <c r="DL12" s="182" t="s">
        <v>49</v>
      </c>
      <c r="DM12" s="173"/>
      <c r="DN12" s="173"/>
      <c r="DO12" s="173"/>
      <c r="DP12" s="183"/>
      <c r="DQ12" s="183"/>
      <c r="DR12" s="7" t="s">
        <v>49</v>
      </c>
      <c r="DS12" s="182" t="s">
        <v>49</v>
      </c>
      <c r="DT12" s="173"/>
      <c r="DU12" s="173"/>
      <c r="DV12" s="173"/>
      <c r="DW12" s="183"/>
      <c r="DX12" s="183"/>
      <c r="DY12" s="7" t="s">
        <v>49</v>
      </c>
      <c r="DZ12" s="182" t="s">
        <v>49</v>
      </c>
      <c r="EA12" s="173"/>
      <c r="EB12" s="173"/>
      <c r="EC12" s="173"/>
      <c r="ED12" s="183"/>
      <c r="EE12" s="183"/>
    </row>
    <row r="13" spans="2:135" ht="71.25" x14ac:dyDescent="0.2">
      <c r="B13" s="7">
        <v>2</v>
      </c>
      <c r="C13" s="7" t="s">
        <v>49</v>
      </c>
      <c r="D13" s="7" t="s">
        <v>102</v>
      </c>
      <c r="E13" s="7" t="s">
        <v>49</v>
      </c>
      <c r="F13" s="7" t="s">
        <v>49</v>
      </c>
      <c r="G13" s="7" t="s">
        <v>281</v>
      </c>
      <c r="H13" s="7" t="s">
        <v>53</v>
      </c>
      <c r="I13" s="7" t="s">
        <v>53</v>
      </c>
      <c r="J13" s="7" t="s">
        <v>49</v>
      </c>
      <c r="K13" s="182" t="s">
        <v>49</v>
      </c>
      <c r="L13" s="173"/>
      <c r="M13" s="173"/>
      <c r="N13" s="173"/>
      <c r="O13" s="183"/>
      <c r="P13" s="183"/>
      <c r="Q13" s="7" t="s">
        <v>49</v>
      </c>
      <c r="R13" s="182" t="s">
        <v>49</v>
      </c>
      <c r="S13" s="173"/>
      <c r="T13" s="173"/>
      <c r="U13" s="173"/>
      <c r="V13" s="183"/>
      <c r="W13" s="183"/>
      <c r="X13" s="7" t="s">
        <v>49</v>
      </c>
      <c r="Y13" s="182" t="s">
        <v>49</v>
      </c>
      <c r="Z13" s="173"/>
      <c r="AA13" s="173"/>
      <c r="AB13" s="173"/>
      <c r="AC13" s="183"/>
      <c r="AD13" s="183"/>
      <c r="AE13" s="7" t="s">
        <v>49</v>
      </c>
      <c r="AF13" s="182" t="s">
        <v>49</v>
      </c>
      <c r="AG13" s="173"/>
      <c r="AH13" s="173"/>
      <c r="AI13" s="173"/>
      <c r="AJ13" s="183"/>
      <c r="AK13" s="183"/>
      <c r="AL13" s="7" t="s">
        <v>49</v>
      </c>
      <c r="AM13" s="182" t="s">
        <v>49</v>
      </c>
      <c r="AN13" s="173"/>
      <c r="AO13" s="173"/>
      <c r="AP13" s="173"/>
      <c r="AQ13" s="183"/>
      <c r="AR13" s="183"/>
      <c r="AS13" s="7" t="s">
        <v>49</v>
      </c>
      <c r="AT13" s="182" t="s">
        <v>49</v>
      </c>
      <c r="AU13" s="173"/>
      <c r="AV13" s="173"/>
      <c r="AW13" s="173"/>
      <c r="AX13" s="183"/>
      <c r="AY13" s="183"/>
      <c r="AZ13" s="7" t="s">
        <v>49</v>
      </c>
      <c r="BA13" s="182" t="s">
        <v>49</v>
      </c>
      <c r="BB13" s="173"/>
      <c r="BC13" s="173"/>
      <c r="BD13" s="173"/>
      <c r="BE13" s="183"/>
      <c r="BF13" s="183"/>
      <c r="BG13" s="7" t="s">
        <v>49</v>
      </c>
      <c r="BH13" s="182" t="s">
        <v>49</v>
      </c>
      <c r="BI13" s="173"/>
      <c r="BJ13" s="173"/>
      <c r="BK13" s="173"/>
      <c r="BL13" s="183"/>
      <c r="BM13" s="183"/>
      <c r="BN13" s="7" t="s">
        <v>49</v>
      </c>
      <c r="BO13" s="182" t="s">
        <v>49</v>
      </c>
      <c r="BP13" s="173"/>
      <c r="BQ13" s="173"/>
      <c r="BR13" s="173"/>
      <c r="BS13" s="183"/>
      <c r="BT13" s="183"/>
      <c r="BU13" s="7" t="s">
        <v>49</v>
      </c>
      <c r="BV13" s="182" t="s">
        <v>49</v>
      </c>
      <c r="BW13" s="173"/>
      <c r="BX13" s="173"/>
      <c r="BY13" s="173"/>
      <c r="BZ13" s="183"/>
      <c r="CA13" s="183"/>
      <c r="CB13" s="7" t="s">
        <v>49</v>
      </c>
      <c r="CC13" s="182" t="s">
        <v>49</v>
      </c>
      <c r="CD13" s="173"/>
      <c r="CE13" s="173"/>
      <c r="CF13" s="173"/>
      <c r="CG13" s="183"/>
      <c r="CH13" s="183"/>
      <c r="CI13" s="7" t="s">
        <v>49</v>
      </c>
      <c r="CJ13" s="182" t="s">
        <v>49</v>
      </c>
      <c r="CK13" s="173"/>
      <c r="CL13" s="173"/>
      <c r="CM13" s="173"/>
      <c r="CN13" s="183"/>
      <c r="CO13" s="183"/>
      <c r="CP13" s="7" t="s">
        <v>49</v>
      </c>
      <c r="CQ13" s="182" t="s">
        <v>49</v>
      </c>
      <c r="CR13" s="173"/>
      <c r="CS13" s="173"/>
      <c r="CT13" s="173"/>
      <c r="CU13" s="183"/>
      <c r="CV13" s="183"/>
      <c r="CW13" s="7" t="s">
        <v>49</v>
      </c>
      <c r="CX13" s="182" t="s">
        <v>49</v>
      </c>
      <c r="CY13" s="173"/>
      <c r="CZ13" s="173"/>
      <c r="DA13" s="173"/>
      <c r="DB13" s="183"/>
      <c r="DC13" s="183"/>
      <c r="DD13" s="7" t="s">
        <v>49</v>
      </c>
      <c r="DE13" s="182" t="s">
        <v>49</v>
      </c>
      <c r="DF13" s="173"/>
      <c r="DG13" s="173"/>
      <c r="DH13" s="173"/>
      <c r="DI13" s="183"/>
      <c r="DJ13" s="183"/>
      <c r="DK13" s="7" t="s">
        <v>49</v>
      </c>
      <c r="DL13" s="182" t="s">
        <v>49</v>
      </c>
      <c r="DM13" s="173"/>
      <c r="DN13" s="173"/>
      <c r="DO13" s="173"/>
      <c r="DP13" s="183"/>
      <c r="DQ13" s="183"/>
      <c r="DR13" s="7" t="s">
        <v>49</v>
      </c>
      <c r="DS13" s="182" t="s">
        <v>49</v>
      </c>
      <c r="DT13" s="173"/>
      <c r="DU13" s="173"/>
      <c r="DV13" s="173"/>
      <c r="DW13" s="183"/>
      <c r="DX13" s="183"/>
      <c r="DY13" s="7" t="s">
        <v>49</v>
      </c>
      <c r="DZ13" s="182" t="s">
        <v>49</v>
      </c>
      <c r="EA13" s="173"/>
      <c r="EB13" s="173"/>
      <c r="EC13" s="173"/>
      <c r="ED13" s="183"/>
      <c r="EE13" s="183"/>
    </row>
    <row r="14" spans="2:135" ht="409.5" x14ac:dyDescent="0.2">
      <c r="B14" s="7">
        <v>3</v>
      </c>
      <c r="C14" s="7" t="s">
        <v>103</v>
      </c>
      <c r="D14" s="7" t="s">
        <v>104</v>
      </c>
      <c r="E14" s="7" t="s">
        <v>49</v>
      </c>
      <c r="F14" s="7" t="s">
        <v>105</v>
      </c>
      <c r="G14" s="7" t="s">
        <v>101</v>
      </c>
      <c r="H14" s="7" t="s">
        <v>53</v>
      </c>
      <c r="I14" s="7" t="s">
        <v>53</v>
      </c>
      <c r="J14" s="7" t="s">
        <v>49</v>
      </c>
      <c r="K14" s="182" t="s">
        <v>49</v>
      </c>
      <c r="L14" s="173"/>
      <c r="M14" s="173"/>
      <c r="N14" s="173"/>
      <c r="O14" s="183"/>
      <c r="P14" s="183"/>
      <c r="Q14" s="7" t="s">
        <v>49</v>
      </c>
      <c r="R14" s="182" t="s">
        <v>49</v>
      </c>
      <c r="S14" s="173"/>
      <c r="T14" s="173"/>
      <c r="U14" s="173"/>
      <c r="V14" s="183"/>
      <c r="W14" s="183"/>
      <c r="X14" s="7" t="s">
        <v>49</v>
      </c>
      <c r="Y14" s="182" t="s">
        <v>49</v>
      </c>
      <c r="Z14" s="173"/>
      <c r="AA14" s="173"/>
      <c r="AB14" s="173"/>
      <c r="AC14" s="183"/>
      <c r="AD14" s="183"/>
      <c r="AE14" s="7" t="s">
        <v>49</v>
      </c>
      <c r="AF14" s="182" t="s">
        <v>49</v>
      </c>
      <c r="AG14" s="173"/>
      <c r="AH14" s="173"/>
      <c r="AI14" s="173"/>
      <c r="AJ14" s="183"/>
      <c r="AK14" s="183"/>
      <c r="AL14" s="7" t="s">
        <v>49</v>
      </c>
      <c r="AM14" s="182" t="s">
        <v>49</v>
      </c>
      <c r="AN14" s="173"/>
      <c r="AO14" s="173"/>
      <c r="AP14" s="173"/>
      <c r="AQ14" s="183"/>
      <c r="AR14" s="183"/>
      <c r="AS14" s="7" t="s">
        <v>49</v>
      </c>
      <c r="AT14" s="182" t="s">
        <v>49</v>
      </c>
      <c r="AU14" s="173"/>
      <c r="AV14" s="173"/>
      <c r="AW14" s="173"/>
      <c r="AX14" s="183"/>
      <c r="AY14" s="183"/>
      <c r="AZ14" s="7" t="s">
        <v>49</v>
      </c>
      <c r="BA14" s="182" t="s">
        <v>49</v>
      </c>
      <c r="BB14" s="173"/>
      <c r="BC14" s="173"/>
      <c r="BD14" s="173"/>
      <c r="BE14" s="183"/>
      <c r="BF14" s="183"/>
      <c r="BG14" s="7" t="s">
        <v>49</v>
      </c>
      <c r="BH14" s="182" t="s">
        <v>49</v>
      </c>
      <c r="BI14" s="173"/>
      <c r="BJ14" s="173"/>
      <c r="BK14" s="173"/>
      <c r="BL14" s="183"/>
      <c r="BM14" s="183"/>
      <c r="BN14" s="7" t="s">
        <v>49</v>
      </c>
      <c r="BO14" s="182" t="s">
        <v>49</v>
      </c>
      <c r="BP14" s="173"/>
      <c r="BQ14" s="173"/>
      <c r="BR14" s="173"/>
      <c r="BS14" s="183"/>
      <c r="BT14" s="183"/>
      <c r="BU14" s="7" t="s">
        <v>49</v>
      </c>
      <c r="BV14" s="182" t="s">
        <v>49</v>
      </c>
      <c r="BW14" s="173"/>
      <c r="BX14" s="173"/>
      <c r="BY14" s="173"/>
      <c r="BZ14" s="183"/>
      <c r="CA14" s="183"/>
      <c r="CB14" s="7" t="s">
        <v>49</v>
      </c>
      <c r="CC14" s="182" t="s">
        <v>49</v>
      </c>
      <c r="CD14" s="173"/>
      <c r="CE14" s="173"/>
      <c r="CF14" s="173"/>
      <c r="CG14" s="183"/>
      <c r="CH14" s="183"/>
      <c r="CI14" s="7" t="s">
        <v>49</v>
      </c>
      <c r="CJ14" s="182" t="s">
        <v>49</v>
      </c>
      <c r="CK14" s="173"/>
      <c r="CL14" s="173"/>
      <c r="CM14" s="173"/>
      <c r="CN14" s="183"/>
      <c r="CO14" s="183"/>
      <c r="CP14" s="7" t="s">
        <v>49</v>
      </c>
      <c r="CQ14" s="182" t="s">
        <v>49</v>
      </c>
      <c r="CR14" s="173"/>
      <c r="CS14" s="173"/>
      <c r="CT14" s="173"/>
      <c r="CU14" s="183"/>
      <c r="CV14" s="183"/>
      <c r="CW14" s="7" t="s">
        <v>49</v>
      </c>
      <c r="CX14" s="182" t="s">
        <v>49</v>
      </c>
      <c r="CY14" s="173"/>
      <c r="CZ14" s="173"/>
      <c r="DA14" s="173"/>
      <c r="DB14" s="183"/>
      <c r="DC14" s="183"/>
      <c r="DD14" s="7" t="s">
        <v>49</v>
      </c>
      <c r="DE14" s="182" t="s">
        <v>49</v>
      </c>
      <c r="DF14" s="173"/>
      <c r="DG14" s="173"/>
      <c r="DH14" s="173"/>
      <c r="DI14" s="183"/>
      <c r="DJ14" s="183"/>
      <c r="DK14" s="7" t="s">
        <v>49</v>
      </c>
      <c r="DL14" s="182" t="s">
        <v>49</v>
      </c>
      <c r="DM14" s="173"/>
      <c r="DN14" s="173"/>
      <c r="DO14" s="173"/>
      <c r="DP14" s="183"/>
      <c r="DQ14" s="183"/>
      <c r="DR14" s="7" t="s">
        <v>49</v>
      </c>
      <c r="DS14" s="182" t="s">
        <v>49</v>
      </c>
      <c r="DT14" s="173"/>
      <c r="DU14" s="173"/>
      <c r="DV14" s="173"/>
      <c r="DW14" s="183"/>
      <c r="DX14" s="183"/>
      <c r="DY14" s="7" t="s">
        <v>49</v>
      </c>
      <c r="DZ14" s="182" t="s">
        <v>49</v>
      </c>
      <c r="EA14" s="173"/>
      <c r="EB14" s="173"/>
      <c r="EC14" s="173"/>
      <c r="ED14" s="183"/>
      <c r="EE14" s="183"/>
    </row>
    <row r="15" spans="2:135" ht="409.5" x14ac:dyDescent="0.2">
      <c r="B15" s="7">
        <v>4</v>
      </c>
      <c r="C15" s="7" t="s">
        <v>103</v>
      </c>
      <c r="D15" s="7" t="s">
        <v>106</v>
      </c>
      <c r="E15" s="7" t="s">
        <v>49</v>
      </c>
      <c r="F15" s="7" t="s">
        <v>107</v>
      </c>
      <c r="G15" s="7" t="s">
        <v>101</v>
      </c>
      <c r="H15" s="7" t="s">
        <v>53</v>
      </c>
      <c r="I15" s="7" t="s">
        <v>53</v>
      </c>
      <c r="J15" s="7" t="s">
        <v>49</v>
      </c>
      <c r="K15" s="182" t="s">
        <v>49</v>
      </c>
      <c r="L15" s="173"/>
      <c r="M15" s="173"/>
      <c r="N15" s="173"/>
      <c r="O15" s="183"/>
      <c r="P15" s="183"/>
      <c r="Q15" s="7" t="s">
        <v>49</v>
      </c>
      <c r="R15" s="182" t="s">
        <v>49</v>
      </c>
      <c r="S15" s="173"/>
      <c r="T15" s="173"/>
      <c r="U15" s="173"/>
      <c r="V15" s="183"/>
      <c r="W15" s="183"/>
      <c r="X15" s="7" t="s">
        <v>49</v>
      </c>
      <c r="Y15" s="182" t="s">
        <v>49</v>
      </c>
      <c r="Z15" s="173"/>
      <c r="AA15" s="173"/>
      <c r="AB15" s="173"/>
      <c r="AC15" s="183"/>
      <c r="AD15" s="183"/>
      <c r="AE15" s="7" t="s">
        <v>49</v>
      </c>
      <c r="AF15" s="182" t="s">
        <v>49</v>
      </c>
      <c r="AG15" s="173"/>
      <c r="AH15" s="173"/>
      <c r="AI15" s="173"/>
      <c r="AJ15" s="183"/>
      <c r="AK15" s="183"/>
      <c r="AL15" s="7" t="s">
        <v>49</v>
      </c>
      <c r="AM15" s="182" t="s">
        <v>49</v>
      </c>
      <c r="AN15" s="173"/>
      <c r="AO15" s="173"/>
      <c r="AP15" s="173"/>
      <c r="AQ15" s="183"/>
      <c r="AR15" s="183"/>
      <c r="AS15" s="7" t="s">
        <v>49</v>
      </c>
      <c r="AT15" s="182" t="s">
        <v>49</v>
      </c>
      <c r="AU15" s="173"/>
      <c r="AV15" s="173"/>
      <c r="AW15" s="173"/>
      <c r="AX15" s="183"/>
      <c r="AY15" s="183"/>
      <c r="AZ15" s="7" t="s">
        <v>49</v>
      </c>
      <c r="BA15" s="182" t="s">
        <v>49</v>
      </c>
      <c r="BB15" s="173"/>
      <c r="BC15" s="173"/>
      <c r="BD15" s="173"/>
      <c r="BE15" s="183"/>
      <c r="BF15" s="183"/>
      <c r="BG15" s="7" t="s">
        <v>49</v>
      </c>
      <c r="BH15" s="182" t="s">
        <v>49</v>
      </c>
      <c r="BI15" s="173"/>
      <c r="BJ15" s="173"/>
      <c r="BK15" s="173"/>
      <c r="BL15" s="183"/>
      <c r="BM15" s="183"/>
      <c r="BN15" s="7" t="s">
        <v>49</v>
      </c>
      <c r="BO15" s="182" t="s">
        <v>49</v>
      </c>
      <c r="BP15" s="173"/>
      <c r="BQ15" s="173"/>
      <c r="BR15" s="173"/>
      <c r="BS15" s="183"/>
      <c r="BT15" s="183"/>
      <c r="BU15" s="7" t="s">
        <v>49</v>
      </c>
      <c r="BV15" s="182" t="s">
        <v>49</v>
      </c>
      <c r="BW15" s="173"/>
      <c r="BX15" s="173"/>
      <c r="BY15" s="173"/>
      <c r="BZ15" s="183"/>
      <c r="CA15" s="183"/>
      <c r="CB15" s="7" t="s">
        <v>49</v>
      </c>
      <c r="CC15" s="182" t="s">
        <v>49</v>
      </c>
      <c r="CD15" s="173"/>
      <c r="CE15" s="173"/>
      <c r="CF15" s="173"/>
      <c r="CG15" s="183"/>
      <c r="CH15" s="183"/>
      <c r="CI15" s="7" t="s">
        <v>49</v>
      </c>
      <c r="CJ15" s="182" t="s">
        <v>49</v>
      </c>
      <c r="CK15" s="173"/>
      <c r="CL15" s="173"/>
      <c r="CM15" s="173"/>
      <c r="CN15" s="183"/>
      <c r="CO15" s="183"/>
      <c r="CP15" s="7" t="s">
        <v>49</v>
      </c>
      <c r="CQ15" s="182" t="s">
        <v>49</v>
      </c>
      <c r="CR15" s="173"/>
      <c r="CS15" s="173"/>
      <c r="CT15" s="173"/>
      <c r="CU15" s="183"/>
      <c r="CV15" s="183"/>
      <c r="CW15" s="7" t="s">
        <v>49</v>
      </c>
      <c r="CX15" s="182" t="s">
        <v>49</v>
      </c>
      <c r="CY15" s="173"/>
      <c r="CZ15" s="173"/>
      <c r="DA15" s="173"/>
      <c r="DB15" s="183"/>
      <c r="DC15" s="183"/>
      <c r="DD15" s="7" t="s">
        <v>49</v>
      </c>
      <c r="DE15" s="182" t="s">
        <v>49</v>
      </c>
      <c r="DF15" s="173"/>
      <c r="DG15" s="173"/>
      <c r="DH15" s="173"/>
      <c r="DI15" s="183"/>
      <c r="DJ15" s="183"/>
      <c r="DK15" s="7" t="s">
        <v>49</v>
      </c>
      <c r="DL15" s="182" t="s">
        <v>49</v>
      </c>
      <c r="DM15" s="173"/>
      <c r="DN15" s="173"/>
      <c r="DO15" s="173"/>
      <c r="DP15" s="183"/>
      <c r="DQ15" s="183"/>
      <c r="DR15" s="7" t="s">
        <v>49</v>
      </c>
      <c r="DS15" s="182" t="s">
        <v>49</v>
      </c>
      <c r="DT15" s="173"/>
      <c r="DU15" s="173"/>
      <c r="DV15" s="173"/>
      <c r="DW15" s="183"/>
      <c r="DX15" s="183"/>
      <c r="DY15" s="7" t="s">
        <v>49</v>
      </c>
      <c r="DZ15" s="182" t="s">
        <v>49</v>
      </c>
      <c r="EA15" s="173"/>
      <c r="EB15" s="173"/>
      <c r="EC15" s="173"/>
      <c r="ED15" s="183"/>
      <c r="EE15" s="183"/>
    </row>
    <row r="16" spans="2:135" x14ac:dyDescent="0.2">
      <c r="B16" s="3">
        <v>5</v>
      </c>
      <c r="C16" s="3" t="s">
        <v>103</v>
      </c>
      <c r="D16" s="3" t="s">
        <v>108</v>
      </c>
      <c r="E16" s="3" t="s">
        <v>49</v>
      </c>
      <c r="F16" s="3" t="s">
        <v>107</v>
      </c>
      <c r="G16" s="3" t="s">
        <v>101</v>
      </c>
      <c r="H16" s="3" t="s">
        <v>53</v>
      </c>
      <c r="I16" s="3" t="s">
        <v>53</v>
      </c>
    </row>
    <row r="17" spans="2:9" x14ac:dyDescent="0.2">
      <c r="B17" s="3">
        <v>6</v>
      </c>
      <c r="C17" s="3" t="s">
        <v>49</v>
      </c>
      <c r="D17" s="3" t="s">
        <v>109</v>
      </c>
      <c r="E17" s="3" t="s">
        <v>49</v>
      </c>
      <c r="F17" s="3" t="s">
        <v>107</v>
      </c>
      <c r="G17" s="3" t="s">
        <v>101</v>
      </c>
      <c r="H17" s="3" t="s">
        <v>53</v>
      </c>
      <c r="I17" s="3" t="s">
        <v>53</v>
      </c>
    </row>
    <row r="18" spans="2:9" x14ac:dyDescent="0.2">
      <c r="B18" s="3">
        <v>7</v>
      </c>
      <c r="C18" s="3" t="s">
        <v>49</v>
      </c>
      <c r="D18" s="3" t="s">
        <v>110</v>
      </c>
      <c r="E18" s="3" t="s">
        <v>49</v>
      </c>
      <c r="F18" s="3" t="s">
        <v>111</v>
      </c>
      <c r="G18" s="3" t="s">
        <v>112</v>
      </c>
      <c r="H18" s="3" t="s">
        <v>53</v>
      </c>
      <c r="I18" s="3" t="s">
        <v>53</v>
      </c>
    </row>
    <row r="19" spans="2:9" x14ac:dyDescent="0.2">
      <c r="B19" s="3">
        <v>8</v>
      </c>
      <c r="C19" s="3" t="s">
        <v>49</v>
      </c>
      <c r="D19" s="3" t="s">
        <v>113</v>
      </c>
      <c r="E19" s="3" t="s">
        <v>49</v>
      </c>
      <c r="F19" s="3" t="s">
        <v>111</v>
      </c>
      <c r="G19" s="3" t="s">
        <v>114</v>
      </c>
      <c r="H19" s="3" t="s">
        <v>53</v>
      </c>
      <c r="I19" s="3" t="s">
        <v>53</v>
      </c>
    </row>
    <row r="20" spans="2:9" x14ac:dyDescent="0.2">
      <c r="B20" s="3">
        <v>9</v>
      </c>
      <c r="C20" s="3" t="s">
        <v>49</v>
      </c>
      <c r="D20" s="3" t="s">
        <v>115</v>
      </c>
      <c r="E20" s="3" t="s">
        <v>49</v>
      </c>
      <c r="F20" s="3" t="s">
        <v>49</v>
      </c>
      <c r="G20" s="3" t="s">
        <v>281</v>
      </c>
      <c r="H20" s="3" t="s">
        <v>53</v>
      </c>
      <c r="I20" s="3" t="s">
        <v>53</v>
      </c>
    </row>
    <row r="21" spans="2:9" x14ac:dyDescent="0.2">
      <c r="B21" s="3">
        <v>10</v>
      </c>
      <c r="C21" s="3" t="s">
        <v>49</v>
      </c>
      <c r="D21" s="3" t="s">
        <v>116</v>
      </c>
      <c r="E21" s="3" t="s">
        <v>49</v>
      </c>
      <c r="F21" s="3" t="s">
        <v>49</v>
      </c>
      <c r="G21" s="3" t="s">
        <v>281</v>
      </c>
      <c r="H21" s="3" t="s">
        <v>53</v>
      </c>
      <c r="I21" s="3" t="s">
        <v>53</v>
      </c>
    </row>
    <row r="22" spans="2:9" x14ac:dyDescent="0.2">
      <c r="B22" s="3">
        <v>11</v>
      </c>
      <c r="C22" s="3" t="s">
        <v>103</v>
      </c>
      <c r="D22" s="3" t="s">
        <v>117</v>
      </c>
      <c r="E22" s="3" t="s">
        <v>49</v>
      </c>
      <c r="F22" s="3" t="s">
        <v>118</v>
      </c>
      <c r="G22" s="3" t="s">
        <v>114</v>
      </c>
      <c r="H22" s="3" t="s">
        <v>53</v>
      </c>
      <c r="I22" s="3" t="s">
        <v>53</v>
      </c>
    </row>
    <row r="23" spans="2:9" x14ac:dyDescent="0.2">
      <c r="B23" s="3">
        <v>12</v>
      </c>
      <c r="C23" s="3" t="s">
        <v>119</v>
      </c>
      <c r="D23" s="3" t="s">
        <v>120</v>
      </c>
      <c r="E23" s="3" t="s">
        <v>49</v>
      </c>
      <c r="F23" s="3" t="s">
        <v>105</v>
      </c>
      <c r="G23" s="3" t="s">
        <v>101</v>
      </c>
      <c r="H23" s="3" t="s">
        <v>53</v>
      </c>
      <c r="I23" s="3" t="s">
        <v>53</v>
      </c>
    </row>
    <row r="24" spans="2:9" x14ac:dyDescent="0.2">
      <c r="B24" s="3">
        <v>13</v>
      </c>
      <c r="C24" s="3" t="s">
        <v>49</v>
      </c>
      <c r="D24" s="3" t="s">
        <v>121</v>
      </c>
      <c r="E24" s="3" t="s">
        <v>49</v>
      </c>
      <c r="F24" s="3" t="s">
        <v>49</v>
      </c>
      <c r="G24" s="3" t="s">
        <v>281</v>
      </c>
      <c r="H24" s="3" t="s">
        <v>53</v>
      </c>
      <c r="I24" s="3" t="s">
        <v>53</v>
      </c>
    </row>
    <row r="25" spans="2:9" x14ac:dyDescent="0.2">
      <c r="B25" s="3">
        <v>14</v>
      </c>
      <c r="C25" s="3" t="s">
        <v>49</v>
      </c>
      <c r="D25" s="3" t="s">
        <v>54</v>
      </c>
      <c r="E25" s="3" t="s">
        <v>49</v>
      </c>
      <c r="F25" s="3" t="s">
        <v>51</v>
      </c>
      <c r="G25" s="3" t="s">
        <v>101</v>
      </c>
      <c r="H25" s="3" t="s">
        <v>53</v>
      </c>
      <c r="I25" s="3" t="s">
        <v>53</v>
      </c>
    </row>
    <row r="26" spans="2:9" x14ac:dyDescent="0.2">
      <c r="B26" s="3">
        <v>15</v>
      </c>
      <c r="C26" s="3" t="s">
        <v>49</v>
      </c>
      <c r="D26" s="3" t="s">
        <v>102</v>
      </c>
      <c r="E26" s="3" t="s">
        <v>49</v>
      </c>
      <c r="F26" s="3" t="s">
        <v>49</v>
      </c>
      <c r="G26" s="3" t="s">
        <v>281</v>
      </c>
      <c r="H26" s="3" t="s">
        <v>53</v>
      </c>
      <c r="I26" s="3" t="s">
        <v>53</v>
      </c>
    </row>
    <row r="27" spans="2:9" x14ac:dyDescent="0.2">
      <c r="B27" s="3">
        <v>16</v>
      </c>
      <c r="C27" s="3" t="s">
        <v>123</v>
      </c>
      <c r="D27" s="3" t="s">
        <v>124</v>
      </c>
      <c r="E27" s="3" t="s">
        <v>49</v>
      </c>
      <c r="F27" s="3" t="s">
        <v>49</v>
      </c>
      <c r="G27" s="3" t="s">
        <v>281</v>
      </c>
      <c r="H27" s="3" t="s">
        <v>53</v>
      </c>
      <c r="I27" s="3" t="s">
        <v>53</v>
      </c>
    </row>
    <row r="28" spans="2:9" x14ac:dyDescent="0.2">
      <c r="B28" s="3">
        <v>17</v>
      </c>
      <c r="C28" s="3" t="s">
        <v>49</v>
      </c>
      <c r="D28" s="3" t="s">
        <v>125</v>
      </c>
      <c r="E28" s="3" t="s">
        <v>49</v>
      </c>
      <c r="F28" s="3" t="s">
        <v>126</v>
      </c>
      <c r="G28" s="3" t="s">
        <v>127</v>
      </c>
      <c r="H28" s="3" t="s">
        <v>53</v>
      </c>
      <c r="I28" s="3" t="s">
        <v>53</v>
      </c>
    </row>
    <row r="29" spans="2:9" x14ac:dyDescent="0.2">
      <c r="B29" s="3">
        <v>18</v>
      </c>
      <c r="C29" s="3" t="s">
        <v>49</v>
      </c>
      <c r="D29" s="3" t="s">
        <v>128</v>
      </c>
      <c r="E29" s="3" t="s">
        <v>49</v>
      </c>
      <c r="F29" s="3" t="s">
        <v>126</v>
      </c>
      <c r="G29" s="3" t="s">
        <v>127</v>
      </c>
      <c r="H29" s="3" t="s">
        <v>53</v>
      </c>
      <c r="I29" s="3" t="s">
        <v>53</v>
      </c>
    </row>
    <row r="30" spans="2:9" x14ac:dyDescent="0.2">
      <c r="B30" s="3">
        <v>19</v>
      </c>
      <c r="C30" s="3" t="s">
        <v>103</v>
      </c>
      <c r="D30" s="3" t="s">
        <v>129</v>
      </c>
      <c r="E30" s="3" t="s">
        <v>49</v>
      </c>
      <c r="F30" s="3" t="s">
        <v>130</v>
      </c>
      <c r="G30" s="3" t="s">
        <v>131</v>
      </c>
      <c r="H30" s="3" t="s">
        <v>53</v>
      </c>
      <c r="I30" s="3" t="s">
        <v>53</v>
      </c>
    </row>
    <row r="31" spans="2:9" x14ac:dyDescent="0.2">
      <c r="B31" s="3">
        <v>20</v>
      </c>
      <c r="C31" s="3" t="s">
        <v>103</v>
      </c>
      <c r="D31" s="3" t="s">
        <v>132</v>
      </c>
      <c r="E31" s="3" t="s">
        <v>49</v>
      </c>
      <c r="F31" s="3" t="s">
        <v>130</v>
      </c>
      <c r="G31" s="3" t="s">
        <v>101</v>
      </c>
      <c r="H31" s="3" t="s">
        <v>53</v>
      </c>
      <c r="I31" s="3" t="s">
        <v>53</v>
      </c>
    </row>
    <row r="32" spans="2:9" x14ac:dyDescent="0.2">
      <c r="B32" s="3">
        <v>21</v>
      </c>
      <c r="C32" s="3" t="s">
        <v>103</v>
      </c>
      <c r="D32" s="3" t="s">
        <v>133</v>
      </c>
      <c r="E32" s="3" t="s">
        <v>49</v>
      </c>
      <c r="F32" s="3" t="s">
        <v>130</v>
      </c>
      <c r="G32" s="3" t="s">
        <v>101</v>
      </c>
      <c r="H32" s="3" t="s">
        <v>53</v>
      </c>
      <c r="I32" s="3" t="s">
        <v>53</v>
      </c>
    </row>
    <row r="33" spans="2:9" x14ac:dyDescent="0.2">
      <c r="B33" s="3">
        <v>22</v>
      </c>
      <c r="C33" s="3" t="s">
        <v>119</v>
      </c>
      <c r="D33" s="3" t="s">
        <v>134</v>
      </c>
      <c r="E33" s="3" t="s">
        <v>49</v>
      </c>
      <c r="F33" s="3" t="s">
        <v>130</v>
      </c>
      <c r="G33" s="3" t="s">
        <v>114</v>
      </c>
      <c r="H33" s="3" t="s">
        <v>53</v>
      </c>
      <c r="I33" s="3" t="s">
        <v>53</v>
      </c>
    </row>
    <row r="34" spans="2:9" x14ac:dyDescent="0.2">
      <c r="B34" s="3">
        <v>23</v>
      </c>
      <c r="C34" s="3" t="s">
        <v>103</v>
      </c>
      <c r="D34" s="3" t="s">
        <v>135</v>
      </c>
      <c r="E34" s="3" t="s">
        <v>49</v>
      </c>
      <c r="F34" s="3" t="s">
        <v>130</v>
      </c>
      <c r="G34" s="3" t="s">
        <v>114</v>
      </c>
      <c r="H34" s="3" t="s">
        <v>53</v>
      </c>
      <c r="I34" s="3" t="s">
        <v>53</v>
      </c>
    </row>
    <row r="35" spans="2:9" x14ac:dyDescent="0.2">
      <c r="B35" s="3">
        <v>24</v>
      </c>
      <c r="C35" s="3" t="s">
        <v>49</v>
      </c>
      <c r="D35" s="3" t="s">
        <v>136</v>
      </c>
      <c r="E35" s="3" t="s">
        <v>49</v>
      </c>
      <c r="F35" s="3" t="s">
        <v>49</v>
      </c>
      <c r="G35" s="3" t="s">
        <v>281</v>
      </c>
      <c r="H35" s="3" t="s">
        <v>53</v>
      </c>
      <c r="I35" s="3" t="s">
        <v>53</v>
      </c>
    </row>
    <row r="36" spans="2:9" x14ac:dyDescent="0.2">
      <c r="B36" s="3">
        <v>25</v>
      </c>
      <c r="C36" s="3" t="s">
        <v>103</v>
      </c>
      <c r="D36" s="3" t="s">
        <v>137</v>
      </c>
      <c r="E36" s="3" t="s">
        <v>49</v>
      </c>
      <c r="F36" s="3" t="s">
        <v>130</v>
      </c>
      <c r="G36" s="3" t="s">
        <v>114</v>
      </c>
      <c r="H36" s="3" t="s">
        <v>53</v>
      </c>
      <c r="I36" s="3" t="s">
        <v>53</v>
      </c>
    </row>
    <row r="37" spans="2:9" x14ac:dyDescent="0.2">
      <c r="B37" s="3">
        <v>26</v>
      </c>
      <c r="C37" s="3" t="s">
        <v>119</v>
      </c>
      <c r="D37" s="3" t="s">
        <v>138</v>
      </c>
      <c r="E37" s="3" t="s">
        <v>49</v>
      </c>
      <c r="F37" s="3" t="s">
        <v>130</v>
      </c>
      <c r="G37" s="3" t="s">
        <v>114</v>
      </c>
      <c r="H37" s="3" t="s">
        <v>53</v>
      </c>
      <c r="I37" s="3" t="s">
        <v>53</v>
      </c>
    </row>
    <row r="38" spans="2:9" x14ac:dyDescent="0.2">
      <c r="B38" s="3">
        <v>27</v>
      </c>
      <c r="C38" s="3" t="s">
        <v>139</v>
      </c>
      <c r="D38" s="3" t="s">
        <v>140</v>
      </c>
      <c r="E38" s="3" t="s">
        <v>49</v>
      </c>
      <c r="F38" s="3" t="s">
        <v>130</v>
      </c>
      <c r="G38" s="3" t="s">
        <v>131</v>
      </c>
      <c r="H38" s="3" t="s">
        <v>53</v>
      </c>
      <c r="I38" s="3" t="s">
        <v>53</v>
      </c>
    </row>
    <row r="39" spans="2:9" x14ac:dyDescent="0.2">
      <c r="B39" s="3">
        <v>28</v>
      </c>
      <c r="C39" s="3" t="s">
        <v>49</v>
      </c>
      <c r="D39" s="3" t="s">
        <v>141</v>
      </c>
      <c r="E39" s="3" t="s">
        <v>49</v>
      </c>
      <c r="F39" s="3" t="s">
        <v>49</v>
      </c>
      <c r="G39" s="3" t="s">
        <v>281</v>
      </c>
      <c r="H39" s="3" t="s">
        <v>53</v>
      </c>
      <c r="I39" s="3" t="s">
        <v>53</v>
      </c>
    </row>
    <row r="40" spans="2:9" x14ac:dyDescent="0.2">
      <c r="B40" s="3">
        <v>29</v>
      </c>
      <c r="C40" s="3" t="s">
        <v>103</v>
      </c>
      <c r="D40" s="3" t="s">
        <v>142</v>
      </c>
      <c r="E40" s="3" t="s">
        <v>49</v>
      </c>
      <c r="F40" s="3" t="s">
        <v>143</v>
      </c>
      <c r="G40" s="3" t="s">
        <v>144</v>
      </c>
      <c r="H40" s="3" t="s">
        <v>53</v>
      </c>
      <c r="I40" s="3" t="s">
        <v>53</v>
      </c>
    </row>
    <row r="41" spans="2:9" x14ac:dyDescent="0.2">
      <c r="B41" s="3">
        <v>30</v>
      </c>
      <c r="C41" s="3" t="s">
        <v>119</v>
      </c>
      <c r="D41" s="3" t="s">
        <v>145</v>
      </c>
      <c r="E41" s="3" t="s">
        <v>49</v>
      </c>
      <c r="F41" s="3" t="s">
        <v>143</v>
      </c>
      <c r="G41" s="3" t="s">
        <v>127</v>
      </c>
      <c r="H41" s="3" t="s">
        <v>53</v>
      </c>
      <c r="I41" s="3" t="s">
        <v>53</v>
      </c>
    </row>
    <row r="42" spans="2:9" x14ac:dyDescent="0.2">
      <c r="B42" s="3">
        <v>31</v>
      </c>
      <c r="C42" s="3" t="s">
        <v>139</v>
      </c>
      <c r="D42" s="3" t="s">
        <v>146</v>
      </c>
      <c r="E42" s="3" t="s">
        <v>49</v>
      </c>
      <c r="F42" s="3" t="s">
        <v>143</v>
      </c>
      <c r="G42" s="3" t="s">
        <v>147</v>
      </c>
      <c r="H42" s="3" t="s">
        <v>53</v>
      </c>
      <c r="I42" s="3" t="s">
        <v>53</v>
      </c>
    </row>
    <row r="43" spans="2:9" x14ac:dyDescent="0.2">
      <c r="B43" s="3">
        <v>32</v>
      </c>
      <c r="C43" s="3" t="s">
        <v>49</v>
      </c>
      <c r="D43" s="3" t="s">
        <v>148</v>
      </c>
      <c r="E43" s="3" t="s">
        <v>49</v>
      </c>
      <c r="F43" s="3" t="s">
        <v>49</v>
      </c>
      <c r="G43" s="3" t="s">
        <v>281</v>
      </c>
      <c r="H43" s="3" t="s">
        <v>53</v>
      </c>
      <c r="I43" s="3" t="s">
        <v>53</v>
      </c>
    </row>
    <row r="44" spans="2:9" x14ac:dyDescent="0.2">
      <c r="B44" s="3">
        <v>33</v>
      </c>
      <c r="C44" s="3" t="s">
        <v>149</v>
      </c>
      <c r="D44" s="3" t="s">
        <v>150</v>
      </c>
      <c r="E44" s="3" t="s">
        <v>49</v>
      </c>
      <c r="F44" s="3" t="s">
        <v>49</v>
      </c>
      <c r="G44" s="3" t="s">
        <v>281</v>
      </c>
      <c r="H44" s="3" t="s">
        <v>53</v>
      </c>
      <c r="I44" s="3" t="s">
        <v>53</v>
      </c>
    </row>
    <row r="45" spans="2:9" x14ac:dyDescent="0.2">
      <c r="B45" s="3">
        <v>34</v>
      </c>
      <c r="C45" s="3" t="s">
        <v>103</v>
      </c>
      <c r="D45" s="3" t="s">
        <v>151</v>
      </c>
      <c r="E45" s="3" t="s">
        <v>49</v>
      </c>
      <c r="F45" s="3" t="s">
        <v>107</v>
      </c>
      <c r="G45" s="3" t="s">
        <v>101</v>
      </c>
      <c r="H45" s="3" t="s">
        <v>53</v>
      </c>
      <c r="I45" s="3" t="s">
        <v>53</v>
      </c>
    </row>
    <row r="46" spans="2:9" x14ac:dyDescent="0.2">
      <c r="B46" s="3">
        <v>35</v>
      </c>
      <c r="C46" s="3" t="s">
        <v>103</v>
      </c>
      <c r="D46" s="3" t="s">
        <v>152</v>
      </c>
      <c r="E46" s="3" t="s">
        <v>49</v>
      </c>
      <c r="F46" s="3" t="s">
        <v>126</v>
      </c>
      <c r="G46" s="3" t="s">
        <v>153</v>
      </c>
      <c r="H46" s="3" t="s">
        <v>53</v>
      </c>
      <c r="I46" s="3" t="s">
        <v>53</v>
      </c>
    </row>
    <row r="47" spans="2:9" x14ac:dyDescent="0.2">
      <c r="B47" s="3">
        <v>36</v>
      </c>
      <c r="C47" s="3" t="s">
        <v>154</v>
      </c>
      <c r="D47" s="3" t="s">
        <v>155</v>
      </c>
      <c r="E47" s="3" t="s">
        <v>49</v>
      </c>
      <c r="F47" s="3" t="s">
        <v>156</v>
      </c>
      <c r="G47" s="3" t="s">
        <v>157</v>
      </c>
      <c r="H47" s="3" t="s">
        <v>53</v>
      </c>
      <c r="I47" s="3" t="s">
        <v>53</v>
      </c>
    </row>
    <row r="48" spans="2:9" x14ac:dyDescent="0.2">
      <c r="B48" s="3">
        <v>37</v>
      </c>
      <c r="C48" s="3" t="s">
        <v>49</v>
      </c>
      <c r="D48" s="3" t="s">
        <v>158</v>
      </c>
      <c r="E48" s="3" t="s">
        <v>49</v>
      </c>
      <c r="F48" s="3" t="s">
        <v>105</v>
      </c>
      <c r="G48" s="3" t="s">
        <v>101</v>
      </c>
      <c r="H48" s="3" t="s">
        <v>53</v>
      </c>
      <c r="I48" s="3" t="s">
        <v>53</v>
      </c>
    </row>
    <row r="49" spans="2:9" x14ac:dyDescent="0.2">
      <c r="B49" s="3">
        <v>38</v>
      </c>
      <c r="C49" s="3" t="s">
        <v>49</v>
      </c>
      <c r="D49" s="3" t="s">
        <v>159</v>
      </c>
      <c r="E49" s="3" t="s">
        <v>49</v>
      </c>
      <c r="F49" s="3" t="s">
        <v>49</v>
      </c>
      <c r="G49" s="3" t="s">
        <v>281</v>
      </c>
      <c r="H49" s="3" t="s">
        <v>53</v>
      </c>
      <c r="I49" s="3" t="s">
        <v>53</v>
      </c>
    </row>
    <row r="50" spans="2:9" x14ac:dyDescent="0.2">
      <c r="B50" s="3">
        <v>39</v>
      </c>
      <c r="C50" s="3" t="s">
        <v>103</v>
      </c>
      <c r="D50" s="3" t="s">
        <v>160</v>
      </c>
      <c r="E50" s="3" t="s">
        <v>49</v>
      </c>
      <c r="F50" s="3" t="s">
        <v>126</v>
      </c>
      <c r="G50" s="3" t="s">
        <v>161</v>
      </c>
      <c r="H50" s="3" t="s">
        <v>53</v>
      </c>
      <c r="I50" s="3" t="s">
        <v>53</v>
      </c>
    </row>
    <row r="51" spans="2:9" x14ac:dyDescent="0.2">
      <c r="B51" s="3">
        <v>40</v>
      </c>
      <c r="C51" s="3" t="s">
        <v>139</v>
      </c>
      <c r="D51" s="3" t="s">
        <v>162</v>
      </c>
      <c r="E51" s="3" t="s">
        <v>49</v>
      </c>
      <c r="F51" s="3" t="s">
        <v>126</v>
      </c>
      <c r="G51" s="3" t="s">
        <v>163</v>
      </c>
      <c r="H51" s="3" t="s">
        <v>53</v>
      </c>
      <c r="I51" s="3" t="s">
        <v>53</v>
      </c>
    </row>
    <row r="52" spans="2:9" x14ac:dyDescent="0.2">
      <c r="B52" s="3">
        <v>41</v>
      </c>
      <c r="C52" s="3" t="s">
        <v>103</v>
      </c>
      <c r="D52" s="3" t="s">
        <v>164</v>
      </c>
      <c r="E52" s="3" t="s">
        <v>49</v>
      </c>
      <c r="F52" s="3" t="s">
        <v>126</v>
      </c>
      <c r="G52" s="3" t="s">
        <v>165</v>
      </c>
      <c r="H52" s="3" t="s">
        <v>53</v>
      </c>
      <c r="I52" s="3" t="s">
        <v>53</v>
      </c>
    </row>
    <row r="53" spans="2:9" x14ac:dyDescent="0.2">
      <c r="B53" s="3">
        <v>42</v>
      </c>
      <c r="C53" s="3" t="s">
        <v>119</v>
      </c>
      <c r="D53" s="3" t="s">
        <v>166</v>
      </c>
      <c r="E53" s="3" t="s">
        <v>49</v>
      </c>
      <c r="F53" s="3" t="s">
        <v>126</v>
      </c>
      <c r="G53" s="3" t="s">
        <v>163</v>
      </c>
      <c r="H53" s="3" t="s">
        <v>53</v>
      </c>
      <c r="I53" s="3" t="s">
        <v>53</v>
      </c>
    </row>
    <row r="54" spans="2:9" x14ac:dyDescent="0.2">
      <c r="B54" s="3">
        <v>43</v>
      </c>
      <c r="C54" s="3" t="s">
        <v>49</v>
      </c>
      <c r="D54" s="3" t="s">
        <v>167</v>
      </c>
      <c r="E54" s="3" t="s">
        <v>49</v>
      </c>
      <c r="F54" s="3" t="s">
        <v>107</v>
      </c>
      <c r="G54" s="3" t="s">
        <v>114</v>
      </c>
      <c r="H54" s="3" t="s">
        <v>53</v>
      </c>
      <c r="I54" s="3" t="s">
        <v>53</v>
      </c>
    </row>
    <row r="55" spans="2:9" x14ac:dyDescent="0.2">
      <c r="B55" s="3">
        <v>44</v>
      </c>
      <c r="C55" s="3" t="s">
        <v>168</v>
      </c>
      <c r="D55" s="3" t="s">
        <v>169</v>
      </c>
      <c r="E55" s="3" t="s">
        <v>49</v>
      </c>
      <c r="F55" s="3" t="s">
        <v>49</v>
      </c>
      <c r="G55" s="3" t="s">
        <v>281</v>
      </c>
      <c r="H55" s="3" t="s">
        <v>53</v>
      </c>
      <c r="I55" s="3" t="s">
        <v>53</v>
      </c>
    </row>
    <row r="56" spans="2:9" x14ac:dyDescent="0.2">
      <c r="B56" s="3">
        <v>45</v>
      </c>
      <c r="C56" s="3" t="s">
        <v>103</v>
      </c>
      <c r="D56" s="3" t="s">
        <v>170</v>
      </c>
      <c r="E56" s="3" t="s">
        <v>49</v>
      </c>
      <c r="F56" s="3" t="s">
        <v>130</v>
      </c>
      <c r="G56" s="3" t="s">
        <v>114</v>
      </c>
      <c r="H56" s="3" t="s">
        <v>53</v>
      </c>
      <c r="I56" s="3" t="s">
        <v>53</v>
      </c>
    </row>
    <row r="57" spans="2:9" x14ac:dyDescent="0.2">
      <c r="B57" s="3">
        <v>46</v>
      </c>
      <c r="C57" s="3" t="s">
        <v>103</v>
      </c>
      <c r="D57" s="3" t="s">
        <v>171</v>
      </c>
      <c r="E57" s="3" t="s">
        <v>49</v>
      </c>
      <c r="F57" s="3" t="s">
        <v>126</v>
      </c>
      <c r="G57" s="3" t="s">
        <v>161</v>
      </c>
      <c r="H57" s="3" t="s">
        <v>53</v>
      </c>
      <c r="I57" s="3" t="s">
        <v>53</v>
      </c>
    </row>
    <row r="58" spans="2:9" x14ac:dyDescent="0.2">
      <c r="B58" s="3">
        <v>47</v>
      </c>
      <c r="C58" s="3" t="s">
        <v>49</v>
      </c>
      <c r="D58" s="3" t="s">
        <v>172</v>
      </c>
      <c r="E58" s="3" t="s">
        <v>49</v>
      </c>
      <c r="F58" s="3" t="s">
        <v>49</v>
      </c>
      <c r="G58" s="3" t="s">
        <v>281</v>
      </c>
      <c r="H58" s="3" t="s">
        <v>53</v>
      </c>
      <c r="I58" s="3" t="s">
        <v>53</v>
      </c>
    </row>
    <row r="59" spans="2:9" x14ac:dyDescent="0.2">
      <c r="B59" s="3">
        <v>48</v>
      </c>
      <c r="C59" s="3" t="s">
        <v>103</v>
      </c>
      <c r="D59" s="3" t="s">
        <v>173</v>
      </c>
      <c r="E59" s="3" t="s">
        <v>49</v>
      </c>
      <c r="F59" s="3" t="s">
        <v>126</v>
      </c>
      <c r="G59" s="3" t="s">
        <v>147</v>
      </c>
      <c r="H59" s="3" t="s">
        <v>53</v>
      </c>
      <c r="I59" s="3" t="s">
        <v>53</v>
      </c>
    </row>
    <row r="60" spans="2:9" x14ac:dyDescent="0.2">
      <c r="B60" s="3">
        <v>49</v>
      </c>
      <c r="C60" s="3" t="s">
        <v>119</v>
      </c>
      <c r="D60" s="3" t="s">
        <v>174</v>
      </c>
      <c r="E60" s="3" t="s">
        <v>49</v>
      </c>
      <c r="F60" s="3" t="s">
        <v>126</v>
      </c>
      <c r="G60" s="3" t="s">
        <v>175</v>
      </c>
      <c r="H60" s="3" t="s">
        <v>53</v>
      </c>
      <c r="I60" s="3" t="s">
        <v>53</v>
      </c>
    </row>
    <row r="61" spans="2:9" x14ac:dyDescent="0.2">
      <c r="B61" s="3">
        <v>50</v>
      </c>
      <c r="C61" s="3" t="s">
        <v>49</v>
      </c>
      <c r="D61" s="3" t="s">
        <v>176</v>
      </c>
      <c r="E61" s="3" t="s">
        <v>49</v>
      </c>
      <c r="F61" s="3" t="s">
        <v>118</v>
      </c>
      <c r="G61" s="3" t="s">
        <v>114</v>
      </c>
      <c r="H61" s="3" t="s">
        <v>53</v>
      </c>
      <c r="I61" s="3" t="s">
        <v>53</v>
      </c>
    </row>
    <row r="62" spans="2:9" x14ac:dyDescent="0.2">
      <c r="B62" s="3">
        <v>51</v>
      </c>
      <c r="C62" s="3" t="s">
        <v>49</v>
      </c>
      <c r="D62" s="3" t="s">
        <v>177</v>
      </c>
      <c r="E62" s="3" t="s">
        <v>49</v>
      </c>
      <c r="F62" s="3" t="s">
        <v>130</v>
      </c>
      <c r="G62" s="3" t="s">
        <v>114</v>
      </c>
      <c r="H62" s="3" t="s">
        <v>53</v>
      </c>
      <c r="I62" s="3" t="s">
        <v>53</v>
      </c>
    </row>
    <row r="63" spans="2:9" x14ac:dyDescent="0.2">
      <c r="B63" s="3">
        <v>52</v>
      </c>
      <c r="C63" s="3" t="s">
        <v>49</v>
      </c>
      <c r="D63" s="3" t="s">
        <v>178</v>
      </c>
      <c r="E63" s="3" t="s">
        <v>49</v>
      </c>
      <c r="F63" s="3" t="s">
        <v>49</v>
      </c>
      <c r="G63" s="3" t="s">
        <v>281</v>
      </c>
      <c r="H63" s="3" t="s">
        <v>53</v>
      </c>
      <c r="I63" s="3" t="s">
        <v>53</v>
      </c>
    </row>
    <row r="64" spans="2:9" x14ac:dyDescent="0.2">
      <c r="B64" s="3">
        <v>53</v>
      </c>
      <c r="C64" s="3" t="s">
        <v>179</v>
      </c>
      <c r="D64" s="3" t="s">
        <v>180</v>
      </c>
      <c r="E64" s="3" t="s">
        <v>49</v>
      </c>
      <c r="F64" s="3" t="s">
        <v>49</v>
      </c>
      <c r="G64" s="3" t="s">
        <v>281</v>
      </c>
      <c r="H64" s="3" t="s">
        <v>53</v>
      </c>
      <c r="I64" s="3" t="s">
        <v>53</v>
      </c>
    </row>
    <row r="65" spans="2:9" x14ac:dyDescent="0.2">
      <c r="B65" s="3">
        <v>54</v>
      </c>
      <c r="C65" s="3" t="s">
        <v>49</v>
      </c>
      <c r="D65" s="3" t="s">
        <v>181</v>
      </c>
      <c r="E65" s="3" t="s">
        <v>49</v>
      </c>
      <c r="F65" s="3" t="s">
        <v>49</v>
      </c>
      <c r="G65" s="3" t="s">
        <v>281</v>
      </c>
      <c r="H65" s="3" t="s">
        <v>53</v>
      </c>
      <c r="I65" s="3" t="s">
        <v>53</v>
      </c>
    </row>
    <row r="66" spans="2:9" x14ac:dyDescent="0.2">
      <c r="B66" s="3">
        <v>55</v>
      </c>
      <c r="C66" s="3" t="s">
        <v>103</v>
      </c>
      <c r="D66" s="3" t="s">
        <v>182</v>
      </c>
      <c r="E66" s="3" t="s">
        <v>49</v>
      </c>
      <c r="F66" s="3" t="s">
        <v>183</v>
      </c>
      <c r="G66" s="3" t="s">
        <v>127</v>
      </c>
      <c r="H66" s="3" t="s">
        <v>53</v>
      </c>
      <c r="I66" s="3" t="s">
        <v>53</v>
      </c>
    </row>
    <row r="67" spans="2:9" x14ac:dyDescent="0.2">
      <c r="B67" s="3">
        <v>56</v>
      </c>
      <c r="C67" s="3" t="s">
        <v>119</v>
      </c>
      <c r="D67" s="3" t="s">
        <v>184</v>
      </c>
      <c r="E67" s="3" t="s">
        <v>49</v>
      </c>
      <c r="F67" s="3" t="s">
        <v>183</v>
      </c>
      <c r="G67" s="3" t="s">
        <v>144</v>
      </c>
      <c r="H67" s="3" t="s">
        <v>53</v>
      </c>
      <c r="I67" s="3" t="s">
        <v>53</v>
      </c>
    </row>
    <row r="68" spans="2:9" x14ac:dyDescent="0.2">
      <c r="B68" s="3">
        <v>57</v>
      </c>
      <c r="C68" s="3" t="s">
        <v>139</v>
      </c>
      <c r="D68" s="3" t="s">
        <v>185</v>
      </c>
      <c r="E68" s="3" t="s">
        <v>49</v>
      </c>
      <c r="F68" s="3" t="s">
        <v>183</v>
      </c>
      <c r="G68" s="3" t="s">
        <v>186</v>
      </c>
      <c r="H68" s="3" t="s">
        <v>53</v>
      </c>
      <c r="I68" s="3" t="s">
        <v>53</v>
      </c>
    </row>
    <row r="69" spans="2:9" x14ac:dyDescent="0.2">
      <c r="B69" s="3">
        <v>58</v>
      </c>
      <c r="C69" s="3" t="s">
        <v>187</v>
      </c>
      <c r="D69" s="3" t="s">
        <v>188</v>
      </c>
      <c r="E69" s="3" t="s">
        <v>49</v>
      </c>
      <c r="F69" s="3" t="s">
        <v>183</v>
      </c>
      <c r="G69" s="3" t="s">
        <v>189</v>
      </c>
      <c r="H69" s="3" t="s">
        <v>53</v>
      </c>
      <c r="I69" s="3" t="s">
        <v>53</v>
      </c>
    </row>
    <row r="70" spans="2:9" x14ac:dyDescent="0.2">
      <c r="B70" s="3">
        <v>59</v>
      </c>
      <c r="C70" s="3" t="s">
        <v>103</v>
      </c>
      <c r="D70" s="3" t="s">
        <v>190</v>
      </c>
      <c r="E70" s="3" t="s">
        <v>49</v>
      </c>
      <c r="F70" s="3" t="s">
        <v>183</v>
      </c>
      <c r="G70" s="3" t="s">
        <v>157</v>
      </c>
      <c r="H70" s="3" t="s">
        <v>53</v>
      </c>
      <c r="I70" s="3" t="s">
        <v>53</v>
      </c>
    </row>
    <row r="71" spans="2:9" x14ac:dyDescent="0.2">
      <c r="B71" s="3">
        <v>60</v>
      </c>
      <c r="C71" s="3" t="s">
        <v>49</v>
      </c>
      <c r="D71" s="3" t="s">
        <v>191</v>
      </c>
      <c r="E71" s="3" t="s">
        <v>49</v>
      </c>
      <c r="F71" s="3" t="s">
        <v>192</v>
      </c>
      <c r="G71" s="3" t="s">
        <v>101</v>
      </c>
      <c r="H71" s="3" t="s">
        <v>53</v>
      </c>
      <c r="I71" s="3" t="s">
        <v>53</v>
      </c>
    </row>
    <row r="72" spans="2:9" x14ac:dyDescent="0.2">
      <c r="B72" s="3">
        <v>61</v>
      </c>
      <c r="C72" s="3" t="s">
        <v>49</v>
      </c>
      <c r="D72" s="3" t="s">
        <v>193</v>
      </c>
      <c r="E72" s="3" t="s">
        <v>49</v>
      </c>
      <c r="F72" s="3" t="s">
        <v>49</v>
      </c>
      <c r="G72" s="3" t="s">
        <v>281</v>
      </c>
      <c r="H72" s="3" t="s">
        <v>53</v>
      </c>
      <c r="I72" s="3" t="s">
        <v>53</v>
      </c>
    </row>
    <row r="73" spans="2:9" x14ac:dyDescent="0.2">
      <c r="B73" s="3">
        <v>62</v>
      </c>
      <c r="C73" s="3" t="s">
        <v>103</v>
      </c>
      <c r="D73" s="3" t="s">
        <v>194</v>
      </c>
      <c r="E73" s="3" t="s">
        <v>49</v>
      </c>
      <c r="F73" s="3" t="s">
        <v>183</v>
      </c>
      <c r="G73" s="3" t="s">
        <v>144</v>
      </c>
      <c r="H73" s="3" t="s">
        <v>53</v>
      </c>
      <c r="I73" s="3" t="s">
        <v>53</v>
      </c>
    </row>
    <row r="74" spans="2:9" x14ac:dyDescent="0.2">
      <c r="B74" s="3">
        <v>63</v>
      </c>
      <c r="C74" s="3" t="s">
        <v>119</v>
      </c>
      <c r="D74" s="3" t="s">
        <v>195</v>
      </c>
      <c r="E74" s="3" t="s">
        <v>49</v>
      </c>
      <c r="F74" s="3" t="s">
        <v>183</v>
      </c>
      <c r="G74" s="3" t="s">
        <v>112</v>
      </c>
      <c r="H74" s="3" t="s">
        <v>53</v>
      </c>
      <c r="I74" s="3" t="s">
        <v>53</v>
      </c>
    </row>
    <row r="75" spans="2:9" x14ac:dyDescent="0.2">
      <c r="B75" s="3">
        <v>64</v>
      </c>
      <c r="C75" s="3" t="s">
        <v>49</v>
      </c>
      <c r="D75" s="3" t="s">
        <v>196</v>
      </c>
      <c r="E75" s="3" t="s">
        <v>49</v>
      </c>
      <c r="F75" s="3" t="s">
        <v>49</v>
      </c>
      <c r="G75" s="3" t="s">
        <v>281</v>
      </c>
      <c r="H75" s="3" t="s">
        <v>53</v>
      </c>
      <c r="I75" s="3" t="s">
        <v>53</v>
      </c>
    </row>
    <row r="76" spans="2:9" x14ac:dyDescent="0.2">
      <c r="B76" s="3">
        <v>65</v>
      </c>
      <c r="C76" s="3" t="s">
        <v>49</v>
      </c>
      <c r="D76" s="3" t="s">
        <v>197</v>
      </c>
      <c r="E76" s="3" t="s">
        <v>49</v>
      </c>
      <c r="F76" s="3" t="s">
        <v>130</v>
      </c>
      <c r="G76" s="3" t="s">
        <v>131</v>
      </c>
      <c r="H76" s="3" t="s">
        <v>53</v>
      </c>
      <c r="I76" s="3" t="s">
        <v>53</v>
      </c>
    </row>
    <row r="77" spans="2:9" x14ac:dyDescent="0.2">
      <c r="B77" s="3">
        <v>66</v>
      </c>
      <c r="C77" s="3" t="s">
        <v>49</v>
      </c>
      <c r="D77" s="3" t="s">
        <v>198</v>
      </c>
      <c r="E77" s="3" t="s">
        <v>49</v>
      </c>
      <c r="F77" s="3" t="s">
        <v>107</v>
      </c>
      <c r="G77" s="3" t="s">
        <v>131</v>
      </c>
      <c r="H77" s="3" t="s">
        <v>53</v>
      </c>
      <c r="I77" s="3" t="s">
        <v>53</v>
      </c>
    </row>
    <row r="78" spans="2:9" x14ac:dyDescent="0.2">
      <c r="B78" s="3">
        <v>67</v>
      </c>
      <c r="C78" s="3" t="s">
        <v>49</v>
      </c>
      <c r="D78" s="3" t="s">
        <v>199</v>
      </c>
      <c r="E78" s="3" t="s">
        <v>49</v>
      </c>
      <c r="F78" s="3" t="s">
        <v>130</v>
      </c>
      <c r="G78" s="3" t="s">
        <v>114</v>
      </c>
      <c r="H78" s="3" t="s">
        <v>53</v>
      </c>
      <c r="I78" s="3" t="s">
        <v>53</v>
      </c>
    </row>
    <row r="79" spans="2:9" x14ac:dyDescent="0.2">
      <c r="B79" s="3">
        <v>68</v>
      </c>
      <c r="C79" s="3" t="s">
        <v>49</v>
      </c>
      <c r="D79" s="3" t="s">
        <v>200</v>
      </c>
      <c r="E79" s="3" t="s">
        <v>49</v>
      </c>
      <c r="F79" s="3" t="s">
        <v>183</v>
      </c>
      <c r="G79" s="3" t="s">
        <v>114</v>
      </c>
      <c r="H79" s="3" t="s">
        <v>53</v>
      </c>
      <c r="I79" s="3" t="s">
        <v>53</v>
      </c>
    </row>
    <row r="80" spans="2:9" x14ac:dyDescent="0.2">
      <c r="B80" s="3">
        <v>69</v>
      </c>
      <c r="C80" s="3" t="s">
        <v>49</v>
      </c>
      <c r="D80" s="3" t="s">
        <v>201</v>
      </c>
      <c r="E80" s="3" t="s">
        <v>49</v>
      </c>
      <c r="F80" s="3" t="s">
        <v>183</v>
      </c>
      <c r="G80" s="3" t="s">
        <v>114</v>
      </c>
      <c r="H80" s="3" t="s">
        <v>53</v>
      </c>
      <c r="I80" s="3" t="s">
        <v>53</v>
      </c>
    </row>
    <row r="81" spans="2:9" x14ac:dyDescent="0.2">
      <c r="B81" s="3">
        <v>70</v>
      </c>
      <c r="C81" s="3" t="s">
        <v>49</v>
      </c>
      <c r="D81" s="3" t="s">
        <v>202</v>
      </c>
      <c r="E81" s="3" t="s">
        <v>49</v>
      </c>
      <c r="F81" s="3" t="s">
        <v>49</v>
      </c>
      <c r="G81" s="3" t="s">
        <v>281</v>
      </c>
      <c r="H81" s="3" t="s">
        <v>53</v>
      </c>
      <c r="I81" s="3" t="s">
        <v>53</v>
      </c>
    </row>
    <row r="82" spans="2:9" x14ac:dyDescent="0.2">
      <c r="B82" s="3">
        <v>71</v>
      </c>
      <c r="C82" s="3" t="s">
        <v>103</v>
      </c>
      <c r="D82" s="3" t="s">
        <v>203</v>
      </c>
      <c r="E82" s="3" t="s">
        <v>49</v>
      </c>
      <c r="F82" s="3" t="s">
        <v>183</v>
      </c>
      <c r="G82" s="3" t="s">
        <v>131</v>
      </c>
      <c r="H82" s="3" t="s">
        <v>53</v>
      </c>
      <c r="I82" s="3" t="s">
        <v>53</v>
      </c>
    </row>
    <row r="83" spans="2:9" x14ac:dyDescent="0.2">
      <c r="B83" s="3">
        <v>72</v>
      </c>
      <c r="C83" s="3" t="s">
        <v>119</v>
      </c>
      <c r="D83" s="3" t="s">
        <v>204</v>
      </c>
      <c r="E83" s="3" t="s">
        <v>49</v>
      </c>
      <c r="F83" s="3" t="s">
        <v>130</v>
      </c>
      <c r="G83" s="3" t="s">
        <v>205</v>
      </c>
      <c r="H83" s="3" t="s">
        <v>53</v>
      </c>
      <c r="I83" s="3" t="s">
        <v>53</v>
      </c>
    </row>
    <row r="84" spans="2:9" x14ac:dyDescent="0.2">
      <c r="B84" s="3">
        <v>73</v>
      </c>
      <c r="C84" s="3" t="s">
        <v>139</v>
      </c>
      <c r="D84" s="3" t="s">
        <v>206</v>
      </c>
      <c r="E84" s="3" t="s">
        <v>49</v>
      </c>
      <c r="F84" s="3" t="s">
        <v>192</v>
      </c>
      <c r="G84" s="3" t="s">
        <v>101</v>
      </c>
      <c r="H84" s="3" t="s">
        <v>53</v>
      </c>
      <c r="I84" s="3" t="s">
        <v>53</v>
      </c>
    </row>
    <row r="85" spans="2:9" x14ac:dyDescent="0.2">
      <c r="B85" s="3">
        <v>74</v>
      </c>
      <c r="C85" s="3" t="s">
        <v>49</v>
      </c>
      <c r="D85" s="3" t="s">
        <v>207</v>
      </c>
      <c r="E85" s="3" t="s">
        <v>49</v>
      </c>
      <c r="F85" s="3" t="s">
        <v>130</v>
      </c>
      <c r="G85" s="3" t="s">
        <v>208</v>
      </c>
      <c r="H85" s="3" t="s">
        <v>53</v>
      </c>
      <c r="I85" s="3" t="s">
        <v>53</v>
      </c>
    </row>
    <row r="86" spans="2:9" x14ac:dyDescent="0.2">
      <c r="B86" s="3">
        <v>75</v>
      </c>
      <c r="C86" s="3" t="s">
        <v>103</v>
      </c>
      <c r="D86" s="3" t="s">
        <v>209</v>
      </c>
      <c r="E86" s="3" t="s">
        <v>49</v>
      </c>
      <c r="F86" s="3" t="s">
        <v>130</v>
      </c>
      <c r="G86" s="3" t="s">
        <v>210</v>
      </c>
      <c r="H86" s="3" t="s">
        <v>53</v>
      </c>
      <c r="I86" s="3" t="s">
        <v>53</v>
      </c>
    </row>
    <row r="87" spans="2:9" x14ac:dyDescent="0.2">
      <c r="B87" s="3">
        <v>76</v>
      </c>
      <c r="C87" s="3" t="s">
        <v>49</v>
      </c>
      <c r="D87" s="3" t="s">
        <v>211</v>
      </c>
      <c r="E87" s="3" t="s">
        <v>49</v>
      </c>
      <c r="F87" s="3" t="s">
        <v>49</v>
      </c>
      <c r="G87" s="3" t="s">
        <v>281</v>
      </c>
      <c r="H87" s="3" t="s">
        <v>53</v>
      </c>
      <c r="I87" s="3" t="s">
        <v>53</v>
      </c>
    </row>
    <row r="88" spans="2:9" x14ac:dyDescent="0.2">
      <c r="B88" s="3">
        <v>77</v>
      </c>
      <c r="C88" s="3" t="s">
        <v>103</v>
      </c>
      <c r="D88" s="3" t="s">
        <v>212</v>
      </c>
      <c r="E88" s="3" t="s">
        <v>49</v>
      </c>
      <c r="F88" s="3" t="s">
        <v>126</v>
      </c>
      <c r="G88" s="3" t="s">
        <v>208</v>
      </c>
      <c r="H88" s="3" t="s">
        <v>53</v>
      </c>
      <c r="I88" s="3" t="s">
        <v>53</v>
      </c>
    </row>
    <row r="89" spans="2:9" x14ac:dyDescent="0.2">
      <c r="B89" s="3">
        <v>78</v>
      </c>
      <c r="C89" s="3" t="s">
        <v>119</v>
      </c>
      <c r="D89" s="3" t="s">
        <v>213</v>
      </c>
      <c r="E89" s="3" t="s">
        <v>49</v>
      </c>
      <c r="F89" s="3" t="s">
        <v>126</v>
      </c>
      <c r="G89" s="3" t="s">
        <v>214</v>
      </c>
      <c r="H89" s="3" t="s">
        <v>53</v>
      </c>
      <c r="I89" s="3" t="s">
        <v>53</v>
      </c>
    </row>
    <row r="90" spans="2:9" x14ac:dyDescent="0.2">
      <c r="B90" s="3">
        <v>79</v>
      </c>
      <c r="C90" s="3" t="s">
        <v>139</v>
      </c>
      <c r="D90" s="3" t="s">
        <v>215</v>
      </c>
      <c r="E90" s="3" t="s">
        <v>49</v>
      </c>
      <c r="F90" s="3" t="s">
        <v>126</v>
      </c>
      <c r="G90" s="3" t="s">
        <v>214</v>
      </c>
      <c r="H90" s="3" t="s">
        <v>53</v>
      </c>
      <c r="I90" s="3" t="s">
        <v>53</v>
      </c>
    </row>
    <row r="91" spans="2:9" x14ac:dyDescent="0.2">
      <c r="B91" s="3">
        <v>80</v>
      </c>
      <c r="C91" s="3" t="s">
        <v>187</v>
      </c>
      <c r="D91" s="3" t="s">
        <v>216</v>
      </c>
      <c r="E91" s="3" t="s">
        <v>49</v>
      </c>
      <c r="F91" s="3" t="s">
        <v>126</v>
      </c>
      <c r="G91" s="3" t="s">
        <v>147</v>
      </c>
      <c r="H91" s="3" t="s">
        <v>53</v>
      </c>
      <c r="I91" s="3" t="s">
        <v>53</v>
      </c>
    </row>
    <row r="92" spans="2:9" x14ac:dyDescent="0.2">
      <c r="B92" s="3">
        <v>81</v>
      </c>
      <c r="C92" s="3" t="s">
        <v>217</v>
      </c>
      <c r="D92" s="3" t="s">
        <v>218</v>
      </c>
      <c r="E92" s="3" t="s">
        <v>49</v>
      </c>
      <c r="F92" s="3" t="s">
        <v>49</v>
      </c>
      <c r="G92" s="3" t="s">
        <v>281</v>
      </c>
      <c r="H92" s="3" t="s">
        <v>53</v>
      </c>
      <c r="I92" s="3" t="s">
        <v>53</v>
      </c>
    </row>
    <row r="93" spans="2:9" x14ac:dyDescent="0.2">
      <c r="B93" s="3">
        <v>82</v>
      </c>
      <c r="C93" s="3" t="s">
        <v>49</v>
      </c>
      <c r="D93" s="3" t="s">
        <v>219</v>
      </c>
      <c r="E93" s="3" t="s">
        <v>49</v>
      </c>
      <c r="F93" s="3" t="s">
        <v>49</v>
      </c>
      <c r="G93" s="3" t="s">
        <v>281</v>
      </c>
      <c r="H93" s="3" t="s">
        <v>53</v>
      </c>
      <c r="I93" s="3" t="s">
        <v>53</v>
      </c>
    </row>
    <row r="94" spans="2:9" x14ac:dyDescent="0.2">
      <c r="B94" s="3">
        <v>83</v>
      </c>
      <c r="C94" s="3" t="s">
        <v>103</v>
      </c>
      <c r="D94" s="3" t="s">
        <v>220</v>
      </c>
      <c r="E94" s="3" t="s">
        <v>49</v>
      </c>
      <c r="F94" s="3" t="s">
        <v>118</v>
      </c>
      <c r="G94" s="3" t="s">
        <v>114</v>
      </c>
      <c r="H94" s="3" t="s">
        <v>53</v>
      </c>
      <c r="I94" s="3" t="s">
        <v>53</v>
      </c>
    </row>
    <row r="95" spans="2:9" x14ac:dyDescent="0.2">
      <c r="B95" s="3">
        <v>84</v>
      </c>
      <c r="C95" s="3" t="s">
        <v>119</v>
      </c>
      <c r="D95" s="3" t="s">
        <v>221</v>
      </c>
      <c r="E95" s="3" t="s">
        <v>49</v>
      </c>
      <c r="F95" s="3" t="s">
        <v>118</v>
      </c>
      <c r="G95" s="3" t="s">
        <v>114</v>
      </c>
      <c r="H95" s="3" t="s">
        <v>53</v>
      </c>
      <c r="I95" s="3" t="s">
        <v>53</v>
      </c>
    </row>
    <row r="96" spans="2:9" x14ac:dyDescent="0.2">
      <c r="B96" s="3">
        <v>85</v>
      </c>
      <c r="C96" s="3" t="s">
        <v>49</v>
      </c>
      <c r="D96" s="3" t="s">
        <v>222</v>
      </c>
      <c r="E96" s="3" t="s">
        <v>49</v>
      </c>
      <c r="F96" s="3" t="s">
        <v>49</v>
      </c>
      <c r="G96" s="3" t="s">
        <v>281</v>
      </c>
      <c r="H96" s="3" t="s">
        <v>53</v>
      </c>
      <c r="I96" s="3" t="s">
        <v>53</v>
      </c>
    </row>
    <row r="97" spans="2:9" x14ac:dyDescent="0.2">
      <c r="B97" s="3">
        <v>86</v>
      </c>
      <c r="C97" s="3" t="s">
        <v>49</v>
      </c>
      <c r="D97" s="3" t="s">
        <v>223</v>
      </c>
      <c r="E97" s="3" t="s">
        <v>49</v>
      </c>
      <c r="F97" s="3" t="s">
        <v>183</v>
      </c>
      <c r="G97" s="3" t="s">
        <v>224</v>
      </c>
      <c r="H97" s="3" t="s">
        <v>53</v>
      </c>
      <c r="I97" s="3" t="s">
        <v>53</v>
      </c>
    </row>
    <row r="98" spans="2:9" x14ac:dyDescent="0.2">
      <c r="B98" s="3">
        <v>87</v>
      </c>
      <c r="C98" s="3" t="s">
        <v>49</v>
      </c>
      <c r="D98" s="3" t="s">
        <v>225</v>
      </c>
      <c r="E98" s="3" t="s">
        <v>49</v>
      </c>
      <c r="F98" s="3" t="s">
        <v>183</v>
      </c>
      <c r="G98" s="3" t="s">
        <v>208</v>
      </c>
      <c r="H98" s="3" t="s">
        <v>53</v>
      </c>
      <c r="I98" s="3" t="s">
        <v>53</v>
      </c>
    </row>
    <row r="99" spans="2:9" x14ac:dyDescent="0.2">
      <c r="B99" s="3">
        <v>88</v>
      </c>
      <c r="C99" s="3" t="s">
        <v>49</v>
      </c>
      <c r="D99" s="3" t="s">
        <v>226</v>
      </c>
      <c r="E99" s="3" t="s">
        <v>49</v>
      </c>
      <c r="F99" s="3" t="s">
        <v>183</v>
      </c>
      <c r="G99" s="3" t="s">
        <v>227</v>
      </c>
      <c r="H99" s="3" t="s">
        <v>53</v>
      </c>
      <c r="I99" s="3" t="s">
        <v>53</v>
      </c>
    </row>
    <row r="100" spans="2:9" x14ac:dyDescent="0.2">
      <c r="B100" s="3">
        <v>89</v>
      </c>
      <c r="C100" s="3" t="s">
        <v>49</v>
      </c>
      <c r="D100" s="3" t="s">
        <v>228</v>
      </c>
      <c r="E100" s="3" t="s">
        <v>49</v>
      </c>
      <c r="F100" s="3" t="s">
        <v>49</v>
      </c>
      <c r="G100" s="3" t="s">
        <v>281</v>
      </c>
      <c r="H100" s="3" t="s">
        <v>53</v>
      </c>
      <c r="I100" s="3" t="s">
        <v>53</v>
      </c>
    </row>
    <row r="101" spans="2:9" x14ac:dyDescent="0.2">
      <c r="B101" s="3">
        <v>90</v>
      </c>
      <c r="C101" s="3" t="s">
        <v>229</v>
      </c>
      <c r="D101" s="3" t="s">
        <v>230</v>
      </c>
      <c r="E101" s="3" t="s">
        <v>49</v>
      </c>
      <c r="F101" s="3" t="s">
        <v>49</v>
      </c>
      <c r="G101" s="3" t="s">
        <v>281</v>
      </c>
      <c r="H101" s="3" t="s">
        <v>53</v>
      </c>
      <c r="I101" s="3" t="s">
        <v>53</v>
      </c>
    </row>
    <row r="102" spans="2:9" x14ac:dyDescent="0.2">
      <c r="B102" s="3">
        <v>91</v>
      </c>
      <c r="C102" s="3" t="s">
        <v>49</v>
      </c>
      <c r="D102" s="3" t="s">
        <v>231</v>
      </c>
      <c r="E102" s="3" t="s">
        <v>49</v>
      </c>
      <c r="F102" s="3" t="s">
        <v>49</v>
      </c>
      <c r="G102" s="3" t="s">
        <v>281</v>
      </c>
      <c r="H102" s="3" t="s">
        <v>53</v>
      </c>
      <c r="I102" s="3" t="s">
        <v>53</v>
      </c>
    </row>
    <row r="103" spans="2:9" x14ac:dyDescent="0.2">
      <c r="B103" s="3">
        <v>92</v>
      </c>
      <c r="C103" s="3" t="s">
        <v>103</v>
      </c>
      <c r="D103" s="3" t="s">
        <v>232</v>
      </c>
      <c r="E103" s="3" t="s">
        <v>49</v>
      </c>
      <c r="F103" s="3" t="s">
        <v>107</v>
      </c>
      <c r="G103" s="3" t="s">
        <v>101</v>
      </c>
      <c r="H103" s="3" t="s">
        <v>53</v>
      </c>
      <c r="I103" s="3" t="s">
        <v>53</v>
      </c>
    </row>
    <row r="104" spans="2:9" x14ac:dyDescent="0.2">
      <c r="B104" s="3">
        <v>93</v>
      </c>
      <c r="C104" s="3" t="s">
        <v>119</v>
      </c>
      <c r="D104" s="3" t="s">
        <v>233</v>
      </c>
      <c r="E104" s="3" t="s">
        <v>49</v>
      </c>
      <c r="F104" s="3" t="s">
        <v>107</v>
      </c>
      <c r="G104" s="3" t="s">
        <v>101</v>
      </c>
      <c r="H104" s="3" t="s">
        <v>53</v>
      </c>
      <c r="I104" s="3" t="s">
        <v>53</v>
      </c>
    </row>
    <row r="105" spans="2:9" x14ac:dyDescent="0.2">
      <c r="B105" s="3">
        <v>94</v>
      </c>
      <c r="C105" s="3" t="s">
        <v>49</v>
      </c>
      <c r="D105" s="3" t="s">
        <v>234</v>
      </c>
      <c r="E105" s="3" t="s">
        <v>49</v>
      </c>
      <c r="F105" s="3" t="s">
        <v>130</v>
      </c>
      <c r="G105" s="3" t="s">
        <v>114</v>
      </c>
      <c r="H105" s="3" t="s">
        <v>53</v>
      </c>
      <c r="I105" s="3" t="s">
        <v>53</v>
      </c>
    </row>
    <row r="106" spans="2:9" x14ac:dyDescent="0.2">
      <c r="B106" s="3">
        <v>95</v>
      </c>
      <c r="C106" s="3" t="s">
        <v>49</v>
      </c>
      <c r="D106" s="3" t="s">
        <v>235</v>
      </c>
      <c r="E106" s="3" t="s">
        <v>49</v>
      </c>
      <c r="F106" s="3" t="s">
        <v>49</v>
      </c>
      <c r="G106" s="3" t="s">
        <v>281</v>
      </c>
      <c r="H106" s="3" t="s">
        <v>53</v>
      </c>
      <c r="I106" s="3" t="s">
        <v>53</v>
      </c>
    </row>
    <row r="107" spans="2:9" x14ac:dyDescent="0.2">
      <c r="B107" s="3">
        <v>96</v>
      </c>
      <c r="C107" s="3" t="s">
        <v>49</v>
      </c>
      <c r="D107" s="3" t="s">
        <v>236</v>
      </c>
      <c r="E107" s="3" t="s">
        <v>49</v>
      </c>
      <c r="F107" s="3" t="s">
        <v>126</v>
      </c>
      <c r="G107" s="3" t="s">
        <v>147</v>
      </c>
      <c r="H107" s="3" t="s">
        <v>53</v>
      </c>
      <c r="I107" s="3" t="s">
        <v>53</v>
      </c>
    </row>
    <row r="108" spans="2:9" x14ac:dyDescent="0.2">
      <c r="B108" s="3">
        <v>97</v>
      </c>
      <c r="C108" s="3" t="s">
        <v>49</v>
      </c>
      <c r="D108" s="3" t="s">
        <v>237</v>
      </c>
      <c r="E108" s="3" t="s">
        <v>49</v>
      </c>
      <c r="F108" s="3" t="s">
        <v>126</v>
      </c>
      <c r="G108" s="3" t="s">
        <v>238</v>
      </c>
      <c r="H108" s="3" t="s">
        <v>53</v>
      </c>
      <c r="I108" s="3" t="s">
        <v>53</v>
      </c>
    </row>
    <row r="109" spans="2:9" x14ac:dyDescent="0.2">
      <c r="B109" s="3">
        <v>98</v>
      </c>
      <c r="C109" s="3" t="s">
        <v>103</v>
      </c>
      <c r="D109" s="3" t="s">
        <v>239</v>
      </c>
      <c r="E109" s="3" t="s">
        <v>49</v>
      </c>
      <c r="F109" s="3" t="s">
        <v>130</v>
      </c>
      <c r="G109" s="3" t="s">
        <v>114</v>
      </c>
      <c r="H109" s="3" t="s">
        <v>53</v>
      </c>
      <c r="I109" s="3" t="s">
        <v>53</v>
      </c>
    </row>
    <row r="110" spans="2:9" x14ac:dyDescent="0.2">
      <c r="B110" s="3">
        <v>99</v>
      </c>
      <c r="C110" s="3" t="s">
        <v>103</v>
      </c>
      <c r="D110" s="3" t="s">
        <v>240</v>
      </c>
      <c r="E110" s="3" t="s">
        <v>49</v>
      </c>
      <c r="F110" s="3" t="s">
        <v>126</v>
      </c>
      <c r="G110" s="3" t="s">
        <v>127</v>
      </c>
      <c r="H110" s="3" t="s">
        <v>53</v>
      </c>
      <c r="I110" s="3" t="s">
        <v>53</v>
      </c>
    </row>
    <row r="111" spans="2:9" x14ac:dyDescent="0.2">
      <c r="B111" s="3">
        <v>100</v>
      </c>
      <c r="C111" s="3" t="s">
        <v>49</v>
      </c>
      <c r="D111" s="3" t="s">
        <v>55</v>
      </c>
      <c r="E111" s="3" t="s">
        <v>49</v>
      </c>
      <c r="F111" s="3" t="s">
        <v>51</v>
      </c>
      <c r="G111" s="3" t="s">
        <v>101</v>
      </c>
      <c r="H111" s="3" t="s">
        <v>53</v>
      </c>
      <c r="I111" s="3" t="s">
        <v>53</v>
      </c>
    </row>
    <row r="112" spans="2:9" x14ac:dyDescent="0.2">
      <c r="B112" s="3">
        <v>101</v>
      </c>
      <c r="C112" s="3" t="s">
        <v>49</v>
      </c>
      <c r="D112" s="3" t="s">
        <v>102</v>
      </c>
      <c r="E112" s="3" t="s">
        <v>49</v>
      </c>
      <c r="F112" s="3" t="s">
        <v>49</v>
      </c>
      <c r="G112" s="3" t="s">
        <v>281</v>
      </c>
      <c r="H112" s="3" t="s">
        <v>53</v>
      </c>
      <c r="I112" s="3" t="s">
        <v>53</v>
      </c>
    </row>
    <row r="113" spans="2:9" x14ac:dyDescent="0.2">
      <c r="B113" s="3">
        <v>102</v>
      </c>
      <c r="C113" s="3" t="s">
        <v>242</v>
      </c>
      <c r="D113" s="3" t="s">
        <v>243</v>
      </c>
      <c r="E113" s="3" t="s">
        <v>49</v>
      </c>
      <c r="F113" s="3" t="s">
        <v>49</v>
      </c>
      <c r="G113" s="3" t="s">
        <v>281</v>
      </c>
      <c r="H113" s="3" t="s">
        <v>53</v>
      </c>
      <c r="I113" s="3" t="s">
        <v>53</v>
      </c>
    </row>
    <row r="114" spans="2:9" x14ac:dyDescent="0.2">
      <c r="B114" s="3">
        <v>103</v>
      </c>
      <c r="C114" s="3" t="s">
        <v>103</v>
      </c>
      <c r="D114" s="3" t="s">
        <v>244</v>
      </c>
      <c r="E114" s="3" t="s">
        <v>49</v>
      </c>
      <c r="F114" s="3" t="s">
        <v>105</v>
      </c>
      <c r="G114" s="3" t="s">
        <v>101</v>
      </c>
      <c r="H114" s="3" t="s">
        <v>53</v>
      </c>
      <c r="I114" s="3" t="s">
        <v>53</v>
      </c>
    </row>
    <row r="115" spans="2:9" x14ac:dyDescent="0.2">
      <c r="B115" s="3">
        <v>104</v>
      </c>
      <c r="C115" s="3" t="s">
        <v>103</v>
      </c>
      <c r="D115" s="3" t="s">
        <v>245</v>
      </c>
      <c r="E115" s="3" t="s">
        <v>49</v>
      </c>
      <c r="F115" s="3" t="s">
        <v>105</v>
      </c>
      <c r="G115" s="3" t="s">
        <v>101</v>
      </c>
      <c r="H115" s="3" t="s">
        <v>53</v>
      </c>
      <c r="I115" s="3" t="s">
        <v>53</v>
      </c>
    </row>
    <row r="116" spans="2:9" x14ac:dyDescent="0.2">
      <c r="B116" s="3">
        <v>105</v>
      </c>
      <c r="C116" s="3" t="s">
        <v>49</v>
      </c>
      <c r="D116" s="3" t="s">
        <v>246</v>
      </c>
      <c r="E116" s="3" t="s">
        <v>49</v>
      </c>
      <c r="F116" s="3" t="s">
        <v>49</v>
      </c>
      <c r="G116" s="3" t="s">
        <v>281</v>
      </c>
      <c r="H116" s="3" t="s">
        <v>53</v>
      </c>
      <c r="I116" s="3" t="s">
        <v>53</v>
      </c>
    </row>
    <row r="117" spans="2:9" x14ac:dyDescent="0.2">
      <c r="B117" s="3">
        <v>106</v>
      </c>
      <c r="C117" s="3" t="s">
        <v>103</v>
      </c>
      <c r="D117" s="3" t="s">
        <v>247</v>
      </c>
      <c r="E117" s="3" t="s">
        <v>49</v>
      </c>
      <c r="F117" s="3" t="s">
        <v>192</v>
      </c>
      <c r="G117" s="3" t="s">
        <v>101</v>
      </c>
      <c r="H117" s="3" t="s">
        <v>53</v>
      </c>
      <c r="I117" s="3" t="s">
        <v>53</v>
      </c>
    </row>
    <row r="118" spans="2:9" x14ac:dyDescent="0.2">
      <c r="B118" s="3">
        <v>107</v>
      </c>
      <c r="C118" s="3" t="s">
        <v>119</v>
      </c>
      <c r="D118" s="3" t="s">
        <v>248</v>
      </c>
      <c r="E118" s="3" t="s">
        <v>49</v>
      </c>
      <c r="F118" s="3" t="s">
        <v>192</v>
      </c>
      <c r="G118" s="3" t="s">
        <v>101</v>
      </c>
      <c r="H118" s="3" t="s">
        <v>53</v>
      </c>
      <c r="I118" s="3" t="s">
        <v>53</v>
      </c>
    </row>
    <row r="119" spans="2:9" x14ac:dyDescent="0.2">
      <c r="B119" s="3">
        <v>108</v>
      </c>
      <c r="C119" s="3" t="s">
        <v>49</v>
      </c>
      <c r="D119" s="3" t="s">
        <v>249</v>
      </c>
      <c r="E119" s="3" t="s">
        <v>49</v>
      </c>
      <c r="F119" s="3" t="s">
        <v>49</v>
      </c>
      <c r="G119" s="3" t="s">
        <v>281</v>
      </c>
      <c r="H119" s="3" t="s">
        <v>53</v>
      </c>
      <c r="I119" s="3" t="s">
        <v>53</v>
      </c>
    </row>
    <row r="120" spans="2:9" x14ac:dyDescent="0.2">
      <c r="B120" s="3">
        <v>109</v>
      </c>
      <c r="C120" s="3" t="s">
        <v>49</v>
      </c>
      <c r="D120" s="3" t="s">
        <v>57</v>
      </c>
      <c r="E120" s="3" t="s">
        <v>49</v>
      </c>
      <c r="F120" s="3" t="s">
        <v>51</v>
      </c>
      <c r="G120" s="3" t="s">
        <v>101</v>
      </c>
      <c r="H120" s="3" t="s">
        <v>53</v>
      </c>
      <c r="I120" s="3" t="s">
        <v>53</v>
      </c>
    </row>
    <row r="121" spans="2:9" x14ac:dyDescent="0.2">
      <c r="B121" s="3">
        <v>110</v>
      </c>
      <c r="C121" s="3" t="s">
        <v>49</v>
      </c>
      <c r="D121" s="3" t="s">
        <v>102</v>
      </c>
      <c r="E121" s="3" t="s">
        <v>49</v>
      </c>
      <c r="F121" s="3" t="s">
        <v>49</v>
      </c>
      <c r="G121" s="3" t="s">
        <v>281</v>
      </c>
      <c r="H121" s="3" t="s">
        <v>53</v>
      </c>
      <c r="I121" s="3" t="s">
        <v>53</v>
      </c>
    </row>
    <row r="122" spans="2:9" x14ac:dyDescent="0.2">
      <c r="B122" s="3">
        <v>111</v>
      </c>
      <c r="C122" s="3" t="s">
        <v>49</v>
      </c>
      <c r="D122" s="3" t="s">
        <v>251</v>
      </c>
      <c r="E122" s="3" t="s">
        <v>49</v>
      </c>
      <c r="F122" s="3" t="s">
        <v>49</v>
      </c>
      <c r="G122" s="3" t="s">
        <v>281</v>
      </c>
      <c r="H122" s="3" t="s">
        <v>53</v>
      </c>
      <c r="I122" s="3" t="s">
        <v>53</v>
      </c>
    </row>
    <row r="123" spans="2:9" x14ac:dyDescent="0.2">
      <c r="B123" s="3">
        <v>112</v>
      </c>
      <c r="C123" s="3" t="s">
        <v>49</v>
      </c>
      <c r="D123" s="3" t="s">
        <v>252</v>
      </c>
      <c r="E123" s="3" t="s">
        <v>49</v>
      </c>
      <c r="F123" s="3" t="s">
        <v>49</v>
      </c>
      <c r="G123" s="3" t="s">
        <v>281</v>
      </c>
      <c r="H123" s="3" t="s">
        <v>53</v>
      </c>
      <c r="I123" s="3" t="s">
        <v>53</v>
      </c>
    </row>
    <row r="124" spans="2:9" x14ac:dyDescent="0.2">
      <c r="B124" s="3">
        <v>113</v>
      </c>
      <c r="C124" s="3" t="s">
        <v>49</v>
      </c>
      <c r="D124" s="3" t="s">
        <v>185</v>
      </c>
      <c r="E124" s="3" t="s">
        <v>49</v>
      </c>
      <c r="F124" s="3" t="s">
        <v>183</v>
      </c>
      <c r="G124" s="3" t="s">
        <v>153</v>
      </c>
      <c r="H124" s="3" t="s">
        <v>53</v>
      </c>
      <c r="I124" s="3" t="s">
        <v>53</v>
      </c>
    </row>
    <row r="125" spans="2:9" x14ac:dyDescent="0.2">
      <c r="B125" s="3">
        <v>114</v>
      </c>
      <c r="C125" s="3" t="s">
        <v>49</v>
      </c>
      <c r="D125" s="3" t="s">
        <v>188</v>
      </c>
      <c r="E125" s="3" t="s">
        <v>49</v>
      </c>
      <c r="F125" s="3" t="s">
        <v>183</v>
      </c>
      <c r="G125" s="3" t="s">
        <v>253</v>
      </c>
      <c r="H125" s="3" t="s">
        <v>53</v>
      </c>
      <c r="I125" s="3" t="s">
        <v>53</v>
      </c>
    </row>
    <row r="126" spans="2:9" x14ac:dyDescent="0.2">
      <c r="B126" s="3">
        <v>115</v>
      </c>
      <c r="C126" s="3" t="s">
        <v>49</v>
      </c>
      <c r="D126" s="3" t="s">
        <v>254</v>
      </c>
      <c r="E126" s="3" t="s">
        <v>49</v>
      </c>
      <c r="F126" s="3" t="s">
        <v>183</v>
      </c>
      <c r="G126" s="3" t="s">
        <v>255</v>
      </c>
      <c r="H126" s="3" t="s">
        <v>53</v>
      </c>
      <c r="I126" s="3" t="s">
        <v>53</v>
      </c>
    </row>
    <row r="127" spans="2:9" x14ac:dyDescent="0.2">
      <c r="B127" s="3">
        <v>116</v>
      </c>
      <c r="C127" s="3" t="s">
        <v>49</v>
      </c>
      <c r="D127" s="3" t="s">
        <v>256</v>
      </c>
      <c r="E127" s="3" t="s">
        <v>49</v>
      </c>
      <c r="F127" s="3" t="s">
        <v>183</v>
      </c>
      <c r="G127" s="3" t="s">
        <v>257</v>
      </c>
      <c r="H127" s="3" t="s">
        <v>53</v>
      </c>
      <c r="I127" s="3" t="s">
        <v>53</v>
      </c>
    </row>
    <row r="128" spans="2:9" x14ac:dyDescent="0.2">
      <c r="B128" s="3">
        <v>117</v>
      </c>
      <c r="C128" s="3" t="s">
        <v>49</v>
      </c>
      <c r="D128" s="3" t="s">
        <v>258</v>
      </c>
      <c r="E128" s="3" t="s">
        <v>49</v>
      </c>
      <c r="F128" s="3" t="s">
        <v>183</v>
      </c>
      <c r="G128" s="3" t="s">
        <v>259</v>
      </c>
      <c r="H128" s="3" t="s">
        <v>53</v>
      </c>
      <c r="I128" s="3" t="s">
        <v>53</v>
      </c>
    </row>
    <row r="129" spans="2:9" x14ac:dyDescent="0.2">
      <c r="B129" s="3">
        <v>118</v>
      </c>
      <c r="C129" s="3" t="s">
        <v>49</v>
      </c>
      <c r="D129" s="3" t="s">
        <v>260</v>
      </c>
      <c r="E129" s="3" t="s">
        <v>49</v>
      </c>
      <c r="F129" s="3" t="s">
        <v>49</v>
      </c>
      <c r="G129" s="3" t="s">
        <v>281</v>
      </c>
      <c r="H129" s="3" t="s">
        <v>53</v>
      </c>
      <c r="I129" s="3" t="s">
        <v>53</v>
      </c>
    </row>
    <row r="130" spans="2:9" x14ac:dyDescent="0.2">
      <c r="B130" s="3">
        <v>119</v>
      </c>
      <c r="C130" s="3" t="s">
        <v>49</v>
      </c>
      <c r="D130" s="3" t="s">
        <v>261</v>
      </c>
      <c r="E130" s="3" t="s">
        <v>49</v>
      </c>
      <c r="F130" s="3" t="s">
        <v>183</v>
      </c>
      <c r="G130" s="3" t="s">
        <v>262</v>
      </c>
      <c r="H130" s="3" t="s">
        <v>53</v>
      </c>
      <c r="I130" s="3" t="s">
        <v>53</v>
      </c>
    </row>
    <row r="131" spans="2:9" x14ac:dyDescent="0.2">
      <c r="B131" s="3">
        <v>120</v>
      </c>
      <c r="C131" s="3" t="s">
        <v>49</v>
      </c>
      <c r="D131" s="3" t="s">
        <v>263</v>
      </c>
      <c r="E131" s="3" t="s">
        <v>49</v>
      </c>
      <c r="F131" s="3" t="s">
        <v>107</v>
      </c>
      <c r="G131" s="3" t="s">
        <v>101</v>
      </c>
      <c r="H131" s="3" t="s">
        <v>53</v>
      </c>
      <c r="I131" s="3" t="s">
        <v>53</v>
      </c>
    </row>
    <row r="132" spans="2:9" x14ac:dyDescent="0.2">
      <c r="B132" s="3">
        <v>121</v>
      </c>
      <c r="C132" s="3" t="s">
        <v>49</v>
      </c>
      <c r="D132" s="3" t="s">
        <v>264</v>
      </c>
      <c r="E132" s="3" t="s">
        <v>49</v>
      </c>
      <c r="F132" s="3" t="s">
        <v>49</v>
      </c>
      <c r="G132" s="3" t="s">
        <v>281</v>
      </c>
      <c r="H132" s="3" t="s">
        <v>53</v>
      </c>
      <c r="I132" s="3" t="s">
        <v>53</v>
      </c>
    </row>
    <row r="133" spans="2:9" x14ac:dyDescent="0.2">
      <c r="B133" s="3">
        <v>122</v>
      </c>
      <c r="C133" s="3" t="s">
        <v>49</v>
      </c>
      <c r="D133" s="3" t="s">
        <v>265</v>
      </c>
      <c r="E133" s="3" t="s">
        <v>49</v>
      </c>
      <c r="F133" s="3" t="s">
        <v>118</v>
      </c>
      <c r="G133" s="3" t="s">
        <v>101</v>
      </c>
      <c r="H133" s="3" t="s">
        <v>53</v>
      </c>
      <c r="I133" s="3" t="s">
        <v>53</v>
      </c>
    </row>
    <row r="134" spans="2:9" x14ac:dyDescent="0.2">
      <c r="B134" s="3">
        <v>123</v>
      </c>
      <c r="C134" s="3" t="s">
        <v>49</v>
      </c>
      <c r="D134" s="3" t="s">
        <v>266</v>
      </c>
      <c r="E134" s="3" t="s">
        <v>49</v>
      </c>
      <c r="F134" s="3" t="s">
        <v>118</v>
      </c>
      <c r="G134" s="3" t="s">
        <v>101</v>
      </c>
      <c r="H134" s="3" t="s">
        <v>53</v>
      </c>
      <c r="I134" s="3" t="s">
        <v>53</v>
      </c>
    </row>
    <row r="135" spans="2:9" x14ac:dyDescent="0.2">
      <c r="B135" s="3">
        <v>124</v>
      </c>
      <c r="C135" s="3" t="s">
        <v>49</v>
      </c>
      <c r="D135" s="3" t="s">
        <v>267</v>
      </c>
      <c r="E135" s="3" t="s">
        <v>49</v>
      </c>
      <c r="F135" s="3" t="s">
        <v>49</v>
      </c>
      <c r="G135" s="3" t="s">
        <v>281</v>
      </c>
      <c r="H135" s="3" t="s">
        <v>53</v>
      </c>
      <c r="I135" s="3" t="s">
        <v>53</v>
      </c>
    </row>
    <row r="136" spans="2:9" x14ac:dyDescent="0.2">
      <c r="B136" s="3">
        <v>125</v>
      </c>
      <c r="C136" s="3" t="s">
        <v>49</v>
      </c>
      <c r="D136" s="3" t="s">
        <v>268</v>
      </c>
      <c r="E136" s="3" t="s">
        <v>49</v>
      </c>
      <c r="F136" s="3" t="s">
        <v>183</v>
      </c>
      <c r="G136" s="3" t="s">
        <v>163</v>
      </c>
      <c r="H136" s="3" t="s">
        <v>53</v>
      </c>
      <c r="I136" s="3" t="s">
        <v>53</v>
      </c>
    </row>
    <row r="137" spans="2:9" x14ac:dyDescent="0.2">
      <c r="B137" s="3">
        <v>126</v>
      </c>
      <c r="C137" s="3" t="s">
        <v>49</v>
      </c>
      <c r="D137" s="3" t="s">
        <v>269</v>
      </c>
      <c r="E137" s="3" t="s">
        <v>49</v>
      </c>
      <c r="F137" s="3" t="s">
        <v>49</v>
      </c>
      <c r="G137" s="3" t="s">
        <v>281</v>
      </c>
      <c r="H137" s="3" t="s">
        <v>53</v>
      </c>
      <c r="I137" s="3" t="s">
        <v>53</v>
      </c>
    </row>
    <row r="138" spans="2:9" x14ac:dyDescent="0.2">
      <c r="B138" s="3">
        <v>127</v>
      </c>
      <c r="C138" s="3" t="s">
        <v>49</v>
      </c>
      <c r="D138" s="3" t="s">
        <v>270</v>
      </c>
      <c r="E138" s="3" t="s">
        <v>49</v>
      </c>
      <c r="F138" s="3" t="s">
        <v>105</v>
      </c>
      <c r="G138" s="3" t="s">
        <v>101</v>
      </c>
      <c r="H138" s="3" t="s">
        <v>53</v>
      </c>
      <c r="I138" s="3" t="s">
        <v>53</v>
      </c>
    </row>
    <row r="139" spans="2:9" x14ac:dyDescent="0.2">
      <c r="B139" s="3">
        <v>128</v>
      </c>
      <c r="C139" s="3" t="s">
        <v>49</v>
      </c>
      <c r="D139" s="3" t="s">
        <v>271</v>
      </c>
      <c r="E139" s="3" t="s">
        <v>49</v>
      </c>
      <c r="F139" s="3" t="s">
        <v>49</v>
      </c>
      <c r="G139" s="3" t="s">
        <v>281</v>
      </c>
      <c r="H139" s="3" t="s">
        <v>53</v>
      </c>
      <c r="I139" s="3" t="s">
        <v>53</v>
      </c>
    </row>
    <row r="140" spans="2:9" x14ac:dyDescent="0.2">
      <c r="B140" s="3">
        <v>129</v>
      </c>
      <c r="C140" s="3" t="s">
        <v>49</v>
      </c>
      <c r="D140" s="3" t="s">
        <v>272</v>
      </c>
      <c r="E140" s="3" t="s">
        <v>49</v>
      </c>
      <c r="F140" s="3" t="s">
        <v>126</v>
      </c>
      <c r="G140" s="3" t="s">
        <v>144</v>
      </c>
      <c r="H140" s="3" t="s">
        <v>53</v>
      </c>
      <c r="I140" s="3" t="s">
        <v>53</v>
      </c>
    </row>
    <row r="141" spans="2:9" x14ac:dyDescent="0.2">
      <c r="B141" s="3">
        <v>130</v>
      </c>
      <c r="C141" s="3" t="s">
        <v>49</v>
      </c>
      <c r="D141" s="3" t="s">
        <v>273</v>
      </c>
      <c r="E141" s="3" t="s">
        <v>49</v>
      </c>
      <c r="F141" s="3" t="s">
        <v>126</v>
      </c>
      <c r="G141" s="3" t="s">
        <v>144</v>
      </c>
      <c r="H141" s="3" t="s">
        <v>53</v>
      </c>
      <c r="I141" s="3" t="s">
        <v>53</v>
      </c>
    </row>
    <row r="142" spans="2:9" x14ac:dyDescent="0.2">
      <c r="B142" s="3">
        <v>131</v>
      </c>
      <c r="C142" s="3" t="s">
        <v>49</v>
      </c>
      <c r="D142" s="3" t="s">
        <v>274</v>
      </c>
      <c r="E142" s="3" t="s">
        <v>49</v>
      </c>
      <c r="F142" s="3" t="s">
        <v>126</v>
      </c>
      <c r="G142" s="3" t="s">
        <v>147</v>
      </c>
      <c r="H142" s="3" t="s">
        <v>53</v>
      </c>
      <c r="I142" s="3" t="s">
        <v>53</v>
      </c>
    </row>
    <row r="143" spans="2:9" x14ac:dyDescent="0.2">
      <c r="B143" s="3">
        <v>132</v>
      </c>
      <c r="C143" s="3" t="s">
        <v>49</v>
      </c>
      <c r="D143" s="3" t="s">
        <v>275</v>
      </c>
      <c r="E143" s="3" t="s">
        <v>49</v>
      </c>
      <c r="F143" s="3" t="s">
        <v>130</v>
      </c>
      <c r="G143" s="3" t="s">
        <v>114</v>
      </c>
      <c r="H143" s="3" t="s">
        <v>53</v>
      </c>
      <c r="I143" s="3" t="s">
        <v>53</v>
      </c>
    </row>
    <row r="144" spans="2:9" x14ac:dyDescent="0.2">
      <c r="B144" s="3">
        <v>133</v>
      </c>
      <c r="C144" s="3" t="s">
        <v>49</v>
      </c>
      <c r="D144" s="3" t="s">
        <v>276</v>
      </c>
      <c r="E144" s="3" t="s">
        <v>49</v>
      </c>
      <c r="F144" s="3" t="s">
        <v>126</v>
      </c>
      <c r="G144" s="3" t="s">
        <v>147</v>
      </c>
      <c r="H144" s="3" t="s">
        <v>53</v>
      </c>
      <c r="I144" s="3" t="s">
        <v>53</v>
      </c>
    </row>
  </sheetData>
  <mergeCells count="194">
    <mergeCell ref="DZ12:EE12"/>
    <mergeCell ref="DZ13:EE13"/>
    <mergeCell ref="DZ14:EE14"/>
    <mergeCell ref="DZ15:EE15"/>
    <mergeCell ref="DY7:EE7"/>
    <mergeCell ref="DY8:EE8"/>
    <mergeCell ref="DY9:EE9"/>
    <mergeCell ref="DY10:EE10"/>
    <mergeCell ref="DZ11:EE11"/>
    <mergeCell ref="DL12:DQ12"/>
    <mergeCell ref="DL13:DQ13"/>
    <mergeCell ref="DL14:DQ14"/>
    <mergeCell ref="DL15:DQ15"/>
    <mergeCell ref="DR7:DX7"/>
    <mergeCell ref="DR8:DX8"/>
    <mergeCell ref="DR9:DX9"/>
    <mergeCell ref="DR10:DX10"/>
    <mergeCell ref="DS11:DX11"/>
    <mergeCell ref="DS12:DX12"/>
    <mergeCell ref="DS13:DX13"/>
    <mergeCell ref="DS14:DX14"/>
    <mergeCell ref="DS15:DX15"/>
    <mergeCell ref="DK7:DQ7"/>
    <mergeCell ref="DK8:DQ8"/>
    <mergeCell ref="DK9:DQ9"/>
    <mergeCell ref="DK10:DQ10"/>
    <mergeCell ref="DL11:DQ11"/>
    <mergeCell ref="DD7:DJ7"/>
    <mergeCell ref="DD8:DJ8"/>
    <mergeCell ref="DD9:DJ9"/>
    <mergeCell ref="DD10:DJ10"/>
    <mergeCell ref="DE11:DJ11"/>
    <mergeCell ref="DE12:DJ12"/>
    <mergeCell ref="DE13:DJ13"/>
    <mergeCell ref="DE14:DJ14"/>
    <mergeCell ref="DE15:DJ15"/>
    <mergeCell ref="CQ12:CV12"/>
    <mergeCell ref="CQ13:CV13"/>
    <mergeCell ref="CQ14:CV14"/>
    <mergeCell ref="CQ15:CV15"/>
    <mergeCell ref="CP1:EE1"/>
    <mergeCell ref="CP2:EE2"/>
    <mergeCell ref="CP3:EE3"/>
    <mergeCell ref="CP4:EE4"/>
    <mergeCell ref="CP5:EE5"/>
    <mergeCell ref="CP6:EE6"/>
    <mergeCell ref="CW7:DC7"/>
    <mergeCell ref="CW8:DC8"/>
    <mergeCell ref="CW9:DC9"/>
    <mergeCell ref="CW10:DC10"/>
    <mergeCell ref="CX11:DC11"/>
    <mergeCell ref="CX12:DC12"/>
    <mergeCell ref="CP7:CV7"/>
    <mergeCell ref="CP8:CV8"/>
    <mergeCell ref="CP9:CV9"/>
    <mergeCell ref="CP10:CV10"/>
    <mergeCell ref="CQ11:CV11"/>
    <mergeCell ref="CX13:DC13"/>
    <mergeCell ref="CX14:DC14"/>
    <mergeCell ref="CX15:DC15"/>
    <mergeCell ref="BV15:CA15"/>
    <mergeCell ref="BO11:BT11"/>
    <mergeCell ref="BO12:BT12"/>
    <mergeCell ref="BO13:BT13"/>
    <mergeCell ref="BO14:BT14"/>
    <mergeCell ref="BO15:BT15"/>
    <mergeCell ref="CC15:CH15"/>
    <mergeCell ref="CI7:CO7"/>
    <mergeCell ref="CI8:CO8"/>
    <mergeCell ref="CI9:CO9"/>
    <mergeCell ref="CI10:CO10"/>
    <mergeCell ref="CJ11:CO11"/>
    <mergeCell ref="CJ12:CO12"/>
    <mergeCell ref="CJ13:CO13"/>
    <mergeCell ref="CJ14:CO14"/>
    <mergeCell ref="CJ15:CO15"/>
    <mergeCell ref="CB10:CH10"/>
    <mergeCell ref="CC11:CH11"/>
    <mergeCell ref="CC12:CH12"/>
    <mergeCell ref="CC13:CH13"/>
    <mergeCell ref="CC14:CH14"/>
    <mergeCell ref="BH12:BM12"/>
    <mergeCell ref="BH13:BM13"/>
    <mergeCell ref="BH14:BM14"/>
    <mergeCell ref="BH15:BM15"/>
    <mergeCell ref="AZ6:CO6"/>
    <mergeCell ref="BG7:BM7"/>
    <mergeCell ref="BG8:BM8"/>
    <mergeCell ref="BG9:BM9"/>
    <mergeCell ref="BG10:BM10"/>
    <mergeCell ref="BN7:BT7"/>
    <mergeCell ref="BN8:BT8"/>
    <mergeCell ref="BN9:BT9"/>
    <mergeCell ref="BN10:BT10"/>
    <mergeCell ref="BU7:CA7"/>
    <mergeCell ref="BU8:CA8"/>
    <mergeCell ref="BU9:CA9"/>
    <mergeCell ref="BU10:CA10"/>
    <mergeCell ref="CB7:CH7"/>
    <mergeCell ref="CB8:CH8"/>
    <mergeCell ref="CB9:CH9"/>
    <mergeCell ref="BV11:CA11"/>
    <mergeCell ref="BV12:CA12"/>
    <mergeCell ref="BV13:CA13"/>
    <mergeCell ref="BV14:CA14"/>
    <mergeCell ref="AZ1:CO1"/>
    <mergeCell ref="AZ2:CO2"/>
    <mergeCell ref="AZ3:CO3"/>
    <mergeCell ref="AZ4:CO4"/>
    <mergeCell ref="AZ5:CO5"/>
    <mergeCell ref="AT12:AY12"/>
    <mergeCell ref="AT13:AY13"/>
    <mergeCell ref="AT14:AY14"/>
    <mergeCell ref="AT15:AY15"/>
    <mergeCell ref="AZ7:BF7"/>
    <mergeCell ref="AZ8:BF8"/>
    <mergeCell ref="AZ9:BF9"/>
    <mergeCell ref="AZ10:BF10"/>
    <mergeCell ref="BA11:BF11"/>
    <mergeCell ref="BA12:BF12"/>
    <mergeCell ref="BA13:BF13"/>
    <mergeCell ref="BA14:BF14"/>
    <mergeCell ref="BA15:BF15"/>
    <mergeCell ref="AS7:AY7"/>
    <mergeCell ref="AS8:AY8"/>
    <mergeCell ref="AS9:AY9"/>
    <mergeCell ref="AS10:AY10"/>
    <mergeCell ref="AT11:AY11"/>
    <mergeCell ref="BH11:BM11"/>
    <mergeCell ref="AF12:AK12"/>
    <mergeCell ref="AF13:AK13"/>
    <mergeCell ref="AF14:AK14"/>
    <mergeCell ref="AF15:AK15"/>
    <mergeCell ref="AL7:AR7"/>
    <mergeCell ref="AL8:AR8"/>
    <mergeCell ref="AL9:AR9"/>
    <mergeCell ref="AL10:AR10"/>
    <mergeCell ref="AM11:AR11"/>
    <mergeCell ref="AM12:AR12"/>
    <mergeCell ref="AM13:AR13"/>
    <mergeCell ref="AM14:AR14"/>
    <mergeCell ref="AM15:AR15"/>
    <mergeCell ref="AE7:AK7"/>
    <mergeCell ref="AE8:AK8"/>
    <mergeCell ref="AE9:AK9"/>
    <mergeCell ref="AE10:AK10"/>
    <mergeCell ref="AF11:AK11"/>
    <mergeCell ref="X7:AD7"/>
    <mergeCell ref="X8:AD8"/>
    <mergeCell ref="X9:AD9"/>
    <mergeCell ref="X10:AD10"/>
    <mergeCell ref="Y11:AD11"/>
    <mergeCell ref="Y12:AD12"/>
    <mergeCell ref="Y13:AD13"/>
    <mergeCell ref="Y14:AD14"/>
    <mergeCell ref="Y15:AD15"/>
    <mergeCell ref="K12:P12"/>
    <mergeCell ref="K13:P13"/>
    <mergeCell ref="K14:P14"/>
    <mergeCell ref="K15:P15"/>
    <mergeCell ref="J1:AY1"/>
    <mergeCell ref="J2:AY2"/>
    <mergeCell ref="J3:AY3"/>
    <mergeCell ref="J4:AY4"/>
    <mergeCell ref="J5:AY5"/>
    <mergeCell ref="J6:AY6"/>
    <mergeCell ref="Q7:W7"/>
    <mergeCell ref="Q8:W8"/>
    <mergeCell ref="Q9:W9"/>
    <mergeCell ref="Q10:W10"/>
    <mergeCell ref="R11:W11"/>
    <mergeCell ref="R12:W12"/>
    <mergeCell ref="J7:P7"/>
    <mergeCell ref="J8:P8"/>
    <mergeCell ref="J9:P9"/>
    <mergeCell ref="J10:P10"/>
    <mergeCell ref="K11:P11"/>
    <mergeCell ref="R13:W13"/>
    <mergeCell ref="R14:W14"/>
    <mergeCell ref="R15:W15"/>
    <mergeCell ref="B6:I6"/>
    <mergeCell ref="B7:I7"/>
    <mergeCell ref="B8:I8"/>
    <mergeCell ref="B9:F10"/>
    <mergeCell ref="G9:I9"/>
    <mergeCell ref="G10"/>
    <mergeCell ref="H10:I10"/>
    <mergeCell ref="B1:C5"/>
    <mergeCell ref="D1:F5"/>
    <mergeCell ref="G1:I1"/>
    <mergeCell ref="G2:I2"/>
    <mergeCell ref="G3:I3"/>
    <mergeCell ref="G4:I4"/>
    <mergeCell ref="G5:I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080 Lounge (hvac)</vt:lpstr>
      <vt:lpstr>Final summary</vt:lpstr>
      <vt:lpstr>RFQ comparative</vt:lpstr>
      <vt:lpstr>Round 4&amp;5</vt:lpstr>
      <vt:lpstr>BOQ Price Bid</vt:lpstr>
      <vt:lpstr>Technical Score Detail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Binu Balachandran</dc:creator>
  <cp:lastModifiedBy>Binu Balachandran</cp:lastModifiedBy>
  <dcterms:created xsi:type="dcterms:W3CDTF">2024-08-06T05:48:51Z</dcterms:created>
  <dcterms:modified xsi:type="dcterms:W3CDTF">2024-08-09T07:27:04Z</dcterms:modified>
</cp:coreProperties>
</file>