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GOA\Domestic Lounge- Goa Dabolim\"/>
    </mc:Choice>
  </mc:AlternateContent>
  <bookViews>
    <workbookView xWindow="0" yWindow="0" windowWidth="19200" windowHeight="6930"/>
  </bookViews>
  <sheets>
    <sheet name="Summery" sheetId="4" r:id="rId1"/>
    <sheet name="BOQ Price Bid" sheetId="2" r:id="rId2"/>
  </sheets>
  <definedNames>
    <definedName name="_xlnm._FilterDatabase" localSheetId="1" hidden="1">'BOQ Price Bid'!$B$2:$N$13</definedName>
  </definedNames>
  <calcPr calcId="162913"/>
</workbook>
</file>

<file path=xl/calcChain.xml><?xml version="1.0" encoding="utf-8"?>
<calcChain xmlns="http://schemas.openxmlformats.org/spreadsheetml/2006/main">
  <c r="D3" i="4" l="1"/>
  <c r="G11" i="4"/>
  <c r="F11" i="4"/>
  <c r="E11" i="4"/>
  <c r="D11" i="4"/>
  <c r="F10" i="4"/>
  <c r="G10" i="4"/>
  <c r="E10" i="4"/>
  <c r="D10" i="4"/>
  <c r="G9" i="4"/>
  <c r="F9" i="4"/>
  <c r="E9" i="4"/>
  <c r="D9" i="4"/>
  <c r="L3" i="2" l="1"/>
  <c r="N3" i="2"/>
  <c r="P13" i="2" l="1"/>
  <c r="P12" i="2"/>
  <c r="P7" i="2"/>
  <c r="P6" i="2"/>
  <c r="P8" i="2"/>
  <c r="P11" i="2"/>
  <c r="P9" i="2"/>
  <c r="P10" i="2"/>
  <c r="P3" i="2" l="1"/>
  <c r="N6" i="2"/>
  <c r="N7" i="2"/>
  <c r="N8" i="2"/>
  <c r="N9" i="2"/>
  <c r="N10" i="2"/>
  <c r="N11" i="2"/>
  <c r="N12" i="2"/>
  <c r="N13" i="2"/>
  <c r="L6" i="2"/>
  <c r="L7" i="2"/>
  <c r="L8" i="2"/>
  <c r="L9" i="2"/>
  <c r="L10" i="2"/>
  <c r="L11" i="2"/>
  <c r="L12" i="2"/>
  <c r="L13" i="2"/>
  <c r="J6" i="2"/>
  <c r="J7" i="2"/>
  <c r="J8" i="2"/>
  <c r="J9" i="2"/>
  <c r="J10" i="2"/>
  <c r="J11" i="2"/>
  <c r="J12" i="2"/>
  <c r="J13" i="2"/>
  <c r="J3" i="2" s="1"/>
</calcChain>
</file>

<file path=xl/sharedStrings.xml><?xml version="1.0" encoding="utf-8"?>
<sst xmlns="http://schemas.openxmlformats.org/spreadsheetml/2006/main" count="79" uniqueCount="49">
  <si>
    <t>Item Code</t>
  </si>
  <si>
    <t>Item Description</t>
  </si>
  <si>
    <t>Qty</t>
  </si>
  <si>
    <t>Unit Price</t>
  </si>
  <si>
    <t>Total</t>
  </si>
  <si>
    <t/>
  </si>
  <si>
    <t>Civil Work</t>
  </si>
  <si>
    <t>NOS</t>
  </si>
  <si>
    <t>Pikture Perfect Design Studio Pvt. Ltd</t>
  </si>
  <si>
    <t>Sr No.</t>
  </si>
  <si>
    <t>GARRY ASSOCIATES</t>
  </si>
  <si>
    <t>Shah Enterprises</t>
  </si>
  <si>
    <t>Vendor Name : Pikture Perfect Design Studio Pvt. Ltd</t>
  </si>
  <si>
    <t>Vendor Name : GARRY ASSOCIATES</t>
  </si>
  <si>
    <t>Vendor Name : Shah Enterprises</t>
  </si>
  <si>
    <t>Item Name</t>
  </si>
  <si>
    <t>UOM</t>
  </si>
  <si>
    <t>Minimum Amount</t>
  </si>
  <si>
    <t>Amount</t>
  </si>
  <si>
    <t>CIVIL WORK  -</t>
  </si>
  <si>
    <t>Block Work
Providing and constructing 150mm  100mm thick concrete block masonry made out from AAC concrete blocks conforming to IS 2185 (Part-III) having minimum crushing strength 30 Kg Sq. cm and maximum water absorption 10%, in cement mortar CM 1 4 (1 cement   4 sand) mixed with approved non-shrinking compound as per manufacturer’s instructions, including providing RCC patli beam of 150mm x 100mm at every 1.00m C C with 2 nos. 8 mm dia Tor bars and 6 mm dia links at 300 c 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</si>
  <si>
    <t>a</t>
  </si>
  <si>
    <t>for 150mm thick concrete block masonry (UPTO 3000MM HEIGHT  False Ceiling ht)</t>
  </si>
  <si>
    <t>Sq.m.</t>
  </si>
  <si>
    <t>b</t>
  </si>
  <si>
    <t>for 100mm thick concrete block masonry (UPTO 3000MM   1200MM HEIGHT)</t>
  </si>
  <si>
    <t>Plaster
Providing and applying 12mm thick plaster with premix mortar mix of ratio CM 1 4 (1 cement   4 sand) with air entraining agent Cebex 112, 150ml per bag of cement, to internal surfaces of concrete and masonry work;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Vertical wall   partition wall of any type)
has context menu</t>
  </si>
  <si>
    <t>Fire Rated Door - Single Leaf
Providing and fixing solid core flush door shutter in single leaf 32 mm thick decorative type of exterior grade as per detailed drawings approved face veneers 3 mm thick   Laminate on both faces or as directed, all necessary beads, mouldings and lipping, wrought iron hold fasts, chromium plated fixtures and fastenings, with brass mortise lock, chromium plated handles on both sides, and finishing with French Polish etc. complete. (2100 x 850 mm)</t>
  </si>
  <si>
    <t>Nos.</t>
  </si>
  <si>
    <t>Fire Rated Door - Double Leaf
Providing and fixing in position FIRE SAFETY DOOR 46mm thick with or without vision lite. Door leaf manufactured from 1.2mm (18mm) minimum thick galvanised steel sheet having internal rigid reinforcement pads for appropriate hardware. (As per detailed drawings and as directed by Engineer) (2100 x 1200 mm)</t>
  </si>
  <si>
    <t xml:space="preserve">Waterproofing
Providing and applying Waterproof with protective layer. – (Protective screeding mixed with FOSROC NITOBOND SBR of average 25mm thickness mixed with half inch concrete with cement and sand).
Waterproof plaster of approved equivalent over the bottom and sides of wall upto 900mm high, including preparation of surface, finished in curing etc. all complete at all levels as per manufacturer s specifications and as directed. </t>
  </si>
  <si>
    <t xml:space="preserve">Kadappa tile fixing
Providing and fixing Kadappa tiles on the existing cutout walls (cutout size - 1000 x 3800 mm) </t>
  </si>
  <si>
    <t>Sqm</t>
  </si>
  <si>
    <t>Demolition
Demolishing brick work and flooring manually   by mechanical means including stacking and removal   disposal of debris and its transportation to the city landfill as per direction of Engineer-in-charge.</t>
  </si>
  <si>
    <t>Timeline</t>
  </si>
  <si>
    <t>Round</t>
  </si>
  <si>
    <t>Description</t>
  </si>
  <si>
    <t>L1</t>
  </si>
  <si>
    <t>L2</t>
  </si>
  <si>
    <t>L3</t>
  </si>
  <si>
    <t>Civil &amp; Waterproofing works</t>
  </si>
  <si>
    <t>Approved Budget</t>
  </si>
  <si>
    <t>Pikture Perfect</t>
  </si>
  <si>
    <t>Garry Associates</t>
  </si>
  <si>
    <t>Int. Lounge Goa Dabolim</t>
  </si>
  <si>
    <t>Intercare Enterprise</t>
  </si>
  <si>
    <t>GST</t>
  </si>
  <si>
    <t>3 weeks</t>
  </si>
  <si>
    <t>L4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</si>
</sst>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0">
    <font>
      <sz val="11"/>
      <name val="Calibri"/>
    </font>
    <font>
      <sz val="11"/>
      <name val="Cambria"/>
    </font>
    <font>
      <sz val="11"/>
      <name val="Calibri"/>
    </font>
    <font>
      <b/>
      <sz val="11"/>
      <color theme="1"/>
      <name val="Calibri"/>
      <family val="2"/>
      <scheme val="minor"/>
    </font>
    <font>
      <sz val="16"/>
      <name val="Cambria"/>
      <family val="1"/>
    </font>
    <font>
      <b/>
      <sz val="16"/>
      <name val="Cambria"/>
      <family val="1"/>
    </font>
    <font>
      <b/>
      <sz val="14"/>
      <name val="Cambria"/>
      <family val="1"/>
    </font>
    <font>
      <sz val="14"/>
      <name val="Cambria"/>
      <family val="1"/>
    </font>
    <font>
      <sz val="14"/>
      <color rgb="FF000000"/>
      <name val="Cambria"/>
      <family val="1"/>
    </font>
    <font>
      <b/>
      <sz val="26"/>
      <name val="Cambria"/>
      <family val="1"/>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theme="0"/>
        <bgColor indexed="64"/>
      </patternFill>
    </fill>
    <fill>
      <patternFill patternType="solid">
        <fgColor rgb="FF92D050"/>
        <bgColor indexed="64"/>
      </patternFill>
    </fill>
  </fills>
  <borders count="13">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theme="2" tint="-9.9978637043366805E-2"/>
      </left>
      <right/>
      <top style="thin">
        <color theme="2" tint="-9.9978637043366805E-2"/>
      </top>
      <bottom style="thin">
        <color theme="2" tint="-9.9978637043366805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style="thin">
        <color theme="2" tint="-9.9978637043366805E-2"/>
      </bottom>
      <diagonal/>
    </border>
    <border>
      <left/>
      <right/>
      <top style="medium">
        <color indexed="64"/>
      </top>
      <bottom style="medium">
        <color auto="1"/>
      </bottom>
      <diagonal/>
    </border>
  </borders>
  <cellStyleXfs count="2">
    <xf numFmtId="0" fontId="0" fillId="0" borderId="0"/>
    <xf numFmtId="43" fontId="2" fillId="0" borderId="0" applyFont="0" applyFill="0" applyBorder="0" applyAlignment="0" applyProtection="0"/>
  </cellStyleXfs>
  <cellXfs count="51">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0" fillId="0" borderId="0" xfId="0" applyAlignment="1"/>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wrapText="1"/>
    </xf>
    <xf numFmtId="0" fontId="0" fillId="4" borderId="9" xfId="0" applyFill="1" applyBorder="1" applyAlignment="1"/>
    <xf numFmtId="0" fontId="0" fillId="4" borderId="9" xfId="0" applyFill="1" applyBorder="1"/>
    <xf numFmtId="164" fontId="3" fillId="4" borderId="9" xfId="1" applyNumberFormat="1" applyFont="1" applyFill="1" applyBorder="1"/>
    <xf numFmtId="0" fontId="0" fillId="4" borderId="9" xfId="0" applyFill="1" applyBorder="1" applyAlignment="1">
      <alignment horizont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0" xfId="0" applyNumberFormat="1" applyFont="1" applyProtection="1"/>
    <xf numFmtId="0" fontId="5" fillId="0" borderId="0" xfId="0" applyNumberFormat="1" applyFont="1" applyProtection="1"/>
    <xf numFmtId="43" fontId="4" fillId="0" borderId="0" xfId="1" applyNumberFormat="1" applyFont="1" applyProtection="1"/>
    <xf numFmtId="0" fontId="4" fillId="0" borderId="2" xfId="0" applyNumberFormat="1" applyFont="1" applyBorder="1" applyProtection="1"/>
    <xf numFmtId="0" fontId="4" fillId="0" borderId="2" xfId="0" applyNumberFormat="1" applyFont="1" applyBorder="1" applyAlignment="1" applyProtection="1">
      <alignment wrapText="1"/>
    </xf>
    <xf numFmtId="0" fontId="4" fillId="0" borderId="0" xfId="0" applyNumberFormat="1" applyFont="1" applyAlignment="1" applyProtection="1">
      <alignment wrapText="1"/>
    </xf>
    <xf numFmtId="43" fontId="4" fillId="0" borderId="2" xfId="1" applyNumberFormat="1" applyFont="1" applyBorder="1" applyProtection="1"/>
    <xf numFmtId="0" fontId="6" fillId="2" borderId="2" xfId="0" applyNumberFormat="1" applyFont="1" applyFill="1" applyBorder="1" applyProtection="1"/>
    <xf numFmtId="0" fontId="6" fillId="2" borderId="2" xfId="0" applyNumberFormat="1" applyFont="1" applyFill="1" applyBorder="1" applyAlignment="1" applyProtection="1">
      <alignment wrapText="1"/>
    </xf>
    <xf numFmtId="0" fontId="6" fillId="2" borderId="1" xfId="0" applyNumberFormat="1" applyFont="1" applyFill="1" applyBorder="1" applyProtection="1"/>
    <xf numFmtId="0" fontId="6" fillId="3" borderId="2" xfId="0" applyNumberFormat="1" applyFont="1" applyFill="1" applyBorder="1" applyProtection="1"/>
    <xf numFmtId="0" fontId="6" fillId="3" borderId="2" xfId="0" applyNumberFormat="1" applyFont="1" applyFill="1" applyBorder="1" applyAlignment="1" applyProtection="1">
      <alignment wrapText="1"/>
    </xf>
    <xf numFmtId="0" fontId="6" fillId="3" borderId="2" xfId="0" applyNumberFormat="1" applyFont="1" applyFill="1" applyBorder="1" applyAlignment="1" applyProtection="1">
      <alignment horizontal="right"/>
    </xf>
    <xf numFmtId="0" fontId="7" fillId="0" borderId="2" xfId="0" applyNumberFormat="1" applyFont="1" applyBorder="1" applyProtection="1"/>
    <xf numFmtId="0" fontId="7" fillId="0" borderId="2" xfId="0" applyNumberFormat="1" applyFont="1" applyBorder="1" applyAlignment="1" applyProtection="1">
      <alignment wrapText="1"/>
    </xf>
    <xf numFmtId="4" fontId="7" fillId="0" borderId="2" xfId="0" applyNumberFormat="1" applyFont="1" applyBorder="1" applyAlignment="1" applyProtection="1">
      <alignment wrapText="1"/>
    </xf>
    <xf numFmtId="0" fontId="7" fillId="0" borderId="2" xfId="0" applyNumberFormat="1" applyFont="1" applyBorder="1" applyAlignment="1" applyProtection="1">
      <alignment horizontal="right"/>
    </xf>
    <xf numFmtId="4" fontId="7" fillId="0" borderId="2" xfId="0" applyNumberFormat="1" applyFont="1" applyBorder="1" applyAlignment="1" applyProtection="1">
      <alignment horizontal="right"/>
    </xf>
    <xf numFmtId="43" fontId="7" fillId="0" borderId="2" xfId="1" applyNumberFormat="1" applyFont="1" applyBorder="1" applyProtection="1"/>
    <xf numFmtId="4" fontId="8" fillId="4" borderId="2" xfId="0" applyNumberFormat="1" applyFont="1" applyFill="1" applyBorder="1" applyAlignment="1" applyProtection="1">
      <alignment horizontal="right"/>
    </xf>
    <xf numFmtId="0" fontId="7" fillId="4" borderId="2" xfId="0" applyNumberFormat="1" applyFont="1" applyFill="1" applyBorder="1" applyAlignment="1" applyProtection="1">
      <alignment horizontal="right"/>
    </xf>
    <xf numFmtId="4" fontId="7" fillId="4" borderId="2" xfId="0" applyNumberFormat="1" applyFont="1" applyFill="1" applyBorder="1" applyAlignment="1" applyProtection="1">
      <alignment horizontal="right"/>
    </xf>
    <xf numFmtId="3" fontId="6" fillId="3" borderId="2" xfId="0" applyNumberFormat="1" applyFont="1" applyFill="1" applyBorder="1" applyAlignment="1" applyProtection="1">
      <alignment horizontal="right"/>
    </xf>
    <xf numFmtId="3" fontId="1" fillId="0" borderId="0" xfId="0" applyNumberFormat="1" applyFont="1" applyProtection="1"/>
    <xf numFmtId="0" fontId="6" fillId="2" borderId="8" xfId="0" applyNumberFormat="1" applyFont="1" applyFill="1" applyBorder="1" applyAlignment="1" applyProtection="1">
      <alignment horizontal="center" wrapText="1"/>
    </xf>
    <xf numFmtId="0" fontId="9" fillId="0" borderId="3" xfId="0" applyNumberFormat="1" applyFont="1" applyBorder="1" applyAlignment="1" applyProtection="1">
      <alignment horizontal="center" wrapText="1"/>
    </xf>
    <xf numFmtId="0" fontId="9" fillId="0" borderId="12" xfId="0" applyNumberFormat="1" applyFont="1" applyBorder="1" applyAlignment="1" applyProtection="1">
      <alignment horizontal="center" wrapText="1"/>
    </xf>
    <xf numFmtId="0" fontId="9" fillId="0" borderId="4" xfId="0" applyNumberFormat="1" applyFont="1" applyBorder="1" applyAlignment="1" applyProtection="1">
      <alignment horizontal="center" wrapText="1"/>
    </xf>
    <xf numFmtId="0" fontId="3" fillId="4" borderId="10" xfId="0" applyFont="1" applyFill="1" applyBorder="1" applyAlignment="1">
      <alignment vertical="center"/>
    </xf>
    <xf numFmtId="164" fontId="3" fillId="4" borderId="7" xfId="1" applyNumberFormat="1" applyFont="1" applyFill="1" applyBorder="1" applyAlignment="1">
      <alignment horizontal="center" vertical="center"/>
    </xf>
    <xf numFmtId="164" fontId="0" fillId="0" borderId="0" xfId="1" applyNumberFormat="1" applyFont="1"/>
    <xf numFmtId="164" fontId="0" fillId="0" borderId="0" xfId="1" applyNumberFormat="1" applyFont="1" applyProtection="1"/>
    <xf numFmtId="164" fontId="3" fillId="0" borderId="9" xfId="1" applyNumberFormat="1" applyFont="1" applyBorder="1" applyAlignment="1">
      <alignment horizontal="center" vertical="center" wrapText="1"/>
    </xf>
    <xf numFmtId="164" fontId="0" fillId="4" borderId="9" xfId="1" applyNumberFormat="1" applyFont="1" applyFill="1" applyBorder="1"/>
    <xf numFmtId="164" fontId="3" fillId="4" borderId="9" xfId="1" applyNumberFormat="1" applyFont="1" applyFill="1" applyBorder="1" applyAlignment="1">
      <alignment horizontal="center"/>
    </xf>
    <xf numFmtId="164" fontId="3" fillId="4" borderId="6" xfId="1" applyNumberFormat="1" applyFont="1" applyFill="1" applyBorder="1" applyAlignment="1">
      <alignment horizontal="center" vertical="center"/>
    </xf>
    <xf numFmtId="164" fontId="3" fillId="4" borderId="8" xfId="1" applyNumberFormat="1" applyFont="1" applyFill="1" applyBorder="1" applyAlignment="1">
      <alignment horizontal="right" vertical="center"/>
    </xf>
    <xf numFmtId="164" fontId="3" fillId="5" borderId="9" xfId="1"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2"/>
  <sheetViews>
    <sheetView showGridLines="0" tabSelected="1" workbookViewId="0">
      <selection activeCell="G12" sqref="G12"/>
    </sheetView>
  </sheetViews>
  <sheetFormatPr defaultRowHeight="14.5"/>
  <cols>
    <col min="3" max="3" width="34.36328125" customWidth="1"/>
    <col min="4" max="7" width="11.36328125" style="44" bestFit="1" customWidth="1"/>
  </cols>
  <sheetData>
    <row r="3" spans="2:7">
      <c r="B3" s="3"/>
      <c r="C3" s="4" t="s">
        <v>41</v>
      </c>
      <c r="D3" s="48">
        <f>600000*1.18</f>
        <v>708000</v>
      </c>
      <c r="E3" s="42"/>
      <c r="F3" s="43"/>
    </row>
    <row r="4" spans="2:7">
      <c r="B4" s="3"/>
      <c r="C4" s="4" t="s">
        <v>34</v>
      </c>
      <c r="D4" s="49" t="s">
        <v>47</v>
      </c>
      <c r="E4" s="49"/>
      <c r="F4" s="43"/>
    </row>
    <row r="6" spans="2:7">
      <c r="C6" s="12" t="s">
        <v>44</v>
      </c>
    </row>
    <row r="7" spans="2:7" ht="39" customHeight="1">
      <c r="B7" s="5" t="s">
        <v>35</v>
      </c>
      <c r="C7" s="11" t="s">
        <v>36</v>
      </c>
      <c r="D7" s="45" t="s">
        <v>42</v>
      </c>
      <c r="E7" s="45" t="s">
        <v>43</v>
      </c>
      <c r="F7" s="45" t="s">
        <v>11</v>
      </c>
      <c r="G7" s="45" t="s">
        <v>45</v>
      </c>
    </row>
    <row r="8" spans="2:7">
      <c r="B8" s="6"/>
      <c r="C8" s="7"/>
      <c r="D8" s="46"/>
      <c r="E8" s="46"/>
      <c r="F8" s="46"/>
      <c r="G8" s="46"/>
    </row>
    <row r="9" spans="2:7">
      <c r="B9" s="9">
        <v>1</v>
      </c>
      <c r="C9" s="41" t="s">
        <v>40</v>
      </c>
      <c r="D9" s="8">
        <f>'BOQ Price Bid'!J3</f>
        <v>610000.08140000002</v>
      </c>
      <c r="E9" s="8">
        <f>'BOQ Price Bid'!L3</f>
        <v>709692</v>
      </c>
      <c r="F9" s="8">
        <f>'BOQ Price Bid'!N3</f>
        <v>914099</v>
      </c>
      <c r="G9" s="8">
        <f>'BOQ Price Bid'!P3</f>
        <v>569010</v>
      </c>
    </row>
    <row r="10" spans="2:7">
      <c r="B10" s="9"/>
      <c r="C10" s="10" t="s">
        <v>46</v>
      </c>
      <c r="D10" s="8">
        <f>D9*18%</f>
        <v>109800.014652</v>
      </c>
      <c r="E10" s="8">
        <f>E9*18%</f>
        <v>127744.56</v>
      </c>
      <c r="F10" s="8">
        <f>F9*18%</f>
        <v>164537.82</v>
      </c>
      <c r="G10" s="8">
        <f>G9*18%</f>
        <v>102421.8</v>
      </c>
    </row>
    <row r="11" spans="2:7">
      <c r="B11" s="9"/>
      <c r="C11" s="10" t="s">
        <v>4</v>
      </c>
      <c r="D11" s="8">
        <f>D10+D9</f>
        <v>719800.09605200007</v>
      </c>
      <c r="E11" s="8">
        <f>E10+E9</f>
        <v>837436.56</v>
      </c>
      <c r="F11" s="8">
        <f>F10+F9</f>
        <v>1078636.82</v>
      </c>
      <c r="G11" s="8">
        <f>G10+G9</f>
        <v>671431.8</v>
      </c>
    </row>
    <row r="12" spans="2:7">
      <c r="B12" s="9"/>
      <c r="C12" s="10"/>
      <c r="D12" s="47" t="s">
        <v>38</v>
      </c>
      <c r="E12" s="47" t="s">
        <v>39</v>
      </c>
      <c r="F12" s="47" t="s">
        <v>48</v>
      </c>
      <c r="G12" s="50" t="s">
        <v>37</v>
      </c>
    </row>
  </sheetData>
  <mergeCells count="2">
    <mergeCell ref="D3:E3"/>
    <mergeCell ref="D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
  <sheetViews>
    <sheetView showGridLines="0" topLeftCell="C1" zoomScale="41" zoomScaleNormal="25" workbookViewId="0">
      <selection activeCell="L6" sqref="L6"/>
    </sheetView>
  </sheetViews>
  <sheetFormatPr defaultColWidth="9.1796875" defaultRowHeight="20"/>
  <cols>
    <col min="1" max="2" width="9.1796875" style="13" customWidth="1"/>
    <col min="3" max="3" width="11" style="13" customWidth="1"/>
    <col min="4" max="4" width="93.08984375" style="18" customWidth="1"/>
    <col min="5" max="5" width="0.36328125" style="1" hidden="1" customWidth="1"/>
    <col min="6" max="7" width="9.1796875" style="13" customWidth="1"/>
    <col min="8" max="8" width="32" style="13" customWidth="1"/>
    <col min="9" max="9" width="26.453125" style="13" customWidth="1"/>
    <col min="10" max="10" width="31" style="13" customWidth="1"/>
    <col min="11" max="14" width="22.7265625" style="13" customWidth="1"/>
    <col min="15" max="15" width="25.7265625" style="13" customWidth="1"/>
    <col min="16" max="16" width="28.08984375" style="15" customWidth="1"/>
    <col min="17" max="16384" width="9.1796875" style="13"/>
  </cols>
  <sheetData>
    <row r="1" spans="2:19" s="18" customFormat="1" ht="60" customHeight="1" thickBot="1">
      <c r="B1" s="38" t="s">
        <v>44</v>
      </c>
      <c r="C1" s="39"/>
      <c r="D1" s="39"/>
      <c r="E1" s="39"/>
      <c r="F1" s="39"/>
      <c r="G1" s="39"/>
      <c r="H1" s="40"/>
      <c r="I1" s="37" t="s">
        <v>8</v>
      </c>
      <c r="J1" s="37" t="s">
        <v>12</v>
      </c>
      <c r="K1" s="37" t="s">
        <v>10</v>
      </c>
      <c r="L1" s="37" t="s">
        <v>13</v>
      </c>
      <c r="M1" s="37" t="s">
        <v>11</v>
      </c>
      <c r="N1" s="37" t="s">
        <v>14</v>
      </c>
      <c r="O1" s="37" t="s">
        <v>45</v>
      </c>
      <c r="P1" s="37"/>
    </row>
    <row r="2" spans="2:19" ht="21" customHeight="1" thickBot="1">
      <c r="B2" s="20" t="s">
        <v>9</v>
      </c>
      <c r="C2" s="20" t="s">
        <v>0</v>
      </c>
      <c r="D2" s="21" t="s">
        <v>15</v>
      </c>
      <c r="E2" s="20" t="s">
        <v>1</v>
      </c>
      <c r="F2" s="20" t="s">
        <v>16</v>
      </c>
      <c r="G2" s="20" t="s">
        <v>2</v>
      </c>
      <c r="H2" s="20" t="s">
        <v>17</v>
      </c>
      <c r="I2" s="20" t="s">
        <v>3</v>
      </c>
      <c r="J2" s="20" t="s">
        <v>18</v>
      </c>
      <c r="K2" s="20" t="s">
        <v>3</v>
      </c>
      <c r="L2" s="20" t="s">
        <v>18</v>
      </c>
      <c r="M2" s="20" t="s">
        <v>3</v>
      </c>
      <c r="N2" s="20" t="s">
        <v>18</v>
      </c>
      <c r="O2" s="22" t="s">
        <v>3</v>
      </c>
      <c r="P2" s="22" t="s">
        <v>18</v>
      </c>
    </row>
    <row r="3" spans="2:19" s="14" customFormat="1" ht="20.5" thickBot="1">
      <c r="B3" s="23">
        <v>1</v>
      </c>
      <c r="C3" s="23" t="s">
        <v>5</v>
      </c>
      <c r="D3" s="24" t="s">
        <v>6</v>
      </c>
      <c r="E3" s="23" t="s">
        <v>6</v>
      </c>
      <c r="F3" s="23" t="s">
        <v>7</v>
      </c>
      <c r="G3" s="23">
        <v>1</v>
      </c>
      <c r="H3" s="23"/>
      <c r="I3" s="25"/>
      <c r="J3" s="35">
        <f>SUM(J5:J13)</f>
        <v>610000.08140000002</v>
      </c>
      <c r="K3" s="35"/>
      <c r="L3" s="35">
        <f>SUM(L5:L13)</f>
        <v>709692</v>
      </c>
      <c r="M3" s="35"/>
      <c r="N3" s="35">
        <f>SUM(N5:N13)</f>
        <v>914099</v>
      </c>
      <c r="O3" s="35"/>
      <c r="P3" s="35">
        <f>SUM(P5:P13)</f>
        <v>569010</v>
      </c>
    </row>
    <row r="4" spans="2:19" s="1" customFormat="1" ht="18" thickBot="1">
      <c r="B4" s="26">
        <v>1</v>
      </c>
      <c r="C4" s="26" t="s">
        <v>5</v>
      </c>
      <c r="D4" s="27" t="s">
        <v>19</v>
      </c>
      <c r="E4" s="26" t="s">
        <v>19</v>
      </c>
      <c r="F4" s="26" t="s">
        <v>5</v>
      </c>
      <c r="G4" s="26" t="s">
        <v>5</v>
      </c>
      <c r="H4" s="26"/>
      <c r="I4" s="26"/>
      <c r="J4" s="26"/>
      <c r="K4" s="26"/>
      <c r="L4" s="26"/>
      <c r="M4" s="26"/>
      <c r="N4" s="26"/>
      <c r="O4" s="26"/>
      <c r="P4" s="26"/>
      <c r="S4" s="36"/>
    </row>
    <row r="5" spans="2:19" s="1" customFormat="1" ht="210.5" thickBot="1">
      <c r="B5" s="26">
        <v>2</v>
      </c>
      <c r="C5" s="26">
        <v>1</v>
      </c>
      <c r="D5" s="27" t="s">
        <v>20</v>
      </c>
      <c r="E5" s="26" t="s">
        <v>20</v>
      </c>
      <c r="F5" s="26" t="s">
        <v>5</v>
      </c>
      <c r="G5" s="26" t="s">
        <v>5</v>
      </c>
      <c r="H5" s="26"/>
      <c r="I5" s="26"/>
      <c r="J5" s="26"/>
      <c r="K5" s="26"/>
      <c r="L5" s="26"/>
      <c r="M5" s="26"/>
      <c r="N5" s="26"/>
      <c r="O5" s="26"/>
      <c r="P5" s="26"/>
    </row>
    <row r="6" spans="2:19" ht="36" thickBot="1">
      <c r="B6" s="26">
        <v>3</v>
      </c>
      <c r="C6" s="26" t="s">
        <v>21</v>
      </c>
      <c r="D6" s="27" t="s">
        <v>22</v>
      </c>
      <c r="E6" s="26" t="s">
        <v>22</v>
      </c>
      <c r="F6" s="26" t="s">
        <v>23</v>
      </c>
      <c r="G6" s="26">
        <v>60</v>
      </c>
      <c r="H6" s="28">
        <v>126360</v>
      </c>
      <c r="I6" s="29">
        <v>2106</v>
      </c>
      <c r="J6" s="32">
        <f t="shared" ref="J6:J13" si="0">I6*$G6</f>
        <v>126360</v>
      </c>
      <c r="K6" s="33">
        <v>3900</v>
      </c>
      <c r="L6" s="34">
        <f t="shared" ref="L6:L13" si="1">K6*$G6</f>
        <v>234000</v>
      </c>
      <c r="M6" s="29">
        <v>2650</v>
      </c>
      <c r="N6" s="30">
        <f t="shared" ref="N6:N13" si="2">M6*$G6</f>
        <v>159000</v>
      </c>
      <c r="O6" s="26">
        <v>1900</v>
      </c>
      <c r="P6" s="31">
        <f t="shared" ref="P6:P13" si="3">O6*$G6</f>
        <v>114000</v>
      </c>
    </row>
    <row r="7" spans="2:19" ht="48" customHeight="1" thickBot="1">
      <c r="B7" s="26">
        <v>4</v>
      </c>
      <c r="C7" s="26" t="s">
        <v>24</v>
      </c>
      <c r="D7" s="27" t="s">
        <v>25</v>
      </c>
      <c r="E7" s="26" t="s">
        <v>25</v>
      </c>
      <c r="F7" s="26" t="s">
        <v>23</v>
      </c>
      <c r="G7" s="26">
        <v>30</v>
      </c>
      <c r="H7" s="28">
        <v>56700</v>
      </c>
      <c r="I7" s="29">
        <v>1890</v>
      </c>
      <c r="J7" s="32">
        <f t="shared" si="0"/>
        <v>56700</v>
      </c>
      <c r="K7" s="33">
        <v>3000</v>
      </c>
      <c r="L7" s="34">
        <f t="shared" si="1"/>
        <v>90000</v>
      </c>
      <c r="M7" s="29">
        <v>3650</v>
      </c>
      <c r="N7" s="30">
        <f t="shared" si="2"/>
        <v>109500</v>
      </c>
      <c r="O7" s="26">
        <v>1900</v>
      </c>
      <c r="P7" s="31">
        <f t="shared" si="3"/>
        <v>57000</v>
      </c>
    </row>
    <row r="8" spans="2:19" ht="320" customHeight="1" thickBot="1">
      <c r="B8" s="26">
        <v>5</v>
      </c>
      <c r="C8" s="26">
        <v>2</v>
      </c>
      <c r="D8" s="27" t="s">
        <v>26</v>
      </c>
      <c r="E8" s="26" t="s">
        <v>26</v>
      </c>
      <c r="F8" s="26" t="s">
        <v>23</v>
      </c>
      <c r="G8" s="26">
        <v>127.98</v>
      </c>
      <c r="H8" s="28">
        <v>117485.64</v>
      </c>
      <c r="I8" s="29">
        <v>918</v>
      </c>
      <c r="J8" s="32">
        <f t="shared" si="0"/>
        <v>117485.64</v>
      </c>
      <c r="K8" s="33">
        <v>950</v>
      </c>
      <c r="L8" s="34">
        <f t="shared" si="1"/>
        <v>121581</v>
      </c>
      <c r="M8" s="29">
        <v>1450</v>
      </c>
      <c r="N8" s="30">
        <f t="shared" si="2"/>
        <v>185571</v>
      </c>
      <c r="O8" s="26">
        <v>850</v>
      </c>
      <c r="P8" s="31">
        <f t="shared" si="3"/>
        <v>108783</v>
      </c>
    </row>
    <row r="9" spans="2:19" ht="163" customHeight="1" thickBot="1">
      <c r="B9" s="26">
        <v>6</v>
      </c>
      <c r="C9" s="26">
        <v>3</v>
      </c>
      <c r="D9" s="27" t="s">
        <v>27</v>
      </c>
      <c r="E9" s="26" t="s">
        <v>27</v>
      </c>
      <c r="F9" s="26" t="s">
        <v>28</v>
      </c>
      <c r="G9" s="26">
        <v>2</v>
      </c>
      <c r="H9" s="28">
        <v>84500</v>
      </c>
      <c r="I9" s="29">
        <v>42250</v>
      </c>
      <c r="J9" s="32">
        <f t="shared" si="0"/>
        <v>84500</v>
      </c>
      <c r="K9" s="33">
        <v>42250</v>
      </c>
      <c r="L9" s="34">
        <f t="shared" si="1"/>
        <v>84500</v>
      </c>
      <c r="M9" s="29">
        <v>62500</v>
      </c>
      <c r="N9" s="30">
        <f t="shared" si="2"/>
        <v>125000</v>
      </c>
      <c r="O9" s="26">
        <v>45000</v>
      </c>
      <c r="P9" s="31">
        <f t="shared" si="3"/>
        <v>90000</v>
      </c>
    </row>
    <row r="10" spans="2:19" ht="181" customHeight="1" thickBot="1">
      <c r="B10" s="26">
        <v>7</v>
      </c>
      <c r="C10" s="26">
        <v>4</v>
      </c>
      <c r="D10" s="27" t="s">
        <v>29</v>
      </c>
      <c r="E10" s="26" t="s">
        <v>29</v>
      </c>
      <c r="F10" s="26" t="s">
        <v>28</v>
      </c>
      <c r="G10" s="26">
        <v>1</v>
      </c>
      <c r="H10" s="28">
        <v>55000</v>
      </c>
      <c r="I10" s="29">
        <v>63000</v>
      </c>
      <c r="J10" s="34">
        <f t="shared" si="0"/>
        <v>63000</v>
      </c>
      <c r="K10" s="33">
        <v>55000</v>
      </c>
      <c r="L10" s="32">
        <f t="shared" si="1"/>
        <v>55000</v>
      </c>
      <c r="M10" s="29">
        <v>125000</v>
      </c>
      <c r="N10" s="30">
        <f t="shared" si="2"/>
        <v>125000</v>
      </c>
      <c r="O10" s="26">
        <v>75000</v>
      </c>
      <c r="P10" s="31">
        <f t="shared" si="3"/>
        <v>75000</v>
      </c>
    </row>
    <row r="11" spans="2:19" ht="123" customHeight="1" thickBot="1">
      <c r="B11" s="26">
        <v>8</v>
      </c>
      <c r="C11" s="26">
        <v>5</v>
      </c>
      <c r="D11" s="27" t="s">
        <v>30</v>
      </c>
      <c r="E11" s="26" t="s">
        <v>30</v>
      </c>
      <c r="F11" s="26" t="s">
        <v>23</v>
      </c>
      <c r="G11" s="26">
        <v>55</v>
      </c>
      <c r="H11" s="28">
        <v>112750</v>
      </c>
      <c r="I11" s="29">
        <v>2106</v>
      </c>
      <c r="J11" s="34">
        <f t="shared" si="0"/>
        <v>115830</v>
      </c>
      <c r="K11" s="33">
        <v>2050</v>
      </c>
      <c r="L11" s="32">
        <f t="shared" si="1"/>
        <v>112750</v>
      </c>
      <c r="M11" s="29">
        <v>2425</v>
      </c>
      <c r="N11" s="30">
        <f t="shared" si="2"/>
        <v>133375</v>
      </c>
      <c r="O11" s="26">
        <v>1850</v>
      </c>
      <c r="P11" s="31">
        <f t="shared" si="3"/>
        <v>101750</v>
      </c>
    </row>
    <row r="12" spans="2:19" ht="68" customHeight="1" thickBot="1">
      <c r="B12" s="26">
        <v>9</v>
      </c>
      <c r="C12" s="26">
        <v>6</v>
      </c>
      <c r="D12" s="27" t="s">
        <v>31</v>
      </c>
      <c r="E12" s="26" t="s">
        <v>31</v>
      </c>
      <c r="F12" s="26" t="s">
        <v>32</v>
      </c>
      <c r="G12" s="26">
        <v>4</v>
      </c>
      <c r="H12" s="28">
        <v>3500</v>
      </c>
      <c r="I12" s="29">
        <v>3078</v>
      </c>
      <c r="J12" s="34">
        <f t="shared" si="0"/>
        <v>12312</v>
      </c>
      <c r="K12" s="33">
        <v>875</v>
      </c>
      <c r="L12" s="32">
        <f t="shared" si="1"/>
        <v>3500</v>
      </c>
      <c r="M12" s="29">
        <v>5925</v>
      </c>
      <c r="N12" s="30">
        <f t="shared" si="2"/>
        <v>23700</v>
      </c>
      <c r="O12" s="26">
        <v>2600</v>
      </c>
      <c r="P12" s="31">
        <f t="shared" si="3"/>
        <v>10400</v>
      </c>
    </row>
    <row r="13" spans="2:19" ht="84" customHeight="1" thickBot="1">
      <c r="B13" s="26">
        <v>10</v>
      </c>
      <c r="C13" s="26">
        <v>7</v>
      </c>
      <c r="D13" s="27" t="s">
        <v>33</v>
      </c>
      <c r="E13" s="26" t="s">
        <v>33</v>
      </c>
      <c r="F13" s="26" t="s">
        <v>23</v>
      </c>
      <c r="G13" s="26">
        <v>18.579999999999998</v>
      </c>
      <c r="H13" s="28">
        <v>8361</v>
      </c>
      <c r="I13" s="29">
        <v>1819.83</v>
      </c>
      <c r="J13" s="34">
        <f t="shared" si="0"/>
        <v>33812.441399999996</v>
      </c>
      <c r="K13" s="33">
        <v>450</v>
      </c>
      <c r="L13" s="32">
        <f t="shared" si="1"/>
        <v>8361</v>
      </c>
      <c r="M13" s="29">
        <v>2850</v>
      </c>
      <c r="N13" s="30">
        <f t="shared" si="2"/>
        <v>52952.999999999993</v>
      </c>
      <c r="O13" s="26">
        <v>650</v>
      </c>
      <c r="P13" s="31">
        <f t="shared" si="3"/>
        <v>12076.999999999998</v>
      </c>
    </row>
    <row r="14" spans="2:19" ht="20.5" thickBot="1">
      <c r="B14" s="16"/>
      <c r="C14" s="16"/>
      <c r="D14" s="17"/>
      <c r="E14" s="2"/>
      <c r="F14" s="16"/>
      <c r="G14" s="16"/>
      <c r="H14" s="16"/>
      <c r="I14" s="16"/>
      <c r="J14" s="16"/>
      <c r="K14" s="16"/>
      <c r="L14" s="16"/>
      <c r="M14" s="16"/>
      <c r="N14" s="16"/>
      <c r="O14" s="16"/>
      <c r="P14" s="19"/>
    </row>
  </sheetData>
  <mergeCells count="5">
    <mergeCell ref="O1:P1"/>
    <mergeCell ref="B1:H1"/>
    <mergeCell ref="I1:J1"/>
    <mergeCell ref="K1:L1"/>
    <mergeCell ref="M1:N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Summery</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dcterms:modified xsi:type="dcterms:W3CDTF">2024-09-27T11:40:26Z</dcterms:modified>
</cp:coreProperties>
</file>