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kcorp11-my.sharepoint.com/personal/binu_balachandran_k-corp_in/Documents/Desktop/Working Folder/"/>
    </mc:Choice>
  </mc:AlternateContent>
  <xr:revisionPtr revIDLastSave="68" documentId="8_{D808E47B-2E04-4C30-A4AA-B332AEFAE49E}" xr6:coauthVersionLast="47" xr6:coauthVersionMax="47" xr10:uidLastSave="{B301C441-D51D-4669-A237-C6445558CAB2}"/>
  <bookViews>
    <workbookView xWindow="-120" yWindow="-120" windowWidth="20730" windowHeight="11160" xr2:uid="{00000000-000D-0000-FFFF-FFFF00000000}"/>
  </bookViews>
  <sheets>
    <sheet name="Comparative" sheetId="5" r:id="rId1"/>
    <sheet name="Annexure -colonial" sheetId="2" r:id="rId2"/>
    <sheet name="Annexure-purple9" sheetId="4" r:id="rId3"/>
  </sheets>
  <definedNames>
    <definedName name="_xlnm._FilterDatabase" localSheetId="1" hidden="1">'Annexure -colonial'!$A$3:$Y$13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" i="5" l="1"/>
  <c r="N13" i="5"/>
  <c r="L13" i="5"/>
  <c r="F13" i="5"/>
  <c r="N3" i="5"/>
  <c r="N4" i="5"/>
  <c r="N5" i="5"/>
  <c r="N6" i="5"/>
  <c r="N7" i="5"/>
  <c r="N8" i="5"/>
  <c r="N9" i="5"/>
  <c r="N10" i="5"/>
  <c r="N11" i="5"/>
  <c r="N12" i="5"/>
  <c r="P3" i="5"/>
  <c r="P15" i="5" s="1"/>
  <c r="P16" i="5" s="1"/>
  <c r="P4" i="5"/>
  <c r="P5" i="5"/>
  <c r="P6" i="5"/>
  <c r="P7" i="5"/>
  <c r="P8" i="5"/>
  <c r="P9" i="5"/>
  <c r="P10" i="5"/>
  <c r="P11" i="5"/>
  <c r="P12" i="5"/>
  <c r="L12" i="5"/>
  <c r="L11" i="5"/>
  <c r="L10" i="5"/>
  <c r="L9" i="5"/>
  <c r="L8" i="5"/>
  <c r="L7" i="5"/>
  <c r="L6" i="5"/>
  <c r="L5" i="5"/>
  <c r="L4" i="5"/>
  <c r="L3" i="5"/>
  <c r="J30" i="4"/>
  <c r="J29" i="4"/>
  <c r="L27" i="4"/>
  <c r="L26" i="4"/>
  <c r="L25" i="4"/>
  <c r="L24" i="4"/>
  <c r="L23" i="4"/>
  <c r="L22" i="4"/>
  <c r="L21" i="4"/>
  <c r="L20" i="4"/>
  <c r="L19" i="4"/>
  <c r="L34" i="4" s="1"/>
  <c r="L18" i="4"/>
  <c r="J13" i="2"/>
  <c r="M13" i="2" s="1"/>
  <c r="N13" i="2" s="1"/>
  <c r="J12" i="2"/>
  <c r="M12" i="2" s="1"/>
  <c r="N12" i="2" s="1"/>
  <c r="M11" i="2"/>
  <c r="N11" i="2" s="1"/>
  <c r="J11" i="2"/>
  <c r="J10" i="2"/>
  <c r="M10" i="2" s="1"/>
  <c r="N10" i="2" s="1"/>
  <c r="M9" i="2"/>
  <c r="N9" i="2" s="1"/>
  <c r="J9" i="2"/>
  <c r="J8" i="2"/>
  <c r="M8" i="2" s="1"/>
  <c r="N8" i="2" s="1"/>
  <c r="J7" i="2"/>
  <c r="M7" i="2" s="1"/>
  <c r="N7" i="2" s="1"/>
  <c r="J6" i="2"/>
  <c r="M6" i="2" s="1"/>
  <c r="N6" i="2" s="1"/>
  <c r="M5" i="2"/>
  <c r="N5" i="2" s="1"/>
  <c r="J5" i="2"/>
  <c r="V4" i="2"/>
  <c r="M4" i="2"/>
  <c r="N4" i="2" s="1"/>
  <c r="J4" i="2"/>
  <c r="N15" i="5" l="1"/>
  <c r="N16" i="5" s="1"/>
  <c r="L15" i="5"/>
  <c r="L16" i="5" s="1"/>
  <c r="L36" i="4"/>
  <c r="L37" i="4" s="1"/>
  <c r="N14" i="2"/>
  <c r="N16" i="2" l="1"/>
  <c r="N15" i="2"/>
</calcChain>
</file>

<file path=xl/sharedStrings.xml><?xml version="1.0" encoding="utf-8"?>
<sst xmlns="http://schemas.openxmlformats.org/spreadsheetml/2006/main" count="297" uniqueCount="111">
  <si>
    <t>Per Mtr</t>
  </si>
  <si>
    <t>Leather</t>
  </si>
  <si>
    <t>Business Class</t>
  </si>
  <si>
    <t>Per Sqft</t>
  </si>
  <si>
    <t>Common Seating</t>
  </si>
  <si>
    <t>Single Seater Sofa</t>
  </si>
  <si>
    <t xml:space="preserve">Meeting Room </t>
  </si>
  <si>
    <t>Main Lounge</t>
  </si>
  <si>
    <t>Amount</t>
  </si>
  <si>
    <t>Rate</t>
  </si>
  <si>
    <t>Basic Rate</t>
  </si>
  <si>
    <t>Fabric Image</t>
  </si>
  <si>
    <t>Side Panel</t>
  </si>
  <si>
    <t>Furniture Image</t>
  </si>
  <si>
    <t>Upholstery</t>
  </si>
  <si>
    <t>Nos</t>
  </si>
  <si>
    <t>Overall Size (mm)</t>
  </si>
  <si>
    <t>Category</t>
  </si>
  <si>
    <t>Area</t>
  </si>
  <si>
    <t>Lounge</t>
  </si>
  <si>
    <t>Sr. No.</t>
  </si>
  <si>
    <t>Fabrics List</t>
  </si>
  <si>
    <t>CIP Lounge Refurbishment - Westside Level 3</t>
  </si>
  <si>
    <t>840x800</t>
  </si>
  <si>
    <t>GST 18%</t>
  </si>
  <si>
    <t>PROFORMA INVOICE</t>
  </si>
  <si>
    <t>PURPLE 9 SEATING SOLUTIONS</t>
  </si>
  <si>
    <t>GALA NO 1A, GUPTA MILLS ESTATE, DEVIDAYAL COMPOUND</t>
  </si>
  <si>
    <t>MAGAZINE STREET, NEAR REAY ROAD, MUMBAI 400010</t>
  </si>
  <si>
    <t>NAME</t>
  </si>
  <si>
    <t xml:space="preserve">Proforma No: </t>
  </si>
  <si>
    <t>Ref</t>
  </si>
  <si>
    <t>EMAIL</t>
  </si>
  <si>
    <t>GST</t>
  </si>
  <si>
    <t>BILLING ADD</t>
  </si>
  <si>
    <t>DELIVERY ADD</t>
  </si>
  <si>
    <t>DATE:</t>
  </si>
  <si>
    <t>QUOTATION</t>
  </si>
  <si>
    <t>DELIVERY TIME:</t>
  </si>
  <si>
    <t>From the date of receipt of advance payment</t>
  </si>
  <si>
    <t>DELIVERY DATE:</t>
  </si>
  <si>
    <t>PAYMENT TERMS:</t>
  </si>
  <si>
    <r>
      <t>7</t>
    </r>
    <r>
      <rPr>
        <b/>
        <u/>
        <sz val="9"/>
        <color indexed="8"/>
        <rFont val="Times New Roman"/>
        <family val="1"/>
      </rPr>
      <t>5% ADVANCE AND BALANCE 25% BEFORE DELIVERY</t>
    </r>
  </si>
  <si>
    <t>SPECIAL INSTRUCTIONS:</t>
  </si>
  <si>
    <t>MATERIAL SHOULD GO BY LIFT OR STAIRS, IF CHAIN PULLEY REQUIRED CHARGES APPLICABLE AS PER ACTUALS</t>
  </si>
  <si>
    <t>Any Mahatadi issue to be handled by the client only</t>
  </si>
  <si>
    <t>REMARKS</t>
  </si>
  <si>
    <t>All prices Ex-Factory only</t>
  </si>
  <si>
    <t>DETAILS OF PAYMENT DIRECTLY DEPOSIT IN BANK</t>
  </si>
  <si>
    <t>NAME :-</t>
  </si>
  <si>
    <t xml:space="preserve">PURPLE 9 SEATING SOLUTIONS </t>
  </si>
  <si>
    <t>BANK BRANCH :-</t>
  </si>
  <si>
    <t>ICICI BANK, Mazgoan</t>
  </si>
  <si>
    <t xml:space="preserve">C/A  ACCOUNT NO. </t>
  </si>
  <si>
    <t>#039305007058</t>
  </si>
  <si>
    <t>RTGS PAYMENTS</t>
  </si>
  <si>
    <t>ICIC0001071</t>
  </si>
  <si>
    <r>
      <t>PAYMENT DETAILS:</t>
    </r>
    <r>
      <rPr>
        <b/>
        <sz val="9"/>
        <color indexed="8"/>
        <rFont val="Times New Roman"/>
        <family val="1"/>
      </rPr>
      <t xml:space="preserve">  </t>
    </r>
  </si>
  <si>
    <t>PLEASE ISSUE ALL CHEQUES/DEMAND DRAFTS IN FAVOUR OF “PURPLE 9 SEATING SOLUTIONS” PAYABLE AT MUMBAI.</t>
  </si>
  <si>
    <t>Kindly provide us a formal purchase order along with 75% advance payment to confirm the order.</t>
  </si>
  <si>
    <t xml:space="preserve">Delivery Charges:  3 seater Rs 3500/-, 2 seater Rs 2250/-, 1 seater Rs 1500/-, Dining table Rs 5500/-, </t>
  </si>
  <si>
    <t xml:space="preserve">​Dining chairs Rs 350/- per chair   Recliners Rs 1450/- Leather​ Rs 700/- ( all delivery charges  are inclusive of tax )                </t>
  </si>
  <si>
    <t>Delivery is subject to realisation of cheques payments received against this particular order.</t>
  </si>
  <si>
    <t>No cancelation or refund after confirmation of order.</t>
  </si>
  <si>
    <t>PRICES ARE VALID TILL:</t>
  </si>
  <si>
    <t xml:space="preserve">                                             THANK YOU</t>
  </si>
  <si>
    <t>Leather Cost</t>
  </si>
  <si>
    <t>Raw Material, Labour &amp; Carpentry</t>
  </si>
  <si>
    <t>Logistics</t>
  </si>
  <si>
    <t>Cost P.Pc.</t>
  </si>
  <si>
    <t xml:space="preserve">Total Amount </t>
  </si>
  <si>
    <t>Cushions</t>
  </si>
  <si>
    <t>Cushion Size</t>
  </si>
  <si>
    <t>3 Seater Sofa</t>
  </si>
  <si>
    <t>2200x815</t>
  </si>
  <si>
    <t>None</t>
  </si>
  <si>
    <r>
      <t xml:space="preserve">Leather finish center table 
</t>
    </r>
    <r>
      <rPr>
        <sz val="8"/>
        <color theme="1"/>
        <rFont val="Times New Roman"/>
        <family val="1"/>
      </rPr>
      <t xml:space="preserve">Providing and fixing new leather as approved by architect, including new SS strip, including new 3/4" thick extra clear Glass Top with beveled edge </t>
    </r>
  </si>
  <si>
    <t>1016x1016</t>
  </si>
  <si>
    <t>Whiskey Lounge</t>
  </si>
  <si>
    <t>1 per chair</t>
  </si>
  <si>
    <t>To match ones currently on site</t>
  </si>
  <si>
    <t>Sports Bar</t>
  </si>
  <si>
    <t>Bar Stool</t>
  </si>
  <si>
    <t>500x300</t>
  </si>
  <si>
    <t>Secondary Bar</t>
  </si>
  <si>
    <t>NETT AMOUNT PAYABLE EXCL GST INCL LOGISTICS</t>
  </si>
  <si>
    <t>18% GST</t>
  </si>
  <si>
    <t>TOTAL AMOUNT PAYABLE INCL GST &amp; LOGISTICS</t>
  </si>
  <si>
    <t>Sincerely</t>
  </si>
  <si>
    <t>Nilofer Rustomji</t>
  </si>
  <si>
    <t>Proprietor</t>
  </si>
  <si>
    <t>TFS</t>
  </si>
  <si>
    <t>P9/97/24-25</t>
  </si>
  <si>
    <t xml:space="preserve">CIP Lounge Reburbishment- Westside  Level 3 </t>
  </si>
  <si>
    <t xml:space="preserve">T2 Terminal, International Airport. </t>
  </si>
  <si>
    <t>Cushion</t>
  </si>
  <si>
    <t xml:space="preserve">Price per Pcs </t>
  </si>
  <si>
    <t xml:space="preserve"> AMOUNT   (RS)</t>
  </si>
  <si>
    <t xml:space="preserve">Leather finish center table </t>
  </si>
  <si>
    <t>Net TOTAL</t>
  </si>
  <si>
    <t>DELIVERY CHARGES</t>
  </si>
  <si>
    <t>TAXES EXTRA</t>
  </si>
  <si>
    <t>TOTAL</t>
  </si>
  <si>
    <t>90 days</t>
  </si>
  <si>
    <t>A</t>
  </si>
  <si>
    <t>90 Day</t>
  </si>
  <si>
    <t>75% Advance</t>
  </si>
  <si>
    <t xml:space="preserve">Purple 9 </t>
  </si>
  <si>
    <t>Colonoial</t>
  </si>
  <si>
    <t>Purple 9 
(revised)</t>
  </si>
  <si>
    <t>75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</si>
</sst>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</numFmts>
  <fonts count="54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Mukta"/>
    </font>
    <font>
      <b/>
      <sz val="10"/>
      <color theme="1"/>
      <name val="Mukta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b/>
      <sz val="24"/>
      <color rgb="FF660066"/>
      <name val="Arial"/>
      <family val="2"/>
    </font>
    <font>
      <sz val="11"/>
      <color rgb="FF660066"/>
      <name val="Arial"/>
      <family val="2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11"/>
      <color indexed="8"/>
      <name val="Courier New"/>
      <family val="3"/>
    </font>
    <font>
      <u/>
      <sz val="11"/>
      <color theme="10"/>
      <name val="Calibri"/>
      <family val="2"/>
    </font>
    <font>
      <sz val="11"/>
      <color rgb="FFFF0000"/>
      <name val="Courier New"/>
      <family val="3"/>
    </font>
    <font>
      <b/>
      <sz val="11"/>
      <name val="Courier New"/>
      <family val="3"/>
    </font>
    <font>
      <sz val="9"/>
      <color indexed="8"/>
      <name val="Courier New"/>
      <family val="3"/>
    </font>
    <font>
      <u/>
      <sz val="11"/>
      <color indexed="12"/>
      <name val="Courier New"/>
      <family val="3"/>
    </font>
    <font>
      <b/>
      <sz val="12"/>
      <color indexed="8"/>
      <name val="Courier New"/>
      <family val="3"/>
    </font>
    <font>
      <b/>
      <sz val="5"/>
      <color indexed="8"/>
      <name val="Courier New"/>
      <family val="3"/>
    </font>
    <font>
      <b/>
      <sz val="7"/>
      <color indexed="8"/>
      <name val="Courier New"/>
      <family val="3"/>
    </font>
    <font>
      <b/>
      <u/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1"/>
      <color indexed="10"/>
      <name val="Courier New"/>
      <family val="3"/>
    </font>
    <font>
      <b/>
      <sz val="10"/>
      <color indexed="8"/>
      <name val="Times New Roman"/>
      <family val="1"/>
    </font>
    <font>
      <b/>
      <sz val="8"/>
      <name val="Arial"/>
      <family val="2"/>
    </font>
    <font>
      <b/>
      <sz val="8"/>
      <color indexed="8"/>
      <name val="Courier New"/>
      <family val="3"/>
    </font>
    <font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9"/>
      <name val="Arial"/>
      <family val="2"/>
    </font>
    <font>
      <b/>
      <sz val="8"/>
      <color indexed="8"/>
      <name val="Times New Roman"/>
      <family val="1"/>
    </font>
    <font>
      <b/>
      <sz val="9"/>
      <color theme="1"/>
      <name val="Times New Roman"/>
      <family val="1"/>
    </font>
    <font>
      <b/>
      <sz val="9"/>
      <color rgb="FFFF0000"/>
      <name val="Times New Roman"/>
      <family val="1"/>
    </font>
    <font>
      <b/>
      <sz val="7"/>
      <color indexed="8"/>
      <name val="Times New Roman"/>
      <family val="1"/>
    </font>
    <font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sz val="8"/>
      <color theme="1"/>
      <name val="Times New Roman"/>
      <family val="1"/>
    </font>
    <font>
      <b/>
      <sz val="10"/>
      <color rgb="FF000000"/>
      <name val="Calibri"/>
      <family val="2"/>
      <scheme val="minor"/>
    </font>
    <font>
      <b/>
      <sz val="10"/>
      <name val="Courier New"/>
      <family val="3"/>
    </font>
    <font>
      <sz val="12"/>
      <name val="Calibri"/>
      <family val="2"/>
      <scheme val="minor"/>
    </font>
    <font>
      <b/>
      <sz val="12"/>
      <color rgb="FFFF0000"/>
      <name val="Courier New"/>
      <family val="3"/>
    </font>
    <font>
      <sz val="11"/>
      <name val="Calibri"/>
      <family val="2"/>
      <scheme val="minor"/>
    </font>
    <font>
      <b/>
      <sz val="10"/>
      <color rgb="FFFF0000"/>
      <name val="Courier New"/>
      <family val="3"/>
    </font>
    <font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C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7" tint="0.39997558519241921"/>
        <bgColor rgb="FFEFEFEF"/>
      </patternFill>
    </fill>
    <fill>
      <patternFill patternType="solid">
        <fgColor theme="9" tint="0.39997558519241921"/>
        <bgColor rgb="FFEFEFEF"/>
      </patternFill>
    </fill>
    <fill>
      <patternFill patternType="solid">
        <fgColor theme="6" tint="0.39997558519241921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rgb="FFEFEFE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0" tint="-0.249977111117893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1">
    <xf numFmtId="0" fontId="0" fillId="0" borderId="0" xfId="0"/>
    <xf numFmtId="0" fontId="13" fillId="0" borderId="0" xfId="2" applyBorder="1" applyAlignment="1" applyProtection="1"/>
    <xf numFmtId="0" fontId="17" fillId="0" borderId="0" xfId="2" applyFont="1" applyAlignment="1" applyProtection="1"/>
    <xf numFmtId="0" fontId="34" fillId="0" borderId="0" xfId="0" applyFont="1" applyAlignment="1">
      <alignment vertical="center"/>
    </xf>
    <xf numFmtId="0" fontId="36" fillId="4" borderId="2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 vertical="center" wrapText="1"/>
    </xf>
    <xf numFmtId="164" fontId="0" fillId="0" borderId="1" xfId="1" applyFont="1" applyBorder="1" applyAlignment="1">
      <alignment vertical="center"/>
    </xf>
    <xf numFmtId="164" fontId="38" fillId="0" borderId="1" xfId="1" applyFont="1" applyBorder="1" applyAlignment="1">
      <alignment vertical="center"/>
    </xf>
    <xf numFmtId="164" fontId="37" fillId="0" borderId="1" xfId="1" applyFont="1" applyBorder="1" applyAlignment="1">
      <alignment horizontal="center" vertical="center" wrapText="1"/>
    </xf>
    <xf numFmtId="0" fontId="37" fillId="12" borderId="1" xfId="0" applyFont="1" applyFill="1" applyBorder="1" applyAlignment="1">
      <alignment horizontal="center" vertical="center" wrapText="1"/>
    </xf>
    <xf numFmtId="0" fontId="37" fillId="10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horizontal="center" vertical="center" wrapText="1"/>
    </xf>
    <xf numFmtId="164" fontId="36" fillId="0" borderId="1" xfId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1" fillId="0" borderId="0" xfId="3"/>
    <xf numFmtId="0" fontId="7" fillId="11" borderId="0" xfId="3" applyFont="1" applyFill="1" applyAlignment="1">
      <alignment horizontal="center"/>
    </xf>
    <xf numFmtId="0" fontId="8" fillId="11" borderId="0" xfId="3" applyFont="1" applyFill="1" applyAlignment="1">
      <alignment horizontal="center"/>
    </xf>
    <xf numFmtId="0" fontId="9" fillId="11" borderId="0" xfId="3" applyFont="1" applyFill="1" applyAlignment="1">
      <alignment horizontal="center"/>
    </xf>
    <xf numFmtId="0" fontId="10" fillId="0" borderId="0" xfId="3" applyFont="1"/>
    <xf numFmtId="0" fontId="11" fillId="0" borderId="0" xfId="3" applyFont="1"/>
    <xf numFmtId="0" fontId="6" fillId="0" borderId="0" xfId="3" applyFont="1"/>
    <xf numFmtId="0" fontId="12" fillId="0" borderId="0" xfId="3" applyFont="1"/>
    <xf numFmtId="0" fontId="15" fillId="0" borderId="0" xfId="3" applyFont="1" applyAlignment="1">
      <alignment wrapText="1"/>
    </xf>
    <xf numFmtId="0" fontId="14" fillId="0" borderId="0" xfId="3" applyFont="1" applyAlignment="1">
      <alignment horizontal="left" vertical="top" wrapText="1"/>
    </xf>
    <xf numFmtId="0" fontId="12" fillId="0" borderId="0" xfId="3" applyFont="1" applyAlignment="1">
      <alignment horizontal="left" vertical="top" wrapText="1"/>
    </xf>
    <xf numFmtId="14" fontId="16" fillId="0" borderId="0" xfId="3" applyNumberFormat="1" applyFont="1"/>
    <xf numFmtId="0" fontId="19" fillId="0" borderId="11" xfId="3" applyFont="1" applyBorder="1" applyAlignment="1">
      <alignment vertical="top" wrapText="1"/>
    </xf>
    <xf numFmtId="0" fontId="18" fillId="0" borderId="11" xfId="3" applyFont="1" applyBorder="1" applyAlignment="1">
      <alignment vertical="top" wrapText="1"/>
    </xf>
    <xf numFmtId="0" fontId="11" fillId="0" borderId="11" xfId="3" applyFont="1" applyBorder="1" applyAlignment="1">
      <alignment vertical="top" wrapText="1"/>
    </xf>
    <xf numFmtId="0" fontId="20" fillId="0" borderId="11" xfId="3" applyFont="1" applyBorder="1" applyAlignment="1">
      <alignment vertical="top" wrapText="1"/>
    </xf>
    <xf numFmtId="0" fontId="4" fillId="4" borderId="2" xfId="3" applyFont="1" applyFill="1" applyBorder="1" applyAlignment="1">
      <alignment horizontal="center" vertical="center" wrapText="1"/>
    </xf>
    <xf numFmtId="0" fontId="4" fillId="7" borderId="2" xfId="3" applyFont="1" applyFill="1" applyBorder="1" applyAlignment="1">
      <alignment horizontal="center" vertical="center" wrapText="1"/>
    </xf>
    <xf numFmtId="0" fontId="4" fillId="6" borderId="3" xfId="3" applyFont="1" applyFill="1" applyBorder="1" applyAlignment="1">
      <alignment horizontal="center" vertical="center" wrapText="1"/>
    </xf>
    <xf numFmtId="0" fontId="40" fillId="13" borderId="1" xfId="3" applyFont="1" applyFill="1" applyBorder="1"/>
    <xf numFmtId="0" fontId="40" fillId="10" borderId="1" xfId="3" applyFont="1" applyFill="1" applyBorder="1" applyAlignment="1">
      <alignment wrapText="1"/>
    </xf>
    <xf numFmtId="1" fontId="41" fillId="0" borderId="18" xfId="3" applyNumberFormat="1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1" fillId="0" borderId="1" xfId="3" applyBorder="1"/>
    <xf numFmtId="166" fontId="42" fillId="0" borderId="0" xfId="4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41" fillId="0" borderId="15" xfId="3" applyFont="1" applyBorder="1" applyAlignment="1">
      <alignment horizontal="center" vertical="center" wrapText="1"/>
    </xf>
    <xf numFmtId="0" fontId="41" fillId="0" borderId="16" xfId="3" applyFont="1" applyBorder="1" applyAlignment="1">
      <alignment horizontal="center" vertical="center" wrapText="1"/>
    </xf>
    <xf numFmtId="1" fontId="43" fillId="0" borderId="16" xfId="3" applyNumberFormat="1" applyFont="1" applyBorder="1" applyAlignment="1">
      <alignment horizontal="center" vertical="center" wrapText="1"/>
    </xf>
    <xf numFmtId="0" fontId="1" fillId="0" borderId="16" xfId="3" applyBorder="1" applyAlignment="1">
      <alignment horizontal="center" vertical="center" wrapText="1"/>
    </xf>
    <xf numFmtId="166" fontId="42" fillId="0" borderId="16" xfId="4" applyNumberFormat="1" applyFont="1" applyFill="1" applyBorder="1" applyAlignment="1">
      <alignment horizontal="center" vertical="center" wrapText="1"/>
    </xf>
    <xf numFmtId="0" fontId="41" fillId="0" borderId="13" xfId="3" applyFont="1" applyBorder="1" applyAlignment="1">
      <alignment horizontal="center" vertical="center" wrapText="1"/>
    </xf>
    <xf numFmtId="0" fontId="41" fillId="0" borderId="0" xfId="3" applyFont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166" fontId="42" fillId="0" borderId="13" xfId="4" applyNumberFormat="1" applyFont="1" applyFill="1" applyBorder="1" applyAlignment="1">
      <alignment horizontal="center" vertical="center" wrapText="1"/>
    </xf>
    <xf numFmtId="0" fontId="41" fillId="0" borderId="1" xfId="3" applyFont="1" applyBorder="1" applyAlignment="1">
      <alignment horizontal="center" vertical="center" wrapText="1"/>
    </xf>
    <xf numFmtId="0" fontId="1" fillId="0" borderId="1" xfId="3" applyBorder="1" applyAlignment="1">
      <alignment horizontal="center" vertical="center" wrapText="1"/>
    </xf>
    <xf numFmtId="166" fontId="42" fillId="0" borderId="1" xfId="4" applyNumberFormat="1" applyFont="1" applyFill="1" applyBorder="1" applyAlignment="1">
      <alignment horizontal="center" vertical="center" wrapText="1"/>
    </xf>
    <xf numFmtId="0" fontId="41" fillId="11" borderId="1" xfId="3" applyFont="1" applyFill="1" applyBorder="1" applyAlignment="1">
      <alignment horizontal="center" vertical="center" wrapText="1"/>
    </xf>
    <xf numFmtId="0" fontId="41" fillId="0" borderId="19" xfId="3" applyFont="1" applyBorder="1" applyAlignment="1">
      <alignment horizontal="center" vertical="center" wrapText="1"/>
    </xf>
    <xf numFmtId="0" fontId="41" fillId="0" borderId="20" xfId="3" applyFont="1" applyBorder="1" applyAlignment="1">
      <alignment horizontal="center" vertical="center" wrapText="1"/>
    </xf>
    <xf numFmtId="0" fontId="41" fillId="11" borderId="0" xfId="3" applyFont="1" applyFill="1" applyAlignment="1">
      <alignment horizontal="center" vertical="center" wrapText="1"/>
    </xf>
    <xf numFmtId="0" fontId="43" fillId="0" borderId="15" xfId="3" applyFont="1" applyBorder="1" applyAlignment="1">
      <alignment horizontal="center" vertical="top" wrapText="1"/>
    </xf>
    <xf numFmtId="0" fontId="43" fillId="0" borderId="16" xfId="3" applyFont="1" applyBorder="1" applyAlignment="1">
      <alignment horizontal="center" vertical="top" wrapText="1"/>
    </xf>
    <xf numFmtId="1" fontId="45" fillId="11" borderId="21" xfId="3" applyNumberFormat="1" applyFont="1" applyFill="1" applyBorder="1" applyAlignment="1">
      <alignment horizontal="center" vertical="center" wrapText="1"/>
    </xf>
    <xf numFmtId="1" fontId="45" fillId="0" borderId="1" xfId="3" applyNumberFormat="1" applyFont="1" applyBorder="1" applyAlignment="1">
      <alignment horizontal="center" vertical="center" wrapText="1"/>
    </xf>
    <xf numFmtId="0" fontId="22" fillId="0" borderId="0" xfId="3" applyFont="1"/>
    <xf numFmtId="0" fontId="1" fillId="0" borderId="0" xfId="3" applyAlignment="1">
      <alignment wrapText="1"/>
    </xf>
    <xf numFmtId="0" fontId="21" fillId="0" borderId="0" xfId="3" applyFont="1"/>
    <xf numFmtId="0" fontId="23" fillId="0" borderId="0" xfId="3" applyFont="1"/>
    <xf numFmtId="0" fontId="24" fillId="0" borderId="0" xfId="3" applyFont="1"/>
    <xf numFmtId="0" fontId="25" fillId="0" borderId="0" xfId="3" applyFont="1"/>
    <xf numFmtId="0" fontId="26" fillId="0" borderId="0" xfId="3" applyFont="1"/>
    <xf numFmtId="0" fontId="27" fillId="0" borderId="0" xfId="3" applyFont="1"/>
    <xf numFmtId="0" fontId="28" fillId="0" borderId="0" xfId="3" applyFont="1"/>
    <xf numFmtId="0" fontId="5" fillId="0" borderId="0" xfId="3" applyFont="1"/>
    <xf numFmtId="0" fontId="29" fillId="0" borderId="0" xfId="3" applyFont="1"/>
    <xf numFmtId="0" fontId="30" fillId="0" borderId="0" xfId="3" applyFont="1" applyAlignment="1">
      <alignment horizontal="left" vertical="center"/>
    </xf>
    <xf numFmtId="0" fontId="22" fillId="0" borderId="0" xfId="3" applyFont="1" applyAlignment="1">
      <alignment horizontal="left" vertical="center"/>
    </xf>
    <xf numFmtId="0" fontId="31" fillId="0" borderId="0" xfId="3" applyFont="1" applyAlignment="1">
      <alignment horizontal="left" vertical="center"/>
    </xf>
    <xf numFmtId="0" fontId="31" fillId="0" borderId="0" xfId="3" applyFont="1"/>
    <xf numFmtId="0" fontId="32" fillId="0" borderId="0" xfId="3" applyFont="1" applyAlignment="1">
      <alignment horizontal="left" indent="1"/>
    </xf>
    <xf numFmtId="0" fontId="33" fillId="0" borderId="0" xfId="3" applyFont="1" applyAlignment="1">
      <alignment horizontal="left" indent="15"/>
    </xf>
    <xf numFmtId="0" fontId="46" fillId="0" borderId="0" xfId="3" applyFont="1" applyAlignment="1">
      <alignment horizontal="center"/>
    </xf>
    <xf numFmtId="0" fontId="47" fillId="0" borderId="0" xfId="3" applyFont="1" applyAlignment="1">
      <alignment horizontal="center"/>
    </xf>
    <xf numFmtId="0" fontId="48" fillId="0" borderId="0" xfId="3" applyFont="1" applyAlignment="1">
      <alignment horizontal="center"/>
    </xf>
    <xf numFmtId="165" fontId="41" fillId="0" borderId="1" xfId="1" applyNumberFormat="1" applyFont="1" applyBorder="1" applyAlignment="1">
      <alignment horizontal="center" vertical="center" wrapText="1"/>
    </xf>
    <xf numFmtId="165" fontId="42" fillId="0" borderId="16" xfId="1" applyNumberFormat="1" applyFont="1" applyFill="1" applyBorder="1" applyAlignment="1">
      <alignment horizontal="center" vertical="center" wrapText="1"/>
    </xf>
    <xf numFmtId="165" fontId="44" fillId="0" borderId="16" xfId="1" applyNumberFormat="1" applyFont="1" applyFill="1" applyBorder="1" applyAlignment="1">
      <alignment vertical="center" wrapText="1"/>
    </xf>
    <xf numFmtId="165" fontId="42" fillId="0" borderId="13" xfId="1" applyNumberFormat="1" applyFont="1" applyFill="1" applyBorder="1" applyAlignment="1">
      <alignment horizontal="center" vertical="center" wrapText="1"/>
    </xf>
    <xf numFmtId="165" fontId="44" fillId="0" borderId="13" xfId="1" applyNumberFormat="1" applyFont="1" applyFill="1" applyBorder="1" applyAlignment="1">
      <alignment vertical="center" wrapText="1"/>
    </xf>
    <xf numFmtId="165" fontId="42" fillId="0" borderId="1" xfId="1" applyNumberFormat="1" applyFont="1" applyFill="1" applyBorder="1" applyAlignment="1">
      <alignment horizontal="center" vertical="center" wrapText="1"/>
    </xf>
    <xf numFmtId="165" fontId="44" fillId="0" borderId="1" xfId="1" applyNumberFormat="1" applyFont="1" applyFill="1" applyBorder="1" applyAlignment="1">
      <alignment vertical="center" wrapText="1"/>
    </xf>
    <xf numFmtId="165" fontId="41" fillId="0" borderId="19" xfId="1" applyNumberFormat="1" applyFont="1" applyBorder="1" applyAlignment="1">
      <alignment horizontal="center" vertical="center" wrapText="1"/>
    </xf>
    <xf numFmtId="165" fontId="41" fillId="0" borderId="20" xfId="1" applyNumberFormat="1" applyFont="1" applyBorder="1" applyAlignment="1">
      <alignment horizontal="center" vertical="center" wrapText="1"/>
    </xf>
    <xf numFmtId="165" fontId="45" fillId="0" borderId="1" xfId="1" applyNumberFormat="1" applyFont="1" applyBorder="1" applyAlignment="1">
      <alignment horizontal="center" vertical="center" wrapText="1"/>
    </xf>
    <xf numFmtId="165" fontId="1" fillId="0" borderId="1" xfId="1" applyNumberFormat="1" applyFont="1" applyBorder="1" applyAlignment="1">
      <alignment vertical="center"/>
    </xf>
    <xf numFmtId="165" fontId="6" fillId="0" borderId="1" xfId="1" applyNumberFormat="1" applyFont="1" applyBorder="1" applyAlignment="1">
      <alignment vertical="center"/>
    </xf>
    <xf numFmtId="0" fontId="38" fillId="11" borderId="14" xfId="3" applyFont="1" applyFill="1" applyBorder="1" applyAlignment="1">
      <alignment horizontal="center" vertical="center" wrapText="1"/>
    </xf>
    <xf numFmtId="1" fontId="52" fillId="11" borderId="14" xfId="3" applyNumberFormat="1" applyFont="1" applyFill="1" applyBorder="1" applyAlignment="1">
      <alignment horizontal="center" vertical="center" wrapText="1"/>
    </xf>
    <xf numFmtId="0" fontId="50" fillId="11" borderId="0" xfId="3" applyFont="1" applyFill="1"/>
    <xf numFmtId="0" fontId="50" fillId="14" borderId="14" xfId="3" applyFont="1" applyFill="1" applyBorder="1" applyAlignment="1">
      <alignment horizontal="center" vertical="center" wrapText="1"/>
    </xf>
    <xf numFmtId="0" fontId="2" fillId="11" borderId="14" xfId="3" applyFont="1" applyFill="1" applyBorder="1"/>
    <xf numFmtId="0" fontId="2" fillId="11" borderId="14" xfId="3" applyFont="1" applyFill="1" applyBorder="1" applyAlignment="1">
      <alignment wrapText="1"/>
    </xf>
    <xf numFmtId="1" fontId="38" fillId="11" borderId="14" xfId="3" applyNumberFormat="1" applyFont="1" applyFill="1" applyBorder="1" applyAlignment="1">
      <alignment horizontal="center" vertical="center" wrapText="1"/>
    </xf>
    <xf numFmtId="0" fontId="50" fillId="11" borderId="14" xfId="3" applyFont="1" applyFill="1" applyBorder="1" applyAlignment="1">
      <alignment horizontal="center" vertical="center" wrapText="1"/>
    </xf>
    <xf numFmtId="0" fontId="50" fillId="11" borderId="14" xfId="3" applyFont="1" applyFill="1" applyBorder="1"/>
    <xf numFmtId="165" fontId="50" fillId="11" borderId="14" xfId="1" applyNumberFormat="1" applyFont="1" applyFill="1" applyBorder="1" applyAlignment="1">
      <alignment vertical="center"/>
    </xf>
    <xf numFmtId="165" fontId="38" fillId="11" borderId="14" xfId="1" applyNumberFormat="1" applyFont="1" applyFill="1" applyBorder="1" applyAlignment="1">
      <alignment horizontal="center" vertical="center" wrapText="1"/>
    </xf>
    <xf numFmtId="0" fontId="52" fillId="11" borderId="14" xfId="3" applyFont="1" applyFill="1" applyBorder="1" applyAlignment="1">
      <alignment horizontal="center" vertical="top" wrapText="1"/>
    </xf>
    <xf numFmtId="165" fontId="52" fillId="11" borderId="14" xfId="1" applyNumberFormat="1" applyFont="1" applyFill="1" applyBorder="1" applyAlignment="1">
      <alignment horizontal="center" vertical="center" wrapText="1"/>
    </xf>
    <xf numFmtId="0" fontId="51" fillId="11" borderId="14" xfId="3" applyFont="1" applyFill="1" applyBorder="1"/>
    <xf numFmtId="0" fontId="50" fillId="11" borderId="14" xfId="3" applyFont="1" applyFill="1" applyBorder="1" applyAlignment="1">
      <alignment wrapText="1"/>
    </xf>
    <xf numFmtId="0" fontId="51" fillId="11" borderId="0" xfId="3" applyFont="1" applyFill="1" applyAlignment="1">
      <alignment horizontal="center"/>
    </xf>
    <xf numFmtId="0" fontId="50" fillId="11" borderId="0" xfId="3" applyFont="1" applyFill="1" applyAlignment="1">
      <alignment horizontal="left"/>
    </xf>
    <xf numFmtId="0" fontId="51" fillId="11" borderId="0" xfId="3" applyFont="1" applyFill="1" applyAlignment="1">
      <alignment horizontal="center"/>
    </xf>
    <xf numFmtId="0" fontId="34" fillId="0" borderId="0" xfId="0" applyFont="1" applyAlignment="1">
      <alignment horizontal="center" vertical="center"/>
    </xf>
    <xf numFmtId="0" fontId="35" fillId="8" borderId="0" xfId="0" applyFont="1" applyFill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6" fillId="0" borderId="0" xfId="0" applyFont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center" wrapText="1"/>
    </xf>
    <xf numFmtId="0" fontId="36" fillId="7" borderId="4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36" fillId="6" borderId="4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0" fontId="36" fillId="5" borderId="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164" fontId="36" fillId="0" borderId="13" xfId="1" applyFont="1" applyBorder="1" applyAlignment="1">
      <alignment horizontal="center" vertical="center" wrapText="1"/>
    </xf>
    <xf numFmtId="164" fontId="36" fillId="0" borderId="1" xfId="1" applyFont="1" applyBorder="1" applyAlignment="1">
      <alignment horizontal="center" vertical="center" wrapText="1"/>
    </xf>
    <xf numFmtId="164" fontId="37" fillId="0" borderId="1" xfId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1" fillId="0" borderId="0" xfId="3" applyAlignment="1">
      <alignment horizontal="left"/>
    </xf>
    <xf numFmtId="0" fontId="48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4" fillId="0" borderId="0" xfId="3" applyFont="1" applyAlignment="1">
      <alignment horizontal="left" vertical="top" wrapText="1"/>
    </xf>
    <xf numFmtId="0" fontId="12" fillId="0" borderId="0" xfId="3" applyFont="1" applyAlignment="1">
      <alignment horizontal="left" vertical="top" wrapText="1"/>
    </xf>
    <xf numFmtId="0" fontId="18" fillId="0" borderId="0" xfId="3" applyFont="1" applyAlignment="1">
      <alignment horizontal="center"/>
    </xf>
    <xf numFmtId="0" fontId="22" fillId="0" borderId="0" xfId="3" applyFont="1" applyAlignment="1">
      <alignment horizontal="left"/>
    </xf>
    <xf numFmtId="0" fontId="46" fillId="0" borderId="22" xfId="3" applyFont="1" applyBorder="1" applyAlignment="1">
      <alignment horizontal="center"/>
    </xf>
    <xf numFmtId="0" fontId="7" fillId="11" borderId="15" xfId="3" applyFont="1" applyFill="1" applyBorder="1" applyAlignment="1">
      <alignment horizontal="center"/>
    </xf>
    <xf numFmtId="0" fontId="7" fillId="11" borderId="16" xfId="3" applyFont="1" applyFill="1" applyBorder="1" applyAlignment="1">
      <alignment horizontal="center"/>
    </xf>
    <xf numFmtId="0" fontId="7" fillId="11" borderId="17" xfId="3" applyFont="1" applyFill="1" applyBorder="1" applyAlignment="1">
      <alignment horizontal="center"/>
    </xf>
    <xf numFmtId="0" fontId="8" fillId="11" borderId="5" xfId="3" applyFont="1" applyFill="1" applyBorder="1" applyAlignment="1">
      <alignment horizontal="center"/>
    </xf>
    <xf numFmtId="0" fontId="8" fillId="11" borderId="6" xfId="3" applyFont="1" applyFill="1" applyBorder="1" applyAlignment="1">
      <alignment horizontal="center"/>
    </xf>
    <xf numFmtId="0" fontId="8" fillId="11" borderId="7" xfId="3" applyFont="1" applyFill="1" applyBorder="1" applyAlignment="1">
      <alignment horizontal="center"/>
    </xf>
    <xf numFmtId="0" fontId="9" fillId="11" borderId="8" xfId="3" applyFont="1" applyFill="1" applyBorder="1" applyAlignment="1">
      <alignment horizontal="center"/>
    </xf>
    <xf numFmtId="0" fontId="9" fillId="11" borderId="0" xfId="3" applyFont="1" applyFill="1" applyAlignment="1">
      <alignment horizontal="center"/>
    </xf>
    <xf numFmtId="0" fontId="9" fillId="11" borderId="9" xfId="3" applyFont="1" applyFill="1" applyBorder="1" applyAlignment="1">
      <alignment horizontal="center"/>
    </xf>
    <xf numFmtId="0" fontId="9" fillId="11" borderId="10" xfId="3" applyFont="1" applyFill="1" applyBorder="1" applyAlignment="1">
      <alignment horizontal="center"/>
    </xf>
    <xf numFmtId="0" fontId="9" fillId="11" borderId="11" xfId="3" applyFont="1" applyFill="1" applyBorder="1" applyAlignment="1">
      <alignment horizontal="center"/>
    </xf>
    <xf numFmtId="0" fontId="9" fillId="11" borderId="12" xfId="3" applyFont="1" applyFill="1" applyBorder="1" applyAlignment="1">
      <alignment horizontal="center"/>
    </xf>
    <xf numFmtId="0" fontId="1" fillId="0" borderId="0" xfId="3" applyAlignment="1">
      <alignment horizontal="center"/>
    </xf>
    <xf numFmtId="0" fontId="50" fillId="11" borderId="0" xfId="3" applyFont="1" applyFill="1" applyAlignment="1">
      <alignment vertical="center"/>
    </xf>
    <xf numFmtId="0" fontId="49" fillId="11" borderId="23" xfId="3" applyFont="1" applyFill="1" applyBorder="1" applyAlignment="1">
      <alignment horizontal="center" vertical="center"/>
    </xf>
    <xf numFmtId="0" fontId="49" fillId="11" borderId="23" xfId="3" applyFont="1" applyFill="1" applyBorder="1" applyAlignment="1">
      <alignment horizontal="center" vertical="center" wrapText="1"/>
    </xf>
    <xf numFmtId="1" fontId="53" fillId="11" borderId="14" xfId="3" applyNumberFormat="1" applyFont="1" applyFill="1" applyBorder="1" applyAlignment="1">
      <alignment horizontal="center" vertical="center" wrapText="1"/>
    </xf>
    <xf numFmtId="165" fontId="53" fillId="11" borderId="14" xfId="1" applyNumberFormat="1" applyFont="1" applyFill="1" applyBorder="1" applyAlignment="1">
      <alignment horizontal="center" vertical="center" wrapText="1"/>
    </xf>
    <xf numFmtId="165" fontId="53" fillId="11" borderId="14" xfId="1" applyNumberFormat="1" applyFont="1" applyFill="1" applyBorder="1" applyAlignment="1">
      <alignment vertical="center"/>
    </xf>
    <xf numFmtId="0" fontId="53" fillId="11" borderId="14" xfId="3" applyFont="1" applyFill="1" applyBorder="1"/>
  </cellXfs>
  <cellStyles count="6">
    <cellStyle name="Comma" xfId="1" builtinId="3"/>
    <cellStyle name="Comma 2" xfId="4" xr:uid="{C8DDF400-54D9-4D54-AAEB-E9537FD4E0DE}"/>
    <cellStyle name="Hyperlink" xfId="2" builtinId="8"/>
    <cellStyle name="Normal" xfId="0" builtinId="0"/>
    <cellStyle name="Normal 2" xfId="3" xr:uid="{B2A03466-45A3-4C45-889C-AD5615E95E39}"/>
    <cellStyle name="Percent 2" xfId="5" xr:uid="{48931AFF-BB94-49AA-B7C2-1FB512635E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19.png"/><Relationship Id="rId18" Type="http://schemas.openxmlformats.org/officeDocument/2006/relationships/image" Target="../media/image14.png"/><Relationship Id="rId3" Type="http://schemas.openxmlformats.org/officeDocument/2006/relationships/image" Target="../media/image3.png"/><Relationship Id="rId21" Type="http://schemas.openxmlformats.org/officeDocument/2006/relationships/image" Target="../media/image30.jpeg"/><Relationship Id="rId7" Type="http://schemas.openxmlformats.org/officeDocument/2006/relationships/image" Target="../media/image25.png"/><Relationship Id="rId12" Type="http://schemas.openxmlformats.org/officeDocument/2006/relationships/image" Target="../media/image17.png"/><Relationship Id="rId17" Type="http://schemas.openxmlformats.org/officeDocument/2006/relationships/image" Target="../media/image13.png"/><Relationship Id="rId2" Type="http://schemas.openxmlformats.org/officeDocument/2006/relationships/image" Target="../media/image2.png"/><Relationship Id="rId16" Type="http://schemas.openxmlformats.org/officeDocument/2006/relationships/image" Target="../media/image20.png"/><Relationship Id="rId20" Type="http://schemas.openxmlformats.org/officeDocument/2006/relationships/image" Target="../media/image29.jpeg"/><Relationship Id="rId1" Type="http://schemas.openxmlformats.org/officeDocument/2006/relationships/image" Target="../media/image21.png"/><Relationship Id="rId6" Type="http://schemas.openxmlformats.org/officeDocument/2006/relationships/image" Target="../media/image24.png"/><Relationship Id="rId11" Type="http://schemas.openxmlformats.org/officeDocument/2006/relationships/image" Target="../media/image28.png"/><Relationship Id="rId5" Type="http://schemas.openxmlformats.org/officeDocument/2006/relationships/image" Target="../media/image23.png"/><Relationship Id="rId15" Type="http://schemas.openxmlformats.org/officeDocument/2006/relationships/image" Target="../media/image12.png"/><Relationship Id="rId10" Type="http://schemas.openxmlformats.org/officeDocument/2006/relationships/image" Target="../media/image27.png"/><Relationship Id="rId19" Type="http://schemas.openxmlformats.org/officeDocument/2006/relationships/image" Target="../media/image18.png"/><Relationship Id="rId4" Type="http://schemas.openxmlformats.org/officeDocument/2006/relationships/image" Target="../media/image22.png"/><Relationship Id="rId9" Type="http://schemas.openxmlformats.org/officeDocument/2006/relationships/image" Target="../media/image9.png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184150</xdr:colOff>
      <xdr:row>2</xdr:row>
      <xdr:rowOff>31751</xdr:rowOff>
    </xdr:from>
    <xdr:ext cx="473137" cy="488950"/>
    <xdr:pic>
      <xdr:nvPicPr>
        <xdr:cNvPr id="2" name="image33.png" title="Image">
          <a:extLst>
            <a:ext uri="{FF2B5EF4-FFF2-40B4-BE49-F238E27FC236}">
              <a16:creationId xmlns:a16="http://schemas.microsoft.com/office/drawing/2014/main" id="{F1F3921E-A61E-4356-967A-EF89CDE5ED34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8775" y="4175126"/>
          <a:ext cx="473137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101600</xdr:colOff>
      <xdr:row>5</xdr:row>
      <xdr:rowOff>76200</xdr:rowOff>
    </xdr:from>
    <xdr:ext cx="711322" cy="371475"/>
    <xdr:pic>
      <xdr:nvPicPr>
        <xdr:cNvPr id="3" name="image41.png" title="Image">
          <a:extLst>
            <a:ext uri="{FF2B5EF4-FFF2-40B4-BE49-F238E27FC236}">
              <a16:creationId xmlns:a16="http://schemas.microsoft.com/office/drawing/2014/main" id="{90FCD6FB-DE44-4445-919A-D91E2E602572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6225" y="6591300"/>
          <a:ext cx="711322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6</xdr:row>
      <xdr:rowOff>82550</xdr:rowOff>
    </xdr:from>
    <xdr:ext cx="612679" cy="428625"/>
    <xdr:pic>
      <xdr:nvPicPr>
        <xdr:cNvPr id="4" name="image49.png" title="Image">
          <a:extLst>
            <a:ext uri="{FF2B5EF4-FFF2-40B4-BE49-F238E27FC236}">
              <a16:creationId xmlns:a16="http://schemas.microsoft.com/office/drawing/2014/main" id="{F090B606-EE7A-4757-B9FF-0442525DBB79}"/>
            </a:ext>
          </a:extLst>
        </xdr:cNvPr>
        <xdr:cNvPicPr preferRelativeResize="0"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57975" y="7740650"/>
          <a:ext cx="612679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212725</xdr:colOff>
      <xdr:row>7</xdr:row>
      <xdr:rowOff>38100</xdr:rowOff>
    </xdr:from>
    <xdr:ext cx="422545" cy="473075"/>
    <xdr:pic>
      <xdr:nvPicPr>
        <xdr:cNvPr id="5" name="image52.png" title="Image">
          <a:extLst>
            <a:ext uri="{FF2B5EF4-FFF2-40B4-BE49-F238E27FC236}">
              <a16:creationId xmlns:a16="http://schemas.microsoft.com/office/drawing/2014/main" id="{691B1088-3899-4193-AA2B-4A602EDBC58D}"/>
            </a:ext>
          </a:extLst>
        </xdr:cNvPr>
        <xdr:cNvPicPr preferRelativeResize="0"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37350" y="8601075"/>
          <a:ext cx="422545" cy="4730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82550</xdr:colOff>
      <xdr:row>8</xdr:row>
      <xdr:rowOff>104775</xdr:rowOff>
    </xdr:from>
    <xdr:ext cx="704850" cy="361950"/>
    <xdr:pic>
      <xdr:nvPicPr>
        <xdr:cNvPr id="6" name="image61.png" title="Image">
          <a:extLst>
            <a:ext uri="{FF2B5EF4-FFF2-40B4-BE49-F238E27FC236}">
              <a16:creationId xmlns:a16="http://schemas.microsoft.com/office/drawing/2014/main" id="{FD8E9707-4191-4EA1-A3C9-15B7F61075BE}"/>
            </a:ext>
          </a:extLst>
        </xdr:cNvPr>
        <xdr:cNvPicPr preferRelativeResize="0"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7175" y="9734550"/>
          <a:ext cx="70485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225425</xdr:colOff>
      <xdr:row>9</xdr:row>
      <xdr:rowOff>44450</xdr:rowOff>
    </xdr:from>
    <xdr:ext cx="463420" cy="492125"/>
    <xdr:pic>
      <xdr:nvPicPr>
        <xdr:cNvPr id="7" name="image60.png" title="Image">
          <a:extLst>
            <a:ext uri="{FF2B5EF4-FFF2-40B4-BE49-F238E27FC236}">
              <a16:creationId xmlns:a16="http://schemas.microsoft.com/office/drawing/2014/main" id="{71C68B68-9C4F-4987-94F8-23460AF27CEC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50050" y="10741025"/>
          <a:ext cx="463420" cy="492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10</xdr:row>
      <xdr:rowOff>44451</xdr:rowOff>
    </xdr:from>
    <xdr:ext cx="577951" cy="488950"/>
    <xdr:pic>
      <xdr:nvPicPr>
        <xdr:cNvPr id="8" name="image68.png" title="Image">
          <a:extLst>
            <a:ext uri="{FF2B5EF4-FFF2-40B4-BE49-F238E27FC236}">
              <a16:creationId xmlns:a16="http://schemas.microsoft.com/office/drawing/2014/main" id="{471F955D-A671-4EF2-941F-48A0E4F7C077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7975" y="11807826"/>
          <a:ext cx="577951" cy="488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66675</xdr:colOff>
      <xdr:row>4</xdr:row>
      <xdr:rowOff>57150</xdr:rowOff>
    </xdr:from>
    <xdr:to>
      <xdr:col>6</xdr:col>
      <xdr:colOff>809625</xdr:colOff>
      <xdr:row>4</xdr:row>
      <xdr:rowOff>504825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AB8A5B9F-7F9D-4BD2-9F37-835DB86AC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3" t="73515" r="41418"/>
        <a:stretch>
          <a:fillRect/>
        </a:stretch>
      </xdr:blipFill>
      <xdr:spPr bwMode="auto">
        <a:xfrm>
          <a:off x="6591300" y="5657850"/>
          <a:ext cx="742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95250</xdr:colOff>
      <xdr:row>11</xdr:row>
      <xdr:rowOff>44450</xdr:rowOff>
    </xdr:from>
    <xdr:ext cx="577951" cy="488950"/>
    <xdr:pic>
      <xdr:nvPicPr>
        <xdr:cNvPr id="10" name="image68.png" title="Image">
          <a:extLst>
            <a:ext uri="{FF2B5EF4-FFF2-40B4-BE49-F238E27FC236}">
              <a16:creationId xmlns:a16="http://schemas.microsoft.com/office/drawing/2014/main" id="{A75DD92D-FEE2-47E0-9AA1-BAD7F3037EA6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19875" y="12646025"/>
          <a:ext cx="577951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139700</xdr:colOff>
      <xdr:row>3</xdr:row>
      <xdr:rowOff>38100</xdr:rowOff>
    </xdr:from>
    <xdr:ext cx="568920" cy="488950"/>
    <xdr:pic>
      <xdr:nvPicPr>
        <xdr:cNvPr id="11" name="image68.png" title="Image">
          <a:extLst>
            <a:ext uri="{FF2B5EF4-FFF2-40B4-BE49-F238E27FC236}">
              <a16:creationId xmlns:a16="http://schemas.microsoft.com/office/drawing/2014/main" id="{F6319C0F-7045-4BD1-A123-BC09B9EDDA9C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4325" y="4876800"/>
          <a:ext cx="568920" cy="488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9525</xdr:colOff>
      <xdr:row>2</xdr:row>
      <xdr:rowOff>142875</xdr:rowOff>
    </xdr:from>
    <xdr:to>
      <xdr:col>7</xdr:col>
      <xdr:colOff>581025</xdr:colOff>
      <xdr:row>2</xdr:row>
      <xdr:rowOff>628650</xdr:rowOff>
    </xdr:to>
    <xdr:pic>
      <xdr:nvPicPr>
        <xdr:cNvPr id="12" name="Picture 39">
          <a:extLst>
            <a:ext uri="{FF2B5EF4-FFF2-40B4-BE49-F238E27FC236}">
              <a16:creationId xmlns:a16="http://schemas.microsoft.com/office/drawing/2014/main" id="{23ACDB03-ABBA-49F3-BE5B-74F8EED42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428625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200025</xdr:rowOff>
    </xdr:from>
    <xdr:to>
      <xdr:col>7</xdr:col>
      <xdr:colOff>619125</xdr:colOff>
      <xdr:row>3</xdr:row>
      <xdr:rowOff>685800</xdr:rowOff>
    </xdr:to>
    <xdr:pic>
      <xdr:nvPicPr>
        <xdr:cNvPr id="13" name="Picture 40">
          <a:extLst>
            <a:ext uri="{FF2B5EF4-FFF2-40B4-BE49-F238E27FC236}">
              <a16:creationId xmlns:a16="http://schemas.microsoft.com/office/drawing/2014/main" id="{F97003B2-B8C6-4C84-AD46-8E64E21C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5038725"/>
          <a:ext cx="581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4</xdr:row>
      <xdr:rowOff>247650</xdr:rowOff>
    </xdr:from>
    <xdr:to>
      <xdr:col>7</xdr:col>
      <xdr:colOff>666750</xdr:colOff>
      <xdr:row>4</xdr:row>
      <xdr:rowOff>733425</xdr:rowOff>
    </xdr:to>
    <xdr:pic>
      <xdr:nvPicPr>
        <xdr:cNvPr id="14" name="Picture 41">
          <a:extLst>
            <a:ext uri="{FF2B5EF4-FFF2-40B4-BE49-F238E27FC236}">
              <a16:creationId xmlns:a16="http://schemas.microsoft.com/office/drawing/2014/main" id="{85F888AC-0B52-446C-B3B3-E69E8B8D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584835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5</xdr:row>
      <xdr:rowOff>228600</xdr:rowOff>
    </xdr:from>
    <xdr:to>
      <xdr:col>7</xdr:col>
      <xdr:colOff>714375</xdr:colOff>
      <xdr:row>5</xdr:row>
      <xdr:rowOff>742950</xdr:rowOff>
    </xdr:to>
    <xdr:pic>
      <xdr:nvPicPr>
        <xdr:cNvPr id="15" name="Picture 42">
          <a:extLst>
            <a:ext uri="{FF2B5EF4-FFF2-40B4-BE49-F238E27FC236}">
              <a16:creationId xmlns:a16="http://schemas.microsoft.com/office/drawing/2014/main" id="{0C9B07AA-7191-4EBE-80B5-4F6E9467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6743700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6</xdr:row>
      <xdr:rowOff>47625</xdr:rowOff>
    </xdr:from>
    <xdr:to>
      <xdr:col>7</xdr:col>
      <xdr:colOff>685800</xdr:colOff>
      <xdr:row>6</xdr:row>
      <xdr:rowOff>504825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id="{A770D410-4880-4FED-A74A-C336FFBA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7705725"/>
          <a:ext cx="552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7</xdr:row>
      <xdr:rowOff>38100</xdr:rowOff>
    </xdr:from>
    <xdr:to>
      <xdr:col>7</xdr:col>
      <xdr:colOff>695325</xdr:colOff>
      <xdr:row>7</xdr:row>
      <xdr:rowOff>495300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id="{751D78C3-AE01-4BC5-9D10-F9126917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860107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8</xdr:row>
      <xdr:rowOff>47625</xdr:rowOff>
    </xdr:from>
    <xdr:to>
      <xdr:col>7</xdr:col>
      <xdr:colOff>666750</xdr:colOff>
      <xdr:row>8</xdr:row>
      <xdr:rowOff>533400</xdr:rowOff>
    </xdr:to>
    <xdr:pic>
      <xdr:nvPicPr>
        <xdr:cNvPr id="18" name="Picture 45">
          <a:extLst>
            <a:ext uri="{FF2B5EF4-FFF2-40B4-BE49-F238E27FC236}">
              <a16:creationId xmlns:a16="http://schemas.microsoft.com/office/drawing/2014/main" id="{ADA9EDE9-884B-4DAB-8F2A-FB269E71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9677400"/>
          <a:ext cx="609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9</xdr:row>
      <xdr:rowOff>19050</xdr:rowOff>
    </xdr:from>
    <xdr:to>
      <xdr:col>7</xdr:col>
      <xdr:colOff>695325</xdr:colOff>
      <xdr:row>9</xdr:row>
      <xdr:rowOff>523875</xdr:rowOff>
    </xdr:to>
    <xdr:pic>
      <xdr:nvPicPr>
        <xdr:cNvPr id="19" name="Picture 46">
          <a:extLst>
            <a:ext uri="{FF2B5EF4-FFF2-40B4-BE49-F238E27FC236}">
              <a16:creationId xmlns:a16="http://schemas.microsoft.com/office/drawing/2014/main" id="{EEF18E9F-8E65-4D01-9662-EAFE023A3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0715625"/>
          <a:ext cx="609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10</xdr:row>
      <xdr:rowOff>104775</xdr:rowOff>
    </xdr:from>
    <xdr:to>
      <xdr:col>7</xdr:col>
      <xdr:colOff>676275</xdr:colOff>
      <xdr:row>10</xdr:row>
      <xdr:rowOff>609600</xdr:rowOff>
    </xdr:to>
    <xdr:pic>
      <xdr:nvPicPr>
        <xdr:cNvPr id="20" name="Picture 47">
          <a:extLst>
            <a:ext uri="{FF2B5EF4-FFF2-40B4-BE49-F238E27FC236}">
              <a16:creationId xmlns:a16="http://schemas.microsoft.com/office/drawing/2014/main" id="{920E9B12-137A-4DDA-B270-1A1378DE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18681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11</xdr:row>
      <xdr:rowOff>28575</xdr:rowOff>
    </xdr:from>
    <xdr:to>
      <xdr:col>7</xdr:col>
      <xdr:colOff>647700</xdr:colOff>
      <xdr:row>11</xdr:row>
      <xdr:rowOff>523875</xdr:rowOff>
    </xdr:to>
    <xdr:pic>
      <xdr:nvPicPr>
        <xdr:cNvPr id="21" name="Picture 48">
          <a:extLst>
            <a:ext uri="{FF2B5EF4-FFF2-40B4-BE49-F238E27FC236}">
              <a16:creationId xmlns:a16="http://schemas.microsoft.com/office/drawing/2014/main" id="{9FBFBBE8-A8EC-4A24-89D3-542129B0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263015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2</xdr:row>
      <xdr:rowOff>209550</xdr:rowOff>
    </xdr:from>
    <xdr:to>
      <xdr:col>8</xdr:col>
      <xdr:colOff>609600</xdr:colOff>
      <xdr:row>2</xdr:row>
      <xdr:rowOff>619125</xdr:rowOff>
    </xdr:to>
    <xdr:pic>
      <xdr:nvPicPr>
        <xdr:cNvPr id="22" name="Picture 49">
          <a:extLst>
            <a:ext uri="{FF2B5EF4-FFF2-40B4-BE49-F238E27FC236}">
              <a16:creationId xmlns:a16="http://schemas.microsoft.com/office/drawing/2014/main" id="{4C523A0A-3589-428B-AC68-93752C08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4352925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3</xdr:row>
      <xdr:rowOff>161925</xdr:rowOff>
    </xdr:from>
    <xdr:to>
      <xdr:col>8</xdr:col>
      <xdr:colOff>628650</xdr:colOff>
      <xdr:row>3</xdr:row>
      <xdr:rowOff>581025</xdr:rowOff>
    </xdr:to>
    <xdr:pic>
      <xdr:nvPicPr>
        <xdr:cNvPr id="23" name="Picture 50">
          <a:extLst>
            <a:ext uri="{FF2B5EF4-FFF2-40B4-BE49-F238E27FC236}">
              <a16:creationId xmlns:a16="http://schemas.microsoft.com/office/drawing/2014/main" id="{3FF2AF3D-CE4F-4823-A8C7-18172966B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5000625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5</xdr:row>
      <xdr:rowOff>314325</xdr:rowOff>
    </xdr:from>
    <xdr:to>
      <xdr:col>8</xdr:col>
      <xdr:colOff>638175</xdr:colOff>
      <xdr:row>5</xdr:row>
      <xdr:rowOff>771525</xdr:rowOff>
    </xdr:to>
    <xdr:pic>
      <xdr:nvPicPr>
        <xdr:cNvPr id="24" name="Picture 51">
          <a:extLst>
            <a:ext uri="{FF2B5EF4-FFF2-40B4-BE49-F238E27FC236}">
              <a16:creationId xmlns:a16="http://schemas.microsoft.com/office/drawing/2014/main" id="{93D917D8-FE59-42D2-A1C7-069CF675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682942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10</xdr:row>
      <xdr:rowOff>123825</xdr:rowOff>
    </xdr:from>
    <xdr:to>
      <xdr:col>8</xdr:col>
      <xdr:colOff>647700</xdr:colOff>
      <xdr:row>10</xdr:row>
      <xdr:rowOff>619125</xdr:rowOff>
    </xdr:to>
    <xdr:pic>
      <xdr:nvPicPr>
        <xdr:cNvPr id="25" name="Picture 52">
          <a:extLst>
            <a:ext uri="{FF2B5EF4-FFF2-40B4-BE49-F238E27FC236}">
              <a16:creationId xmlns:a16="http://schemas.microsoft.com/office/drawing/2014/main" id="{26133CCF-95BC-4897-A1E1-F9D43BC5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1887200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11</xdr:row>
      <xdr:rowOff>38100</xdr:rowOff>
    </xdr:from>
    <xdr:to>
      <xdr:col>8</xdr:col>
      <xdr:colOff>638175</xdr:colOff>
      <xdr:row>11</xdr:row>
      <xdr:rowOff>533400</xdr:rowOff>
    </xdr:to>
    <xdr:pic>
      <xdr:nvPicPr>
        <xdr:cNvPr id="26" name="Picture 53">
          <a:extLst>
            <a:ext uri="{FF2B5EF4-FFF2-40B4-BE49-F238E27FC236}">
              <a16:creationId xmlns:a16="http://schemas.microsoft.com/office/drawing/2014/main" id="{BC274ED2-53B5-4229-B3E8-FB00C46B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26396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5</xdr:row>
      <xdr:rowOff>285750</xdr:rowOff>
    </xdr:from>
    <xdr:to>
      <xdr:col>9</xdr:col>
      <xdr:colOff>647700</xdr:colOff>
      <xdr:row>5</xdr:row>
      <xdr:rowOff>762000</xdr:rowOff>
    </xdr:to>
    <xdr:pic>
      <xdr:nvPicPr>
        <xdr:cNvPr id="27" name="Picture 54">
          <a:extLst>
            <a:ext uri="{FF2B5EF4-FFF2-40B4-BE49-F238E27FC236}">
              <a16:creationId xmlns:a16="http://schemas.microsoft.com/office/drawing/2014/main" id="{12A6522A-9C61-4305-88D6-9E7D9A3CC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6800850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6</xdr:row>
      <xdr:rowOff>19050</xdr:rowOff>
    </xdr:from>
    <xdr:to>
      <xdr:col>9</xdr:col>
      <xdr:colOff>600075</xdr:colOff>
      <xdr:row>6</xdr:row>
      <xdr:rowOff>485775</xdr:rowOff>
    </xdr:to>
    <xdr:pic>
      <xdr:nvPicPr>
        <xdr:cNvPr id="28" name="Picture 55">
          <a:extLst>
            <a:ext uri="{FF2B5EF4-FFF2-40B4-BE49-F238E27FC236}">
              <a16:creationId xmlns:a16="http://schemas.microsoft.com/office/drawing/2014/main" id="{DA915820-0D6C-44F8-8D50-72DA1383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7677150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7</xdr:row>
      <xdr:rowOff>47625</xdr:rowOff>
    </xdr:from>
    <xdr:to>
      <xdr:col>9</xdr:col>
      <xdr:colOff>581025</xdr:colOff>
      <xdr:row>7</xdr:row>
      <xdr:rowOff>504825</xdr:rowOff>
    </xdr:to>
    <xdr:pic>
      <xdr:nvPicPr>
        <xdr:cNvPr id="29" name="Picture 56">
          <a:extLst>
            <a:ext uri="{FF2B5EF4-FFF2-40B4-BE49-F238E27FC236}">
              <a16:creationId xmlns:a16="http://schemas.microsoft.com/office/drawing/2014/main" id="{11A1EC33-8AF7-477B-9605-369B9CDA4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8610600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184150</xdr:colOff>
      <xdr:row>3</xdr:row>
      <xdr:rowOff>31751</xdr:rowOff>
    </xdr:from>
    <xdr:ext cx="482600" cy="488950"/>
    <xdr:pic>
      <xdr:nvPicPr>
        <xdr:cNvPr id="2" name="image33.png">
          <a:extLst>
            <a:ext uri="{FF2B5EF4-FFF2-40B4-BE49-F238E27FC236}">
              <a16:creationId xmlns:a16="http://schemas.microsoft.com/office/drawing/2014/main" id="{CB6AE94C-2FAA-4DDF-AB91-04C5312EBB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18650" y="1498601"/>
          <a:ext cx="4826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101600</xdr:colOff>
      <xdr:row>6</xdr:row>
      <xdr:rowOff>76200</xdr:rowOff>
    </xdr:from>
    <xdr:ext cx="739775" cy="371475"/>
    <xdr:pic>
      <xdr:nvPicPr>
        <xdr:cNvPr id="3" name="image41.png">
          <a:extLst>
            <a:ext uri="{FF2B5EF4-FFF2-40B4-BE49-F238E27FC236}">
              <a16:creationId xmlns:a16="http://schemas.microsoft.com/office/drawing/2014/main" id="{4737ECA2-1EF5-423B-BDF2-278D5BC1E4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36100" y="3990975"/>
          <a:ext cx="7397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7</xdr:row>
      <xdr:rowOff>82550</xdr:rowOff>
    </xdr:from>
    <xdr:ext cx="631825" cy="428625"/>
    <xdr:pic>
      <xdr:nvPicPr>
        <xdr:cNvPr id="4" name="image49.png">
          <a:extLst>
            <a:ext uri="{FF2B5EF4-FFF2-40B4-BE49-F238E27FC236}">
              <a16:creationId xmlns:a16="http://schemas.microsoft.com/office/drawing/2014/main" id="{6F24CF7C-C091-488E-A3D3-45A1B35CE8E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67850" y="4559300"/>
          <a:ext cx="63182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222250</xdr:colOff>
      <xdr:row>8</xdr:row>
      <xdr:rowOff>38100</xdr:rowOff>
    </xdr:from>
    <xdr:ext cx="441325" cy="473075"/>
    <xdr:pic>
      <xdr:nvPicPr>
        <xdr:cNvPr id="5" name="image52.png">
          <a:extLst>
            <a:ext uri="{FF2B5EF4-FFF2-40B4-BE49-F238E27FC236}">
              <a16:creationId xmlns:a16="http://schemas.microsoft.com/office/drawing/2014/main" id="{DA2FDA8C-B29C-49DB-90E3-3188345EE293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6750" y="5076825"/>
          <a:ext cx="441325" cy="4730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82550</xdr:colOff>
      <xdr:row>9</xdr:row>
      <xdr:rowOff>95250</xdr:rowOff>
    </xdr:from>
    <xdr:ext cx="733425" cy="371475"/>
    <xdr:pic>
      <xdr:nvPicPr>
        <xdr:cNvPr id="6" name="image61.png">
          <a:extLst>
            <a:ext uri="{FF2B5EF4-FFF2-40B4-BE49-F238E27FC236}">
              <a16:creationId xmlns:a16="http://schemas.microsoft.com/office/drawing/2014/main" id="{B91CB672-22A5-488E-B372-2AC66CD82CAF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17050" y="5695950"/>
          <a:ext cx="73342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234950</xdr:colOff>
      <xdr:row>10</xdr:row>
      <xdr:rowOff>44450</xdr:rowOff>
    </xdr:from>
    <xdr:ext cx="473075" cy="492125"/>
    <xdr:pic>
      <xdr:nvPicPr>
        <xdr:cNvPr id="7" name="image60.png">
          <a:extLst>
            <a:ext uri="{FF2B5EF4-FFF2-40B4-BE49-F238E27FC236}">
              <a16:creationId xmlns:a16="http://schemas.microsoft.com/office/drawing/2014/main" id="{1D094C0C-BD19-4DA8-AC70-D6CE454AE4CA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69450" y="6207125"/>
          <a:ext cx="473075" cy="4921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11</xdr:row>
      <xdr:rowOff>44451</xdr:rowOff>
    </xdr:from>
    <xdr:ext cx="596900" cy="488950"/>
    <xdr:pic>
      <xdr:nvPicPr>
        <xdr:cNvPr id="8" name="image68.png">
          <a:extLst>
            <a:ext uri="{FF2B5EF4-FFF2-40B4-BE49-F238E27FC236}">
              <a16:creationId xmlns:a16="http://schemas.microsoft.com/office/drawing/2014/main" id="{FBF97CBC-5B69-4CBC-A8ED-68A19188E00E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67850" y="6769101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69850</xdr:colOff>
      <xdr:row>5</xdr:row>
      <xdr:rowOff>50800</xdr:rowOff>
    </xdr:from>
    <xdr:ext cx="763320" cy="450850"/>
    <xdr:pic>
      <xdr:nvPicPr>
        <xdr:cNvPr id="9" name="Picture 5">
          <a:extLst>
            <a:ext uri="{FF2B5EF4-FFF2-40B4-BE49-F238E27FC236}">
              <a16:creationId xmlns:a16="http://schemas.microsoft.com/office/drawing/2014/main" id="{40F5A786-62D5-4924-9303-D22B67CC5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3" t="73515" r="41418"/>
        <a:stretch>
          <a:fillRect/>
        </a:stretch>
      </xdr:blipFill>
      <xdr:spPr bwMode="auto">
        <a:xfrm>
          <a:off x="9404350" y="2641600"/>
          <a:ext cx="76332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95251</xdr:colOff>
      <xdr:row>3</xdr:row>
      <xdr:rowOff>31750</xdr:rowOff>
    </xdr:from>
    <xdr:ext cx="594262" cy="488950"/>
    <xdr:pic>
      <xdr:nvPicPr>
        <xdr:cNvPr id="10" name="Picture 9">
          <a:extLst>
            <a:ext uri="{FF2B5EF4-FFF2-40B4-BE49-F238E27FC236}">
              <a16:creationId xmlns:a16="http://schemas.microsoft.com/office/drawing/2014/main" id="{709E1BC2-10F0-45D5-AD5A-99A6CFE7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53676" y="1498600"/>
          <a:ext cx="594262" cy="488950"/>
        </a:xfrm>
        <a:prstGeom prst="rect">
          <a:avLst/>
        </a:prstGeom>
      </xdr:spPr>
    </xdr:pic>
    <xdr:clientData/>
  </xdr:oneCellAnchor>
  <xdr:oneCellAnchor>
    <xdr:from>
      <xdr:col>15</xdr:col>
      <xdr:colOff>107951</xdr:colOff>
      <xdr:row>4</xdr:row>
      <xdr:rowOff>44450</xdr:rowOff>
    </xdr:from>
    <xdr:ext cx="594262" cy="488950"/>
    <xdr:pic>
      <xdr:nvPicPr>
        <xdr:cNvPr id="11" name="Picture 10">
          <a:extLst>
            <a:ext uri="{FF2B5EF4-FFF2-40B4-BE49-F238E27FC236}">
              <a16:creationId xmlns:a16="http://schemas.microsoft.com/office/drawing/2014/main" id="{72CD2F1F-C270-4777-BD93-4DB336D7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66376" y="2073275"/>
          <a:ext cx="594262" cy="488950"/>
        </a:xfrm>
        <a:prstGeom prst="rect">
          <a:avLst/>
        </a:prstGeom>
      </xdr:spPr>
    </xdr:pic>
    <xdr:clientData/>
  </xdr:oneCellAnchor>
  <xdr:oneCellAnchor>
    <xdr:from>
      <xdr:col>16</xdr:col>
      <xdr:colOff>76201</xdr:colOff>
      <xdr:row>3</xdr:row>
      <xdr:rowOff>25401</xdr:rowOff>
    </xdr:from>
    <xdr:ext cx="609600" cy="502920"/>
    <xdr:pic>
      <xdr:nvPicPr>
        <xdr:cNvPr id="12" name="Picture 11">
          <a:extLst>
            <a:ext uri="{FF2B5EF4-FFF2-40B4-BE49-F238E27FC236}">
              <a16:creationId xmlns:a16="http://schemas.microsoft.com/office/drawing/2014/main" id="{BE968485-4004-4759-8753-7AB239663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34726" y="1492251"/>
          <a:ext cx="609600" cy="502920"/>
        </a:xfrm>
        <a:prstGeom prst="rect">
          <a:avLst/>
        </a:prstGeom>
      </xdr:spPr>
    </xdr:pic>
    <xdr:clientData/>
  </xdr:oneCellAnchor>
  <xdr:oneCellAnchor>
    <xdr:from>
      <xdr:col>16</xdr:col>
      <xdr:colOff>76200</xdr:colOff>
      <xdr:row>4</xdr:row>
      <xdr:rowOff>38894</xdr:rowOff>
    </xdr:from>
    <xdr:ext cx="603250" cy="497682"/>
    <xdr:pic>
      <xdr:nvPicPr>
        <xdr:cNvPr id="13" name="Picture 12">
          <a:extLst>
            <a:ext uri="{FF2B5EF4-FFF2-40B4-BE49-F238E27FC236}">
              <a16:creationId xmlns:a16="http://schemas.microsoft.com/office/drawing/2014/main" id="{DB909BF7-B73E-480A-914C-4876C66A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34725" y="2067719"/>
          <a:ext cx="603250" cy="497682"/>
        </a:xfrm>
        <a:prstGeom prst="rect">
          <a:avLst/>
        </a:prstGeom>
      </xdr:spPr>
    </xdr:pic>
    <xdr:clientData/>
  </xdr:oneCellAnchor>
  <xdr:oneCellAnchor>
    <xdr:from>
      <xdr:col>15</xdr:col>
      <xdr:colOff>133351</xdr:colOff>
      <xdr:row>5</xdr:row>
      <xdr:rowOff>44450</xdr:rowOff>
    </xdr:from>
    <xdr:ext cx="594262" cy="488950"/>
    <xdr:pic>
      <xdr:nvPicPr>
        <xdr:cNvPr id="14" name="Picture 13">
          <a:extLst>
            <a:ext uri="{FF2B5EF4-FFF2-40B4-BE49-F238E27FC236}">
              <a16:creationId xmlns:a16="http://schemas.microsoft.com/office/drawing/2014/main" id="{C11E1C98-1E22-433B-BE28-565D1DBD0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91776" y="2635250"/>
          <a:ext cx="594262" cy="488950"/>
        </a:xfrm>
        <a:prstGeom prst="rect">
          <a:avLst/>
        </a:prstGeom>
      </xdr:spPr>
    </xdr:pic>
    <xdr:clientData/>
  </xdr:oneCellAnchor>
  <xdr:oneCellAnchor>
    <xdr:from>
      <xdr:col>15</xdr:col>
      <xdr:colOff>114300</xdr:colOff>
      <xdr:row>6</xdr:row>
      <xdr:rowOff>19050</xdr:rowOff>
    </xdr:from>
    <xdr:ext cx="622300" cy="525318"/>
    <xdr:pic>
      <xdr:nvPicPr>
        <xdr:cNvPr id="15" name="Picture 14">
          <a:extLst>
            <a:ext uri="{FF2B5EF4-FFF2-40B4-BE49-F238E27FC236}">
              <a16:creationId xmlns:a16="http://schemas.microsoft.com/office/drawing/2014/main" id="{46AC733A-C971-4068-912B-58F07CD9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72725" y="3933825"/>
          <a:ext cx="622300" cy="525318"/>
        </a:xfrm>
        <a:prstGeom prst="rect">
          <a:avLst/>
        </a:prstGeom>
      </xdr:spPr>
    </xdr:pic>
    <xdr:clientData/>
  </xdr:oneCellAnchor>
  <xdr:oneCellAnchor>
    <xdr:from>
      <xdr:col>16</xdr:col>
      <xdr:colOff>95250</xdr:colOff>
      <xdr:row>6</xdr:row>
      <xdr:rowOff>57150</xdr:rowOff>
    </xdr:from>
    <xdr:ext cx="559204" cy="463550"/>
    <xdr:pic>
      <xdr:nvPicPr>
        <xdr:cNvPr id="16" name="Picture 15">
          <a:extLst>
            <a:ext uri="{FF2B5EF4-FFF2-40B4-BE49-F238E27FC236}">
              <a16:creationId xmlns:a16="http://schemas.microsoft.com/office/drawing/2014/main" id="{75E03A1B-E275-4691-A574-100D0CDDB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53775" y="3971925"/>
          <a:ext cx="559204" cy="463550"/>
        </a:xfrm>
        <a:prstGeom prst="rect">
          <a:avLst/>
        </a:prstGeom>
      </xdr:spPr>
    </xdr:pic>
    <xdr:clientData/>
  </xdr:oneCellAnchor>
  <xdr:oneCellAnchor>
    <xdr:from>
      <xdr:col>21</xdr:col>
      <xdr:colOff>78894</xdr:colOff>
      <xdr:row>6</xdr:row>
      <xdr:rowOff>38100</xdr:rowOff>
    </xdr:from>
    <xdr:ext cx="574587" cy="471487"/>
    <xdr:pic>
      <xdr:nvPicPr>
        <xdr:cNvPr id="17" name="Picture 16">
          <a:extLst>
            <a:ext uri="{FF2B5EF4-FFF2-40B4-BE49-F238E27FC236}">
              <a16:creationId xmlns:a16="http://schemas.microsoft.com/office/drawing/2014/main" id="{3D099B99-F8F6-4396-8389-47F9D337A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18769" y="3952875"/>
          <a:ext cx="574587" cy="471487"/>
        </a:xfrm>
        <a:prstGeom prst="rect">
          <a:avLst/>
        </a:prstGeom>
      </xdr:spPr>
    </xdr:pic>
    <xdr:clientData/>
  </xdr:oneCellAnchor>
  <xdr:oneCellAnchor>
    <xdr:from>
      <xdr:col>15</xdr:col>
      <xdr:colOff>138628</xdr:colOff>
      <xdr:row>7</xdr:row>
      <xdr:rowOff>44450</xdr:rowOff>
    </xdr:from>
    <xdr:ext cx="561462" cy="461962"/>
    <xdr:pic>
      <xdr:nvPicPr>
        <xdr:cNvPr id="18" name="Picture 17">
          <a:extLst>
            <a:ext uri="{FF2B5EF4-FFF2-40B4-BE49-F238E27FC236}">
              <a16:creationId xmlns:a16="http://schemas.microsoft.com/office/drawing/2014/main" id="{405ACA65-667A-4540-9AC7-7EC472F1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97053" y="4521200"/>
          <a:ext cx="561462" cy="461962"/>
        </a:xfrm>
        <a:prstGeom prst="rect">
          <a:avLst/>
        </a:prstGeom>
      </xdr:spPr>
    </xdr:pic>
    <xdr:clientData/>
  </xdr:oneCellAnchor>
  <xdr:oneCellAnchor>
    <xdr:from>
      <xdr:col>15</xdr:col>
      <xdr:colOff>151623</xdr:colOff>
      <xdr:row>8</xdr:row>
      <xdr:rowOff>38100</xdr:rowOff>
    </xdr:from>
    <xdr:ext cx="553744" cy="455612"/>
    <xdr:pic>
      <xdr:nvPicPr>
        <xdr:cNvPr id="19" name="Picture 18">
          <a:extLst>
            <a:ext uri="{FF2B5EF4-FFF2-40B4-BE49-F238E27FC236}">
              <a16:creationId xmlns:a16="http://schemas.microsoft.com/office/drawing/2014/main" id="{90C98C0E-14EA-4DA0-86CE-D2481476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10048" y="5076825"/>
          <a:ext cx="553744" cy="455612"/>
        </a:xfrm>
        <a:prstGeom prst="rect">
          <a:avLst/>
        </a:prstGeom>
      </xdr:spPr>
    </xdr:pic>
    <xdr:clientData/>
  </xdr:oneCellAnchor>
  <xdr:oneCellAnchor>
    <xdr:from>
      <xdr:col>15</xdr:col>
      <xdr:colOff>57150</xdr:colOff>
      <xdr:row>9</xdr:row>
      <xdr:rowOff>42374</xdr:rowOff>
    </xdr:from>
    <xdr:ext cx="625480" cy="494639"/>
    <xdr:pic>
      <xdr:nvPicPr>
        <xdr:cNvPr id="20" name="Picture 19">
          <a:extLst>
            <a:ext uri="{FF2B5EF4-FFF2-40B4-BE49-F238E27FC236}">
              <a16:creationId xmlns:a16="http://schemas.microsoft.com/office/drawing/2014/main" id="{73CEA750-6D84-40BB-B790-B6FA1755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5575" y="5643074"/>
          <a:ext cx="625480" cy="494639"/>
        </a:xfrm>
        <a:prstGeom prst="rect">
          <a:avLst/>
        </a:prstGeom>
      </xdr:spPr>
    </xdr:pic>
    <xdr:clientData/>
  </xdr:oneCellAnchor>
  <xdr:oneCellAnchor>
    <xdr:from>
      <xdr:col>21</xdr:col>
      <xdr:colOff>80564</xdr:colOff>
      <xdr:row>7</xdr:row>
      <xdr:rowOff>25400</xdr:rowOff>
    </xdr:from>
    <xdr:ext cx="529036" cy="466385"/>
    <xdr:pic>
      <xdr:nvPicPr>
        <xdr:cNvPr id="21" name="Picture 20">
          <a:extLst>
            <a:ext uri="{FF2B5EF4-FFF2-40B4-BE49-F238E27FC236}">
              <a16:creationId xmlns:a16="http://schemas.microsoft.com/office/drawing/2014/main" id="{FA760196-0F60-4715-BB51-23CB50B8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320439" y="4502150"/>
          <a:ext cx="529036" cy="466385"/>
        </a:xfrm>
        <a:prstGeom prst="rect">
          <a:avLst/>
        </a:prstGeom>
      </xdr:spPr>
    </xdr:pic>
    <xdr:clientData/>
  </xdr:oneCellAnchor>
  <xdr:oneCellAnchor>
    <xdr:from>
      <xdr:col>21</xdr:col>
      <xdr:colOff>88900</xdr:colOff>
      <xdr:row>8</xdr:row>
      <xdr:rowOff>47201</xdr:rowOff>
    </xdr:from>
    <xdr:ext cx="514350" cy="453438"/>
    <xdr:pic>
      <xdr:nvPicPr>
        <xdr:cNvPr id="22" name="Picture 21">
          <a:extLst>
            <a:ext uri="{FF2B5EF4-FFF2-40B4-BE49-F238E27FC236}">
              <a16:creationId xmlns:a16="http://schemas.microsoft.com/office/drawing/2014/main" id="{13DDD7BB-5011-4A10-8FD5-BB418E4E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328775" y="5085926"/>
          <a:ext cx="514350" cy="453438"/>
        </a:xfrm>
        <a:prstGeom prst="rect">
          <a:avLst/>
        </a:prstGeom>
      </xdr:spPr>
    </xdr:pic>
    <xdr:clientData/>
  </xdr:oneCellAnchor>
  <xdr:oneCellAnchor>
    <xdr:from>
      <xdr:col>15</xdr:col>
      <xdr:colOff>82550</xdr:colOff>
      <xdr:row>10</xdr:row>
      <xdr:rowOff>25400</xdr:rowOff>
    </xdr:from>
    <xdr:ext cx="628650" cy="501788"/>
    <xdr:pic>
      <xdr:nvPicPr>
        <xdr:cNvPr id="23" name="Picture 22">
          <a:extLst>
            <a:ext uri="{FF2B5EF4-FFF2-40B4-BE49-F238E27FC236}">
              <a16:creationId xmlns:a16="http://schemas.microsoft.com/office/drawing/2014/main" id="{D66AA920-1639-41D5-98BD-4AF1B1CB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40975" y="6188075"/>
          <a:ext cx="628650" cy="501788"/>
        </a:xfrm>
        <a:prstGeom prst="rect">
          <a:avLst/>
        </a:prstGeom>
      </xdr:spPr>
    </xdr:pic>
    <xdr:clientData/>
  </xdr:oneCellAnchor>
  <xdr:oneCellAnchor>
    <xdr:from>
      <xdr:col>15</xdr:col>
      <xdr:colOff>120649</xdr:colOff>
      <xdr:row>11</xdr:row>
      <xdr:rowOff>31750</xdr:rowOff>
    </xdr:from>
    <xdr:ext cx="586545" cy="501650"/>
    <xdr:pic>
      <xdr:nvPicPr>
        <xdr:cNvPr id="24" name="Picture 23">
          <a:extLst>
            <a:ext uri="{FF2B5EF4-FFF2-40B4-BE49-F238E27FC236}">
              <a16:creationId xmlns:a16="http://schemas.microsoft.com/office/drawing/2014/main" id="{BDFA3C75-EE95-4040-9DC4-7C504905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79074" y="6756400"/>
          <a:ext cx="586545" cy="501650"/>
        </a:xfrm>
        <a:prstGeom prst="rect">
          <a:avLst/>
        </a:prstGeom>
      </xdr:spPr>
    </xdr:pic>
    <xdr:clientData/>
  </xdr:oneCellAnchor>
  <xdr:oneCellAnchor>
    <xdr:from>
      <xdr:col>16</xdr:col>
      <xdr:colOff>95251</xdr:colOff>
      <xdr:row>11</xdr:row>
      <xdr:rowOff>44113</xdr:rowOff>
    </xdr:from>
    <xdr:ext cx="609600" cy="495809"/>
    <xdr:pic>
      <xdr:nvPicPr>
        <xdr:cNvPr id="25" name="Picture 24">
          <a:extLst>
            <a:ext uri="{FF2B5EF4-FFF2-40B4-BE49-F238E27FC236}">
              <a16:creationId xmlns:a16="http://schemas.microsoft.com/office/drawing/2014/main" id="{F8029EE6-E048-489B-B2EA-3F0FDE81E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53776" y="6768763"/>
          <a:ext cx="609600" cy="495809"/>
        </a:xfrm>
        <a:prstGeom prst="rect">
          <a:avLst/>
        </a:prstGeom>
      </xdr:spPr>
    </xdr:pic>
    <xdr:clientData/>
  </xdr:oneCellAnchor>
  <xdr:oneCellAnchor>
    <xdr:from>
      <xdr:col>15</xdr:col>
      <xdr:colOff>107950</xdr:colOff>
      <xdr:row>12</xdr:row>
      <xdr:rowOff>19050</xdr:rowOff>
    </xdr:from>
    <xdr:ext cx="586545" cy="501650"/>
    <xdr:pic>
      <xdr:nvPicPr>
        <xdr:cNvPr id="26" name="Picture 25">
          <a:extLst>
            <a:ext uri="{FF2B5EF4-FFF2-40B4-BE49-F238E27FC236}">
              <a16:creationId xmlns:a16="http://schemas.microsoft.com/office/drawing/2014/main" id="{8A140954-F6A2-4352-9229-FCBDDF38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66375" y="7305675"/>
          <a:ext cx="586545" cy="501650"/>
        </a:xfrm>
        <a:prstGeom prst="rect">
          <a:avLst/>
        </a:prstGeom>
      </xdr:spPr>
    </xdr:pic>
    <xdr:clientData/>
  </xdr:oneCellAnchor>
  <xdr:oneCellAnchor>
    <xdr:from>
      <xdr:col>16</xdr:col>
      <xdr:colOff>63500</xdr:colOff>
      <xdr:row>12</xdr:row>
      <xdr:rowOff>50800</xdr:rowOff>
    </xdr:from>
    <xdr:ext cx="609600" cy="495809"/>
    <xdr:pic>
      <xdr:nvPicPr>
        <xdr:cNvPr id="27" name="Picture 26">
          <a:extLst>
            <a:ext uri="{FF2B5EF4-FFF2-40B4-BE49-F238E27FC236}">
              <a16:creationId xmlns:a16="http://schemas.microsoft.com/office/drawing/2014/main" id="{867C64C2-9225-4628-84C3-C5AEC298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22025" y="7337425"/>
          <a:ext cx="609600" cy="495809"/>
        </a:xfrm>
        <a:prstGeom prst="rect">
          <a:avLst/>
        </a:prstGeom>
      </xdr:spPr>
    </xdr:pic>
    <xdr:clientData/>
  </xdr:oneCellAnchor>
  <xdr:oneCellAnchor>
    <xdr:from>
      <xdr:col>14</xdr:col>
      <xdr:colOff>95250</xdr:colOff>
      <xdr:row>12</xdr:row>
      <xdr:rowOff>44450</xdr:rowOff>
    </xdr:from>
    <xdr:ext cx="596900" cy="488950"/>
    <xdr:pic>
      <xdr:nvPicPr>
        <xdr:cNvPr id="28" name="image68.png">
          <a:extLst>
            <a:ext uri="{FF2B5EF4-FFF2-40B4-BE49-F238E27FC236}">
              <a16:creationId xmlns:a16="http://schemas.microsoft.com/office/drawing/2014/main" id="{53C40373-6792-471D-ADD9-9F8523BB711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29750" y="7331075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139700</xdr:colOff>
      <xdr:row>4</xdr:row>
      <xdr:rowOff>38100</xdr:rowOff>
    </xdr:from>
    <xdr:ext cx="596900" cy="488950"/>
    <xdr:pic>
      <xdr:nvPicPr>
        <xdr:cNvPr id="29" name="image68.png">
          <a:extLst>
            <a:ext uri="{FF2B5EF4-FFF2-40B4-BE49-F238E27FC236}">
              <a16:creationId xmlns:a16="http://schemas.microsoft.com/office/drawing/2014/main" id="{2B7540F7-69A3-47A1-B142-49F87F29875E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74200" y="2066925"/>
          <a:ext cx="596900" cy="488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76200</xdr:colOff>
      <xdr:row>18</xdr:row>
      <xdr:rowOff>76200</xdr:rowOff>
    </xdr:from>
    <xdr:to>
      <xdr:col>2</xdr:col>
      <xdr:colOff>85804</xdr:colOff>
      <xdr:row>18</xdr:row>
      <xdr:rowOff>400050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6BA4AD-DFAE-4289-9AA7-05547603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9182100"/>
          <a:ext cx="590629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0</xdr:row>
      <xdr:rowOff>57150</xdr:rowOff>
    </xdr:from>
    <xdr:to>
      <xdr:col>9</xdr:col>
      <xdr:colOff>209550</xdr:colOff>
      <xdr:row>0</xdr:row>
      <xdr:rowOff>634675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30E8E12-F7CA-43AE-B816-2AA20F34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57150"/>
          <a:ext cx="1009650" cy="577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184150</xdr:colOff>
      <xdr:row>17</xdr:row>
      <xdr:rowOff>31751</xdr:rowOff>
    </xdr:from>
    <xdr:ext cx="473137" cy="488950"/>
    <xdr:pic>
      <xdr:nvPicPr>
        <xdr:cNvPr id="2" name="image33.png" title="Image">
          <a:extLst>
            <a:ext uri="{FF2B5EF4-FFF2-40B4-BE49-F238E27FC236}">
              <a16:creationId xmlns:a16="http://schemas.microsoft.com/office/drawing/2014/main" id="{63299C81-382D-460A-94D2-BA904B336FFB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8775" y="4175126"/>
          <a:ext cx="473137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101600</xdr:colOff>
      <xdr:row>20</xdr:row>
      <xdr:rowOff>76200</xdr:rowOff>
    </xdr:from>
    <xdr:ext cx="711322" cy="371475"/>
    <xdr:pic>
      <xdr:nvPicPr>
        <xdr:cNvPr id="3" name="image41.png" title="Image">
          <a:extLst>
            <a:ext uri="{FF2B5EF4-FFF2-40B4-BE49-F238E27FC236}">
              <a16:creationId xmlns:a16="http://schemas.microsoft.com/office/drawing/2014/main" id="{B03ABE22-14C2-47FC-BDEC-511A68DDFBAC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6225" y="6591300"/>
          <a:ext cx="711322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21</xdr:row>
      <xdr:rowOff>82550</xdr:rowOff>
    </xdr:from>
    <xdr:ext cx="612679" cy="428625"/>
    <xdr:pic>
      <xdr:nvPicPr>
        <xdr:cNvPr id="4" name="image49.png" title="Image">
          <a:extLst>
            <a:ext uri="{FF2B5EF4-FFF2-40B4-BE49-F238E27FC236}">
              <a16:creationId xmlns:a16="http://schemas.microsoft.com/office/drawing/2014/main" id="{6DA84180-9877-45AB-A884-E80B0CDEC6BE}"/>
            </a:ext>
          </a:extLst>
        </xdr:cNvPr>
        <xdr:cNvPicPr preferRelativeResize="0"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57975" y="7740650"/>
          <a:ext cx="612679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212725</xdr:colOff>
      <xdr:row>22</xdr:row>
      <xdr:rowOff>38100</xdr:rowOff>
    </xdr:from>
    <xdr:ext cx="422545" cy="473075"/>
    <xdr:pic>
      <xdr:nvPicPr>
        <xdr:cNvPr id="5" name="image52.png" title="Image">
          <a:extLst>
            <a:ext uri="{FF2B5EF4-FFF2-40B4-BE49-F238E27FC236}">
              <a16:creationId xmlns:a16="http://schemas.microsoft.com/office/drawing/2014/main" id="{2B586737-F493-47DB-833E-9E137CC943A4}"/>
            </a:ext>
          </a:extLst>
        </xdr:cNvPr>
        <xdr:cNvPicPr preferRelativeResize="0"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37350" y="8601075"/>
          <a:ext cx="422545" cy="4730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82550</xdr:colOff>
      <xdr:row>23</xdr:row>
      <xdr:rowOff>104775</xdr:rowOff>
    </xdr:from>
    <xdr:ext cx="704850" cy="361950"/>
    <xdr:pic>
      <xdr:nvPicPr>
        <xdr:cNvPr id="6" name="image61.png" title="Image">
          <a:extLst>
            <a:ext uri="{FF2B5EF4-FFF2-40B4-BE49-F238E27FC236}">
              <a16:creationId xmlns:a16="http://schemas.microsoft.com/office/drawing/2014/main" id="{4190C3EB-0046-446D-88DB-AB9EE677487D}"/>
            </a:ext>
          </a:extLst>
        </xdr:cNvPr>
        <xdr:cNvPicPr preferRelativeResize="0"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7175" y="9734550"/>
          <a:ext cx="70485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225425</xdr:colOff>
      <xdr:row>24</xdr:row>
      <xdr:rowOff>44450</xdr:rowOff>
    </xdr:from>
    <xdr:ext cx="463420" cy="492125"/>
    <xdr:pic>
      <xdr:nvPicPr>
        <xdr:cNvPr id="7" name="image60.png" title="Image">
          <a:extLst>
            <a:ext uri="{FF2B5EF4-FFF2-40B4-BE49-F238E27FC236}">
              <a16:creationId xmlns:a16="http://schemas.microsoft.com/office/drawing/2014/main" id="{71C6BA37-D1F9-429D-9CB9-C8684F6A1F50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50050" y="10741025"/>
          <a:ext cx="463420" cy="492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25</xdr:row>
      <xdr:rowOff>44451</xdr:rowOff>
    </xdr:from>
    <xdr:ext cx="577951" cy="488950"/>
    <xdr:pic>
      <xdr:nvPicPr>
        <xdr:cNvPr id="8" name="image68.png" title="Image">
          <a:extLst>
            <a:ext uri="{FF2B5EF4-FFF2-40B4-BE49-F238E27FC236}">
              <a16:creationId xmlns:a16="http://schemas.microsoft.com/office/drawing/2014/main" id="{9D159C36-C3D4-4437-89E4-E4422214831B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7975" y="11807826"/>
          <a:ext cx="577951" cy="488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66675</xdr:colOff>
      <xdr:row>19</xdr:row>
      <xdr:rowOff>57150</xdr:rowOff>
    </xdr:from>
    <xdr:to>
      <xdr:col>6</xdr:col>
      <xdr:colOff>809625</xdr:colOff>
      <xdr:row>19</xdr:row>
      <xdr:rowOff>504825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8B59D9C5-0085-4811-920F-F9906A189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3" t="73515" r="41418"/>
        <a:stretch>
          <a:fillRect/>
        </a:stretch>
      </xdr:blipFill>
      <xdr:spPr bwMode="auto">
        <a:xfrm>
          <a:off x="6591300" y="5657850"/>
          <a:ext cx="742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95250</xdr:colOff>
      <xdr:row>26</xdr:row>
      <xdr:rowOff>44450</xdr:rowOff>
    </xdr:from>
    <xdr:ext cx="577951" cy="488950"/>
    <xdr:pic>
      <xdr:nvPicPr>
        <xdr:cNvPr id="10" name="image68.png" title="Image">
          <a:extLst>
            <a:ext uri="{FF2B5EF4-FFF2-40B4-BE49-F238E27FC236}">
              <a16:creationId xmlns:a16="http://schemas.microsoft.com/office/drawing/2014/main" id="{CA28D602-4C2C-4134-8051-79CA73D7C2A9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19875" y="12646025"/>
          <a:ext cx="577951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139700</xdr:colOff>
      <xdr:row>18</xdr:row>
      <xdr:rowOff>38100</xdr:rowOff>
    </xdr:from>
    <xdr:ext cx="568920" cy="488950"/>
    <xdr:pic>
      <xdr:nvPicPr>
        <xdr:cNvPr id="11" name="image68.png" title="Image">
          <a:extLst>
            <a:ext uri="{FF2B5EF4-FFF2-40B4-BE49-F238E27FC236}">
              <a16:creationId xmlns:a16="http://schemas.microsoft.com/office/drawing/2014/main" id="{57792E6E-1CB5-4069-96A3-41589E2D9943}"/>
            </a:ext>
          </a:extLst>
        </xdr:cNvPr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4325" y="4876800"/>
          <a:ext cx="568920" cy="488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9525</xdr:colOff>
      <xdr:row>17</xdr:row>
      <xdr:rowOff>142875</xdr:rowOff>
    </xdr:from>
    <xdr:to>
      <xdr:col>7</xdr:col>
      <xdr:colOff>581025</xdr:colOff>
      <xdr:row>17</xdr:row>
      <xdr:rowOff>628650</xdr:rowOff>
    </xdr:to>
    <xdr:pic>
      <xdr:nvPicPr>
        <xdr:cNvPr id="12" name="Picture 39">
          <a:extLst>
            <a:ext uri="{FF2B5EF4-FFF2-40B4-BE49-F238E27FC236}">
              <a16:creationId xmlns:a16="http://schemas.microsoft.com/office/drawing/2014/main" id="{81214B5C-F387-4F05-BE75-9EEDE4FE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428625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18</xdr:row>
      <xdr:rowOff>200025</xdr:rowOff>
    </xdr:from>
    <xdr:to>
      <xdr:col>7</xdr:col>
      <xdr:colOff>619125</xdr:colOff>
      <xdr:row>18</xdr:row>
      <xdr:rowOff>685800</xdr:rowOff>
    </xdr:to>
    <xdr:pic>
      <xdr:nvPicPr>
        <xdr:cNvPr id="13" name="Picture 40">
          <a:extLst>
            <a:ext uri="{FF2B5EF4-FFF2-40B4-BE49-F238E27FC236}">
              <a16:creationId xmlns:a16="http://schemas.microsoft.com/office/drawing/2014/main" id="{059DBD74-5407-4AC7-9F92-13740F0B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5038725"/>
          <a:ext cx="581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19</xdr:row>
      <xdr:rowOff>247650</xdr:rowOff>
    </xdr:from>
    <xdr:to>
      <xdr:col>7</xdr:col>
      <xdr:colOff>666750</xdr:colOff>
      <xdr:row>19</xdr:row>
      <xdr:rowOff>733425</xdr:rowOff>
    </xdr:to>
    <xdr:pic>
      <xdr:nvPicPr>
        <xdr:cNvPr id="14" name="Picture 41">
          <a:extLst>
            <a:ext uri="{FF2B5EF4-FFF2-40B4-BE49-F238E27FC236}">
              <a16:creationId xmlns:a16="http://schemas.microsoft.com/office/drawing/2014/main" id="{DB68A52A-1A4F-4366-B6B1-D255D9C2C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5848350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20</xdr:row>
      <xdr:rowOff>228600</xdr:rowOff>
    </xdr:from>
    <xdr:to>
      <xdr:col>7</xdr:col>
      <xdr:colOff>714375</xdr:colOff>
      <xdr:row>20</xdr:row>
      <xdr:rowOff>742950</xdr:rowOff>
    </xdr:to>
    <xdr:pic>
      <xdr:nvPicPr>
        <xdr:cNvPr id="15" name="Picture 42">
          <a:extLst>
            <a:ext uri="{FF2B5EF4-FFF2-40B4-BE49-F238E27FC236}">
              <a16:creationId xmlns:a16="http://schemas.microsoft.com/office/drawing/2014/main" id="{FF62796D-0F2A-4330-A29A-982C3115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6743700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21</xdr:row>
      <xdr:rowOff>47625</xdr:rowOff>
    </xdr:from>
    <xdr:to>
      <xdr:col>7</xdr:col>
      <xdr:colOff>685800</xdr:colOff>
      <xdr:row>21</xdr:row>
      <xdr:rowOff>504825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id="{0C3D965A-5652-45BC-82CD-B23456AC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7705725"/>
          <a:ext cx="552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22</xdr:row>
      <xdr:rowOff>38100</xdr:rowOff>
    </xdr:from>
    <xdr:to>
      <xdr:col>7</xdr:col>
      <xdr:colOff>695325</xdr:colOff>
      <xdr:row>22</xdr:row>
      <xdr:rowOff>495300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id="{55148D0F-D1CB-4337-913B-A6600396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860107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23</xdr:row>
      <xdr:rowOff>47625</xdr:rowOff>
    </xdr:from>
    <xdr:to>
      <xdr:col>7</xdr:col>
      <xdr:colOff>666750</xdr:colOff>
      <xdr:row>23</xdr:row>
      <xdr:rowOff>533400</xdr:rowOff>
    </xdr:to>
    <xdr:pic>
      <xdr:nvPicPr>
        <xdr:cNvPr id="18" name="Picture 45">
          <a:extLst>
            <a:ext uri="{FF2B5EF4-FFF2-40B4-BE49-F238E27FC236}">
              <a16:creationId xmlns:a16="http://schemas.microsoft.com/office/drawing/2014/main" id="{61795960-6D3E-4E19-A105-4FF51AEC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9677400"/>
          <a:ext cx="609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24</xdr:row>
      <xdr:rowOff>19050</xdr:rowOff>
    </xdr:from>
    <xdr:to>
      <xdr:col>7</xdr:col>
      <xdr:colOff>695325</xdr:colOff>
      <xdr:row>24</xdr:row>
      <xdr:rowOff>523875</xdr:rowOff>
    </xdr:to>
    <xdr:pic>
      <xdr:nvPicPr>
        <xdr:cNvPr id="19" name="Picture 46">
          <a:extLst>
            <a:ext uri="{FF2B5EF4-FFF2-40B4-BE49-F238E27FC236}">
              <a16:creationId xmlns:a16="http://schemas.microsoft.com/office/drawing/2014/main" id="{84EF313D-2D04-4A2E-9EF4-618E105C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0715625"/>
          <a:ext cx="609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25</xdr:row>
      <xdr:rowOff>104775</xdr:rowOff>
    </xdr:from>
    <xdr:to>
      <xdr:col>7</xdr:col>
      <xdr:colOff>676275</xdr:colOff>
      <xdr:row>25</xdr:row>
      <xdr:rowOff>609600</xdr:rowOff>
    </xdr:to>
    <xdr:pic>
      <xdr:nvPicPr>
        <xdr:cNvPr id="20" name="Picture 47">
          <a:extLst>
            <a:ext uri="{FF2B5EF4-FFF2-40B4-BE49-F238E27FC236}">
              <a16:creationId xmlns:a16="http://schemas.microsoft.com/office/drawing/2014/main" id="{2B343108-DA22-4577-A521-B8A1F6B9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18681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26</xdr:row>
      <xdr:rowOff>28575</xdr:rowOff>
    </xdr:from>
    <xdr:to>
      <xdr:col>7</xdr:col>
      <xdr:colOff>647700</xdr:colOff>
      <xdr:row>26</xdr:row>
      <xdr:rowOff>523875</xdr:rowOff>
    </xdr:to>
    <xdr:pic>
      <xdr:nvPicPr>
        <xdr:cNvPr id="21" name="Picture 48">
          <a:extLst>
            <a:ext uri="{FF2B5EF4-FFF2-40B4-BE49-F238E27FC236}">
              <a16:creationId xmlns:a16="http://schemas.microsoft.com/office/drawing/2014/main" id="{B367368A-D2D3-4605-A24F-3F2736DBA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263015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17</xdr:row>
      <xdr:rowOff>209550</xdr:rowOff>
    </xdr:from>
    <xdr:to>
      <xdr:col>8</xdr:col>
      <xdr:colOff>609600</xdr:colOff>
      <xdr:row>17</xdr:row>
      <xdr:rowOff>619125</xdr:rowOff>
    </xdr:to>
    <xdr:pic>
      <xdr:nvPicPr>
        <xdr:cNvPr id="22" name="Picture 49">
          <a:extLst>
            <a:ext uri="{FF2B5EF4-FFF2-40B4-BE49-F238E27FC236}">
              <a16:creationId xmlns:a16="http://schemas.microsoft.com/office/drawing/2014/main" id="{FAAC0091-A918-4AD2-8843-B1EF3965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4352925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18</xdr:row>
      <xdr:rowOff>161925</xdr:rowOff>
    </xdr:from>
    <xdr:to>
      <xdr:col>8</xdr:col>
      <xdr:colOff>628650</xdr:colOff>
      <xdr:row>18</xdr:row>
      <xdr:rowOff>581025</xdr:rowOff>
    </xdr:to>
    <xdr:pic>
      <xdr:nvPicPr>
        <xdr:cNvPr id="23" name="Picture 50">
          <a:extLst>
            <a:ext uri="{FF2B5EF4-FFF2-40B4-BE49-F238E27FC236}">
              <a16:creationId xmlns:a16="http://schemas.microsoft.com/office/drawing/2014/main" id="{F0BE8986-A9B0-4266-B779-03CC66D5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5000625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20</xdr:row>
      <xdr:rowOff>314325</xdr:rowOff>
    </xdr:from>
    <xdr:to>
      <xdr:col>8</xdr:col>
      <xdr:colOff>638175</xdr:colOff>
      <xdr:row>20</xdr:row>
      <xdr:rowOff>771525</xdr:rowOff>
    </xdr:to>
    <xdr:pic>
      <xdr:nvPicPr>
        <xdr:cNvPr id="24" name="Picture 51">
          <a:extLst>
            <a:ext uri="{FF2B5EF4-FFF2-40B4-BE49-F238E27FC236}">
              <a16:creationId xmlns:a16="http://schemas.microsoft.com/office/drawing/2014/main" id="{A35BE2C9-2140-4758-B8A5-3FC3750BD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682942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25</xdr:row>
      <xdr:rowOff>123825</xdr:rowOff>
    </xdr:from>
    <xdr:to>
      <xdr:col>8</xdr:col>
      <xdr:colOff>647700</xdr:colOff>
      <xdr:row>25</xdr:row>
      <xdr:rowOff>619125</xdr:rowOff>
    </xdr:to>
    <xdr:pic>
      <xdr:nvPicPr>
        <xdr:cNvPr id="25" name="Picture 52">
          <a:extLst>
            <a:ext uri="{FF2B5EF4-FFF2-40B4-BE49-F238E27FC236}">
              <a16:creationId xmlns:a16="http://schemas.microsoft.com/office/drawing/2014/main" id="{D3ADF00D-FBDC-4BFA-863A-7549B694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1887200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26</xdr:row>
      <xdr:rowOff>38100</xdr:rowOff>
    </xdr:from>
    <xdr:to>
      <xdr:col>8</xdr:col>
      <xdr:colOff>638175</xdr:colOff>
      <xdr:row>26</xdr:row>
      <xdr:rowOff>533400</xdr:rowOff>
    </xdr:to>
    <xdr:pic>
      <xdr:nvPicPr>
        <xdr:cNvPr id="26" name="Picture 53">
          <a:extLst>
            <a:ext uri="{FF2B5EF4-FFF2-40B4-BE49-F238E27FC236}">
              <a16:creationId xmlns:a16="http://schemas.microsoft.com/office/drawing/2014/main" id="{0780000D-09AF-489B-8F76-9098ED2F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26396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20</xdr:row>
      <xdr:rowOff>285750</xdr:rowOff>
    </xdr:from>
    <xdr:to>
      <xdr:col>9</xdr:col>
      <xdr:colOff>647700</xdr:colOff>
      <xdr:row>20</xdr:row>
      <xdr:rowOff>762000</xdr:rowOff>
    </xdr:to>
    <xdr:pic>
      <xdr:nvPicPr>
        <xdr:cNvPr id="27" name="Picture 54">
          <a:extLst>
            <a:ext uri="{FF2B5EF4-FFF2-40B4-BE49-F238E27FC236}">
              <a16:creationId xmlns:a16="http://schemas.microsoft.com/office/drawing/2014/main" id="{C60B0A3D-D1DC-4279-B466-9CD5911D8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6800850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21</xdr:row>
      <xdr:rowOff>19050</xdr:rowOff>
    </xdr:from>
    <xdr:to>
      <xdr:col>9</xdr:col>
      <xdr:colOff>600075</xdr:colOff>
      <xdr:row>21</xdr:row>
      <xdr:rowOff>485775</xdr:rowOff>
    </xdr:to>
    <xdr:pic>
      <xdr:nvPicPr>
        <xdr:cNvPr id="28" name="Picture 55">
          <a:extLst>
            <a:ext uri="{FF2B5EF4-FFF2-40B4-BE49-F238E27FC236}">
              <a16:creationId xmlns:a16="http://schemas.microsoft.com/office/drawing/2014/main" id="{B043126E-A548-4FF9-AFFB-A3D6756EB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7677150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22</xdr:row>
      <xdr:rowOff>47625</xdr:rowOff>
    </xdr:from>
    <xdr:to>
      <xdr:col>9</xdr:col>
      <xdr:colOff>581025</xdr:colOff>
      <xdr:row>22</xdr:row>
      <xdr:rowOff>504825</xdr:rowOff>
    </xdr:to>
    <xdr:pic>
      <xdr:nvPicPr>
        <xdr:cNvPr id="29" name="Picture 56">
          <a:extLst>
            <a:ext uri="{FF2B5EF4-FFF2-40B4-BE49-F238E27FC236}">
              <a16:creationId xmlns:a16="http://schemas.microsoft.com/office/drawing/2014/main" id="{DD41D73C-95F2-48A9-919C-57A865BBC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8610600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8AD4B-79FB-4FAA-AA30-88EFFFB2C276}">
  <sheetPr>
    <pageSetUpPr fitToPage="1"/>
  </sheetPr>
  <dimension ref="A1:P23"/>
  <sheetViews>
    <sheetView showGridLines="0" tabSelected="1" topLeftCell="D8" zoomScaleNormal="100" workbookViewId="0">
      <selection activeCell="N15" sqref="N15"/>
    </sheetView>
  </sheetViews>
  <sheetFormatPr defaultRowHeight="12.75"/>
  <cols>
    <col min="1" max="1" width="9.140625" style="101"/>
    <col min="2" max="2" width="11.85546875" style="101" customWidth="1"/>
    <col min="3" max="4" width="20.85546875" style="101" customWidth="1"/>
    <col min="5" max="5" width="18.28515625" style="101" customWidth="1"/>
    <col min="6" max="6" width="16.85546875" style="101" customWidth="1"/>
    <col min="7" max="7" width="17.28515625" style="101" customWidth="1"/>
    <col min="8" max="8" width="11.7109375" style="101" customWidth="1"/>
    <col min="9" max="10" width="11.140625" style="101" customWidth="1"/>
    <col min="11" max="11" width="9" style="101" bestFit="1" customWidth="1"/>
    <col min="12" max="14" width="14.5703125" style="101" customWidth="1"/>
    <col min="15" max="15" width="9" style="101" bestFit="1" customWidth="1"/>
    <col min="16" max="16" width="14.5703125" style="101" customWidth="1"/>
    <col min="17" max="259" width="9.140625" style="101"/>
    <col min="260" max="260" width="11.85546875" style="101" customWidth="1"/>
    <col min="261" max="262" width="20.85546875" style="101" customWidth="1"/>
    <col min="263" max="263" width="18.28515625" style="101" customWidth="1"/>
    <col min="264" max="264" width="16.85546875" style="101" customWidth="1"/>
    <col min="265" max="265" width="17.28515625" style="101" customWidth="1"/>
    <col min="266" max="266" width="11.7109375" style="101" customWidth="1"/>
    <col min="267" max="268" width="11.140625" style="101" customWidth="1"/>
    <col min="269" max="269" width="8.42578125" style="101" customWidth="1"/>
    <col min="270" max="270" width="14.5703125" style="101" customWidth="1"/>
    <col min="271" max="271" width="9.140625" style="101"/>
    <col min="272" max="272" width="9.5703125" style="101" bestFit="1" customWidth="1"/>
    <col min="273" max="515" width="9.140625" style="101"/>
    <col min="516" max="516" width="11.85546875" style="101" customWidth="1"/>
    <col min="517" max="518" width="20.85546875" style="101" customWidth="1"/>
    <col min="519" max="519" width="18.28515625" style="101" customWidth="1"/>
    <col min="520" max="520" width="16.85546875" style="101" customWidth="1"/>
    <col min="521" max="521" width="17.28515625" style="101" customWidth="1"/>
    <col min="522" max="522" width="11.7109375" style="101" customWidth="1"/>
    <col min="523" max="524" width="11.140625" style="101" customWidth="1"/>
    <col min="525" max="525" width="8.42578125" style="101" customWidth="1"/>
    <col min="526" max="526" width="14.5703125" style="101" customWidth="1"/>
    <col min="527" max="527" width="9.140625" style="101"/>
    <col min="528" max="528" width="9.5703125" style="101" bestFit="1" customWidth="1"/>
    <col min="529" max="771" width="9.140625" style="101"/>
    <col min="772" max="772" width="11.85546875" style="101" customWidth="1"/>
    <col min="773" max="774" width="20.85546875" style="101" customWidth="1"/>
    <col min="775" max="775" width="18.28515625" style="101" customWidth="1"/>
    <col min="776" max="776" width="16.85546875" style="101" customWidth="1"/>
    <col min="777" max="777" width="17.28515625" style="101" customWidth="1"/>
    <col min="778" max="778" width="11.7109375" style="101" customWidth="1"/>
    <col min="779" max="780" width="11.140625" style="101" customWidth="1"/>
    <col min="781" max="781" width="8.42578125" style="101" customWidth="1"/>
    <col min="782" max="782" width="14.5703125" style="101" customWidth="1"/>
    <col min="783" max="783" width="9.140625" style="101"/>
    <col min="784" max="784" width="9.5703125" style="101" bestFit="1" customWidth="1"/>
    <col min="785" max="1027" width="9.140625" style="101"/>
    <col min="1028" max="1028" width="11.85546875" style="101" customWidth="1"/>
    <col min="1029" max="1030" width="20.85546875" style="101" customWidth="1"/>
    <col min="1031" max="1031" width="18.28515625" style="101" customWidth="1"/>
    <col min="1032" max="1032" width="16.85546875" style="101" customWidth="1"/>
    <col min="1033" max="1033" width="17.28515625" style="101" customWidth="1"/>
    <col min="1034" max="1034" width="11.7109375" style="101" customWidth="1"/>
    <col min="1035" max="1036" width="11.140625" style="101" customWidth="1"/>
    <col min="1037" max="1037" width="8.42578125" style="101" customWidth="1"/>
    <col min="1038" max="1038" width="14.5703125" style="101" customWidth="1"/>
    <col min="1039" max="1039" width="9.140625" style="101"/>
    <col min="1040" max="1040" width="9.5703125" style="101" bestFit="1" customWidth="1"/>
    <col min="1041" max="1283" width="9.140625" style="101"/>
    <col min="1284" max="1284" width="11.85546875" style="101" customWidth="1"/>
    <col min="1285" max="1286" width="20.85546875" style="101" customWidth="1"/>
    <col min="1287" max="1287" width="18.28515625" style="101" customWidth="1"/>
    <col min="1288" max="1288" width="16.85546875" style="101" customWidth="1"/>
    <col min="1289" max="1289" width="17.28515625" style="101" customWidth="1"/>
    <col min="1290" max="1290" width="11.7109375" style="101" customWidth="1"/>
    <col min="1291" max="1292" width="11.140625" style="101" customWidth="1"/>
    <col min="1293" max="1293" width="8.42578125" style="101" customWidth="1"/>
    <col min="1294" max="1294" width="14.5703125" style="101" customWidth="1"/>
    <col min="1295" max="1295" width="9.140625" style="101"/>
    <col min="1296" max="1296" width="9.5703125" style="101" bestFit="1" customWidth="1"/>
    <col min="1297" max="1539" width="9.140625" style="101"/>
    <col min="1540" max="1540" width="11.85546875" style="101" customWidth="1"/>
    <col min="1541" max="1542" width="20.85546875" style="101" customWidth="1"/>
    <col min="1543" max="1543" width="18.28515625" style="101" customWidth="1"/>
    <col min="1544" max="1544" width="16.85546875" style="101" customWidth="1"/>
    <col min="1545" max="1545" width="17.28515625" style="101" customWidth="1"/>
    <col min="1546" max="1546" width="11.7109375" style="101" customWidth="1"/>
    <col min="1547" max="1548" width="11.140625" style="101" customWidth="1"/>
    <col min="1549" max="1549" width="8.42578125" style="101" customWidth="1"/>
    <col min="1550" max="1550" width="14.5703125" style="101" customWidth="1"/>
    <col min="1551" max="1551" width="9.140625" style="101"/>
    <col min="1552" max="1552" width="9.5703125" style="101" bestFit="1" customWidth="1"/>
    <col min="1553" max="1795" width="9.140625" style="101"/>
    <col min="1796" max="1796" width="11.85546875" style="101" customWidth="1"/>
    <col min="1797" max="1798" width="20.85546875" style="101" customWidth="1"/>
    <col min="1799" max="1799" width="18.28515625" style="101" customWidth="1"/>
    <col min="1800" max="1800" width="16.85546875" style="101" customWidth="1"/>
    <col min="1801" max="1801" width="17.28515625" style="101" customWidth="1"/>
    <col min="1802" max="1802" width="11.7109375" style="101" customWidth="1"/>
    <col min="1803" max="1804" width="11.140625" style="101" customWidth="1"/>
    <col min="1805" max="1805" width="8.42578125" style="101" customWidth="1"/>
    <col min="1806" max="1806" width="14.5703125" style="101" customWidth="1"/>
    <col min="1807" max="1807" width="9.140625" style="101"/>
    <col min="1808" max="1808" width="9.5703125" style="101" bestFit="1" customWidth="1"/>
    <col min="1809" max="2051" width="9.140625" style="101"/>
    <col min="2052" max="2052" width="11.85546875" style="101" customWidth="1"/>
    <col min="2053" max="2054" width="20.85546875" style="101" customWidth="1"/>
    <col min="2055" max="2055" width="18.28515625" style="101" customWidth="1"/>
    <col min="2056" max="2056" width="16.85546875" style="101" customWidth="1"/>
    <col min="2057" max="2057" width="17.28515625" style="101" customWidth="1"/>
    <col min="2058" max="2058" width="11.7109375" style="101" customWidth="1"/>
    <col min="2059" max="2060" width="11.140625" style="101" customWidth="1"/>
    <col min="2061" max="2061" width="8.42578125" style="101" customWidth="1"/>
    <col min="2062" max="2062" width="14.5703125" style="101" customWidth="1"/>
    <col min="2063" max="2063" width="9.140625" style="101"/>
    <col min="2064" max="2064" width="9.5703125" style="101" bestFit="1" customWidth="1"/>
    <col min="2065" max="2307" width="9.140625" style="101"/>
    <col min="2308" max="2308" width="11.85546875" style="101" customWidth="1"/>
    <col min="2309" max="2310" width="20.85546875" style="101" customWidth="1"/>
    <col min="2311" max="2311" width="18.28515625" style="101" customWidth="1"/>
    <col min="2312" max="2312" width="16.85546875" style="101" customWidth="1"/>
    <col min="2313" max="2313" width="17.28515625" style="101" customWidth="1"/>
    <col min="2314" max="2314" width="11.7109375" style="101" customWidth="1"/>
    <col min="2315" max="2316" width="11.140625" style="101" customWidth="1"/>
    <col min="2317" max="2317" width="8.42578125" style="101" customWidth="1"/>
    <col min="2318" max="2318" width="14.5703125" style="101" customWidth="1"/>
    <col min="2319" max="2319" width="9.140625" style="101"/>
    <col min="2320" max="2320" width="9.5703125" style="101" bestFit="1" customWidth="1"/>
    <col min="2321" max="2563" width="9.140625" style="101"/>
    <col min="2564" max="2564" width="11.85546875" style="101" customWidth="1"/>
    <col min="2565" max="2566" width="20.85546875" style="101" customWidth="1"/>
    <col min="2567" max="2567" width="18.28515625" style="101" customWidth="1"/>
    <col min="2568" max="2568" width="16.85546875" style="101" customWidth="1"/>
    <col min="2569" max="2569" width="17.28515625" style="101" customWidth="1"/>
    <col min="2570" max="2570" width="11.7109375" style="101" customWidth="1"/>
    <col min="2571" max="2572" width="11.140625" style="101" customWidth="1"/>
    <col min="2573" max="2573" width="8.42578125" style="101" customWidth="1"/>
    <col min="2574" max="2574" width="14.5703125" style="101" customWidth="1"/>
    <col min="2575" max="2575" width="9.140625" style="101"/>
    <col min="2576" max="2576" width="9.5703125" style="101" bestFit="1" customWidth="1"/>
    <col min="2577" max="2819" width="9.140625" style="101"/>
    <col min="2820" max="2820" width="11.85546875" style="101" customWidth="1"/>
    <col min="2821" max="2822" width="20.85546875" style="101" customWidth="1"/>
    <col min="2823" max="2823" width="18.28515625" style="101" customWidth="1"/>
    <col min="2824" max="2824" width="16.85546875" style="101" customWidth="1"/>
    <col min="2825" max="2825" width="17.28515625" style="101" customWidth="1"/>
    <col min="2826" max="2826" width="11.7109375" style="101" customWidth="1"/>
    <col min="2827" max="2828" width="11.140625" style="101" customWidth="1"/>
    <col min="2829" max="2829" width="8.42578125" style="101" customWidth="1"/>
    <col min="2830" max="2830" width="14.5703125" style="101" customWidth="1"/>
    <col min="2831" max="2831" width="9.140625" style="101"/>
    <col min="2832" max="2832" width="9.5703125" style="101" bestFit="1" customWidth="1"/>
    <col min="2833" max="3075" width="9.140625" style="101"/>
    <col min="3076" max="3076" width="11.85546875" style="101" customWidth="1"/>
    <col min="3077" max="3078" width="20.85546875" style="101" customWidth="1"/>
    <col min="3079" max="3079" width="18.28515625" style="101" customWidth="1"/>
    <col min="3080" max="3080" width="16.85546875" style="101" customWidth="1"/>
    <col min="3081" max="3081" width="17.28515625" style="101" customWidth="1"/>
    <col min="3082" max="3082" width="11.7109375" style="101" customWidth="1"/>
    <col min="3083" max="3084" width="11.140625" style="101" customWidth="1"/>
    <col min="3085" max="3085" width="8.42578125" style="101" customWidth="1"/>
    <col min="3086" max="3086" width="14.5703125" style="101" customWidth="1"/>
    <col min="3087" max="3087" width="9.140625" style="101"/>
    <col min="3088" max="3088" width="9.5703125" style="101" bestFit="1" customWidth="1"/>
    <col min="3089" max="3331" width="9.140625" style="101"/>
    <col min="3332" max="3332" width="11.85546875" style="101" customWidth="1"/>
    <col min="3333" max="3334" width="20.85546875" style="101" customWidth="1"/>
    <col min="3335" max="3335" width="18.28515625" style="101" customWidth="1"/>
    <col min="3336" max="3336" width="16.85546875" style="101" customWidth="1"/>
    <col min="3337" max="3337" width="17.28515625" style="101" customWidth="1"/>
    <col min="3338" max="3338" width="11.7109375" style="101" customWidth="1"/>
    <col min="3339" max="3340" width="11.140625" style="101" customWidth="1"/>
    <col min="3341" max="3341" width="8.42578125" style="101" customWidth="1"/>
    <col min="3342" max="3342" width="14.5703125" style="101" customWidth="1"/>
    <col min="3343" max="3343" width="9.140625" style="101"/>
    <col min="3344" max="3344" width="9.5703125" style="101" bestFit="1" customWidth="1"/>
    <col min="3345" max="3587" width="9.140625" style="101"/>
    <col min="3588" max="3588" width="11.85546875" style="101" customWidth="1"/>
    <col min="3589" max="3590" width="20.85546875" style="101" customWidth="1"/>
    <col min="3591" max="3591" width="18.28515625" style="101" customWidth="1"/>
    <col min="3592" max="3592" width="16.85546875" style="101" customWidth="1"/>
    <col min="3593" max="3593" width="17.28515625" style="101" customWidth="1"/>
    <col min="3594" max="3594" width="11.7109375" style="101" customWidth="1"/>
    <col min="3595" max="3596" width="11.140625" style="101" customWidth="1"/>
    <col min="3597" max="3597" width="8.42578125" style="101" customWidth="1"/>
    <col min="3598" max="3598" width="14.5703125" style="101" customWidth="1"/>
    <col min="3599" max="3599" width="9.140625" style="101"/>
    <col min="3600" max="3600" width="9.5703125" style="101" bestFit="1" customWidth="1"/>
    <col min="3601" max="3843" width="9.140625" style="101"/>
    <col min="3844" max="3844" width="11.85546875" style="101" customWidth="1"/>
    <col min="3845" max="3846" width="20.85546875" style="101" customWidth="1"/>
    <col min="3847" max="3847" width="18.28515625" style="101" customWidth="1"/>
    <col min="3848" max="3848" width="16.85546875" style="101" customWidth="1"/>
    <col min="3849" max="3849" width="17.28515625" style="101" customWidth="1"/>
    <col min="3850" max="3850" width="11.7109375" style="101" customWidth="1"/>
    <col min="3851" max="3852" width="11.140625" style="101" customWidth="1"/>
    <col min="3853" max="3853" width="8.42578125" style="101" customWidth="1"/>
    <col min="3854" max="3854" width="14.5703125" style="101" customWidth="1"/>
    <col min="3855" max="3855" width="9.140625" style="101"/>
    <col min="3856" max="3856" width="9.5703125" style="101" bestFit="1" customWidth="1"/>
    <col min="3857" max="4099" width="9.140625" style="101"/>
    <col min="4100" max="4100" width="11.85546875" style="101" customWidth="1"/>
    <col min="4101" max="4102" width="20.85546875" style="101" customWidth="1"/>
    <col min="4103" max="4103" width="18.28515625" style="101" customWidth="1"/>
    <col min="4104" max="4104" width="16.85546875" style="101" customWidth="1"/>
    <col min="4105" max="4105" width="17.28515625" style="101" customWidth="1"/>
    <col min="4106" max="4106" width="11.7109375" style="101" customWidth="1"/>
    <col min="4107" max="4108" width="11.140625" style="101" customWidth="1"/>
    <col min="4109" max="4109" width="8.42578125" style="101" customWidth="1"/>
    <col min="4110" max="4110" width="14.5703125" style="101" customWidth="1"/>
    <col min="4111" max="4111" width="9.140625" style="101"/>
    <col min="4112" max="4112" width="9.5703125" style="101" bestFit="1" customWidth="1"/>
    <col min="4113" max="4355" width="9.140625" style="101"/>
    <col min="4356" max="4356" width="11.85546875" style="101" customWidth="1"/>
    <col min="4357" max="4358" width="20.85546875" style="101" customWidth="1"/>
    <col min="4359" max="4359" width="18.28515625" style="101" customWidth="1"/>
    <col min="4360" max="4360" width="16.85546875" style="101" customWidth="1"/>
    <col min="4361" max="4361" width="17.28515625" style="101" customWidth="1"/>
    <col min="4362" max="4362" width="11.7109375" style="101" customWidth="1"/>
    <col min="4363" max="4364" width="11.140625" style="101" customWidth="1"/>
    <col min="4365" max="4365" width="8.42578125" style="101" customWidth="1"/>
    <col min="4366" max="4366" width="14.5703125" style="101" customWidth="1"/>
    <col min="4367" max="4367" width="9.140625" style="101"/>
    <col min="4368" max="4368" width="9.5703125" style="101" bestFit="1" customWidth="1"/>
    <col min="4369" max="4611" width="9.140625" style="101"/>
    <col min="4612" max="4612" width="11.85546875" style="101" customWidth="1"/>
    <col min="4613" max="4614" width="20.85546875" style="101" customWidth="1"/>
    <col min="4615" max="4615" width="18.28515625" style="101" customWidth="1"/>
    <col min="4616" max="4616" width="16.85546875" style="101" customWidth="1"/>
    <col min="4617" max="4617" width="17.28515625" style="101" customWidth="1"/>
    <col min="4618" max="4618" width="11.7109375" style="101" customWidth="1"/>
    <col min="4619" max="4620" width="11.140625" style="101" customWidth="1"/>
    <col min="4621" max="4621" width="8.42578125" style="101" customWidth="1"/>
    <col min="4622" max="4622" width="14.5703125" style="101" customWidth="1"/>
    <col min="4623" max="4623" width="9.140625" style="101"/>
    <col min="4624" max="4624" width="9.5703125" style="101" bestFit="1" customWidth="1"/>
    <col min="4625" max="4867" width="9.140625" style="101"/>
    <col min="4868" max="4868" width="11.85546875" style="101" customWidth="1"/>
    <col min="4869" max="4870" width="20.85546875" style="101" customWidth="1"/>
    <col min="4871" max="4871" width="18.28515625" style="101" customWidth="1"/>
    <col min="4872" max="4872" width="16.85546875" style="101" customWidth="1"/>
    <col min="4873" max="4873" width="17.28515625" style="101" customWidth="1"/>
    <col min="4874" max="4874" width="11.7109375" style="101" customWidth="1"/>
    <col min="4875" max="4876" width="11.140625" style="101" customWidth="1"/>
    <col min="4877" max="4877" width="8.42578125" style="101" customWidth="1"/>
    <col min="4878" max="4878" width="14.5703125" style="101" customWidth="1"/>
    <col min="4879" max="4879" width="9.140625" style="101"/>
    <col min="4880" max="4880" width="9.5703125" style="101" bestFit="1" customWidth="1"/>
    <col min="4881" max="5123" width="9.140625" style="101"/>
    <col min="5124" max="5124" width="11.85546875" style="101" customWidth="1"/>
    <col min="5125" max="5126" width="20.85546875" style="101" customWidth="1"/>
    <col min="5127" max="5127" width="18.28515625" style="101" customWidth="1"/>
    <col min="5128" max="5128" width="16.85546875" style="101" customWidth="1"/>
    <col min="5129" max="5129" width="17.28515625" style="101" customWidth="1"/>
    <col min="5130" max="5130" width="11.7109375" style="101" customWidth="1"/>
    <col min="5131" max="5132" width="11.140625" style="101" customWidth="1"/>
    <col min="5133" max="5133" width="8.42578125" style="101" customWidth="1"/>
    <col min="5134" max="5134" width="14.5703125" style="101" customWidth="1"/>
    <col min="5135" max="5135" width="9.140625" style="101"/>
    <col min="5136" max="5136" width="9.5703125" style="101" bestFit="1" customWidth="1"/>
    <col min="5137" max="5379" width="9.140625" style="101"/>
    <col min="5380" max="5380" width="11.85546875" style="101" customWidth="1"/>
    <col min="5381" max="5382" width="20.85546875" style="101" customWidth="1"/>
    <col min="5383" max="5383" width="18.28515625" style="101" customWidth="1"/>
    <col min="5384" max="5384" width="16.85546875" style="101" customWidth="1"/>
    <col min="5385" max="5385" width="17.28515625" style="101" customWidth="1"/>
    <col min="5386" max="5386" width="11.7109375" style="101" customWidth="1"/>
    <col min="5387" max="5388" width="11.140625" style="101" customWidth="1"/>
    <col min="5389" max="5389" width="8.42578125" style="101" customWidth="1"/>
    <col min="5390" max="5390" width="14.5703125" style="101" customWidth="1"/>
    <col min="5391" max="5391" width="9.140625" style="101"/>
    <col min="5392" max="5392" width="9.5703125" style="101" bestFit="1" customWidth="1"/>
    <col min="5393" max="5635" width="9.140625" style="101"/>
    <col min="5636" max="5636" width="11.85546875" style="101" customWidth="1"/>
    <col min="5637" max="5638" width="20.85546875" style="101" customWidth="1"/>
    <col min="5639" max="5639" width="18.28515625" style="101" customWidth="1"/>
    <col min="5640" max="5640" width="16.85546875" style="101" customWidth="1"/>
    <col min="5641" max="5641" width="17.28515625" style="101" customWidth="1"/>
    <col min="5642" max="5642" width="11.7109375" style="101" customWidth="1"/>
    <col min="5643" max="5644" width="11.140625" style="101" customWidth="1"/>
    <col min="5645" max="5645" width="8.42578125" style="101" customWidth="1"/>
    <col min="5646" max="5646" width="14.5703125" style="101" customWidth="1"/>
    <col min="5647" max="5647" width="9.140625" style="101"/>
    <col min="5648" max="5648" width="9.5703125" style="101" bestFit="1" customWidth="1"/>
    <col min="5649" max="5891" width="9.140625" style="101"/>
    <col min="5892" max="5892" width="11.85546875" style="101" customWidth="1"/>
    <col min="5893" max="5894" width="20.85546875" style="101" customWidth="1"/>
    <col min="5895" max="5895" width="18.28515625" style="101" customWidth="1"/>
    <col min="5896" max="5896" width="16.85546875" style="101" customWidth="1"/>
    <col min="5897" max="5897" width="17.28515625" style="101" customWidth="1"/>
    <col min="5898" max="5898" width="11.7109375" style="101" customWidth="1"/>
    <col min="5899" max="5900" width="11.140625" style="101" customWidth="1"/>
    <col min="5901" max="5901" width="8.42578125" style="101" customWidth="1"/>
    <col min="5902" max="5902" width="14.5703125" style="101" customWidth="1"/>
    <col min="5903" max="5903" width="9.140625" style="101"/>
    <col min="5904" max="5904" width="9.5703125" style="101" bestFit="1" customWidth="1"/>
    <col min="5905" max="6147" width="9.140625" style="101"/>
    <col min="6148" max="6148" width="11.85546875" style="101" customWidth="1"/>
    <col min="6149" max="6150" width="20.85546875" style="101" customWidth="1"/>
    <col min="6151" max="6151" width="18.28515625" style="101" customWidth="1"/>
    <col min="6152" max="6152" width="16.85546875" style="101" customWidth="1"/>
    <col min="6153" max="6153" width="17.28515625" style="101" customWidth="1"/>
    <col min="6154" max="6154" width="11.7109375" style="101" customWidth="1"/>
    <col min="6155" max="6156" width="11.140625" style="101" customWidth="1"/>
    <col min="6157" max="6157" width="8.42578125" style="101" customWidth="1"/>
    <col min="6158" max="6158" width="14.5703125" style="101" customWidth="1"/>
    <col min="6159" max="6159" width="9.140625" style="101"/>
    <col min="6160" max="6160" width="9.5703125" style="101" bestFit="1" customWidth="1"/>
    <col min="6161" max="6403" width="9.140625" style="101"/>
    <col min="6404" max="6404" width="11.85546875" style="101" customWidth="1"/>
    <col min="6405" max="6406" width="20.85546875" style="101" customWidth="1"/>
    <col min="6407" max="6407" width="18.28515625" style="101" customWidth="1"/>
    <col min="6408" max="6408" width="16.85546875" style="101" customWidth="1"/>
    <col min="6409" max="6409" width="17.28515625" style="101" customWidth="1"/>
    <col min="6410" max="6410" width="11.7109375" style="101" customWidth="1"/>
    <col min="6411" max="6412" width="11.140625" style="101" customWidth="1"/>
    <col min="6413" max="6413" width="8.42578125" style="101" customWidth="1"/>
    <col min="6414" max="6414" width="14.5703125" style="101" customWidth="1"/>
    <col min="6415" max="6415" width="9.140625" style="101"/>
    <col min="6416" max="6416" width="9.5703125" style="101" bestFit="1" customWidth="1"/>
    <col min="6417" max="6659" width="9.140625" style="101"/>
    <col min="6660" max="6660" width="11.85546875" style="101" customWidth="1"/>
    <col min="6661" max="6662" width="20.85546875" style="101" customWidth="1"/>
    <col min="6663" max="6663" width="18.28515625" style="101" customWidth="1"/>
    <col min="6664" max="6664" width="16.85546875" style="101" customWidth="1"/>
    <col min="6665" max="6665" width="17.28515625" style="101" customWidth="1"/>
    <col min="6666" max="6666" width="11.7109375" style="101" customWidth="1"/>
    <col min="6667" max="6668" width="11.140625" style="101" customWidth="1"/>
    <col min="6669" max="6669" width="8.42578125" style="101" customWidth="1"/>
    <col min="6670" max="6670" width="14.5703125" style="101" customWidth="1"/>
    <col min="6671" max="6671" width="9.140625" style="101"/>
    <col min="6672" max="6672" width="9.5703125" style="101" bestFit="1" customWidth="1"/>
    <col min="6673" max="6915" width="9.140625" style="101"/>
    <col min="6916" max="6916" width="11.85546875" style="101" customWidth="1"/>
    <col min="6917" max="6918" width="20.85546875" style="101" customWidth="1"/>
    <col min="6919" max="6919" width="18.28515625" style="101" customWidth="1"/>
    <col min="6920" max="6920" width="16.85546875" style="101" customWidth="1"/>
    <col min="6921" max="6921" width="17.28515625" style="101" customWidth="1"/>
    <col min="6922" max="6922" width="11.7109375" style="101" customWidth="1"/>
    <col min="6923" max="6924" width="11.140625" style="101" customWidth="1"/>
    <col min="6925" max="6925" width="8.42578125" style="101" customWidth="1"/>
    <col min="6926" max="6926" width="14.5703125" style="101" customWidth="1"/>
    <col min="6927" max="6927" width="9.140625" style="101"/>
    <col min="6928" max="6928" width="9.5703125" style="101" bestFit="1" customWidth="1"/>
    <col min="6929" max="7171" width="9.140625" style="101"/>
    <col min="7172" max="7172" width="11.85546875" style="101" customWidth="1"/>
    <col min="7173" max="7174" width="20.85546875" style="101" customWidth="1"/>
    <col min="7175" max="7175" width="18.28515625" style="101" customWidth="1"/>
    <col min="7176" max="7176" width="16.85546875" style="101" customWidth="1"/>
    <col min="7177" max="7177" width="17.28515625" style="101" customWidth="1"/>
    <col min="7178" max="7178" width="11.7109375" style="101" customWidth="1"/>
    <col min="7179" max="7180" width="11.140625" style="101" customWidth="1"/>
    <col min="7181" max="7181" width="8.42578125" style="101" customWidth="1"/>
    <col min="7182" max="7182" width="14.5703125" style="101" customWidth="1"/>
    <col min="7183" max="7183" width="9.140625" style="101"/>
    <col min="7184" max="7184" width="9.5703125" style="101" bestFit="1" customWidth="1"/>
    <col min="7185" max="7427" width="9.140625" style="101"/>
    <col min="7428" max="7428" width="11.85546875" style="101" customWidth="1"/>
    <col min="7429" max="7430" width="20.85546875" style="101" customWidth="1"/>
    <col min="7431" max="7431" width="18.28515625" style="101" customWidth="1"/>
    <col min="7432" max="7432" width="16.85546875" style="101" customWidth="1"/>
    <col min="7433" max="7433" width="17.28515625" style="101" customWidth="1"/>
    <col min="7434" max="7434" width="11.7109375" style="101" customWidth="1"/>
    <col min="7435" max="7436" width="11.140625" style="101" customWidth="1"/>
    <col min="7437" max="7437" width="8.42578125" style="101" customWidth="1"/>
    <col min="7438" max="7438" width="14.5703125" style="101" customWidth="1"/>
    <col min="7439" max="7439" width="9.140625" style="101"/>
    <col min="7440" max="7440" width="9.5703125" style="101" bestFit="1" customWidth="1"/>
    <col min="7441" max="7683" width="9.140625" style="101"/>
    <col min="7684" max="7684" width="11.85546875" style="101" customWidth="1"/>
    <col min="7685" max="7686" width="20.85546875" style="101" customWidth="1"/>
    <col min="7687" max="7687" width="18.28515625" style="101" customWidth="1"/>
    <col min="7688" max="7688" width="16.85546875" style="101" customWidth="1"/>
    <col min="7689" max="7689" width="17.28515625" style="101" customWidth="1"/>
    <col min="7690" max="7690" width="11.7109375" style="101" customWidth="1"/>
    <col min="7691" max="7692" width="11.140625" style="101" customWidth="1"/>
    <col min="7693" max="7693" width="8.42578125" style="101" customWidth="1"/>
    <col min="7694" max="7694" width="14.5703125" style="101" customWidth="1"/>
    <col min="7695" max="7695" width="9.140625" style="101"/>
    <col min="7696" max="7696" width="9.5703125" style="101" bestFit="1" customWidth="1"/>
    <col min="7697" max="7939" width="9.140625" style="101"/>
    <col min="7940" max="7940" width="11.85546875" style="101" customWidth="1"/>
    <col min="7941" max="7942" width="20.85546875" style="101" customWidth="1"/>
    <col min="7943" max="7943" width="18.28515625" style="101" customWidth="1"/>
    <col min="7944" max="7944" width="16.85546875" style="101" customWidth="1"/>
    <col min="7945" max="7945" width="17.28515625" style="101" customWidth="1"/>
    <col min="7946" max="7946" width="11.7109375" style="101" customWidth="1"/>
    <col min="7947" max="7948" width="11.140625" style="101" customWidth="1"/>
    <col min="7949" max="7949" width="8.42578125" style="101" customWidth="1"/>
    <col min="7950" max="7950" width="14.5703125" style="101" customWidth="1"/>
    <col min="7951" max="7951" width="9.140625" style="101"/>
    <col min="7952" max="7952" width="9.5703125" style="101" bestFit="1" customWidth="1"/>
    <col min="7953" max="8195" width="9.140625" style="101"/>
    <col min="8196" max="8196" width="11.85546875" style="101" customWidth="1"/>
    <col min="8197" max="8198" width="20.85546875" style="101" customWidth="1"/>
    <col min="8199" max="8199" width="18.28515625" style="101" customWidth="1"/>
    <col min="8200" max="8200" width="16.85546875" style="101" customWidth="1"/>
    <col min="8201" max="8201" width="17.28515625" style="101" customWidth="1"/>
    <col min="8202" max="8202" width="11.7109375" style="101" customWidth="1"/>
    <col min="8203" max="8204" width="11.140625" style="101" customWidth="1"/>
    <col min="8205" max="8205" width="8.42578125" style="101" customWidth="1"/>
    <col min="8206" max="8206" width="14.5703125" style="101" customWidth="1"/>
    <col min="8207" max="8207" width="9.140625" style="101"/>
    <col min="8208" max="8208" width="9.5703125" style="101" bestFit="1" customWidth="1"/>
    <col min="8209" max="8451" width="9.140625" style="101"/>
    <col min="8452" max="8452" width="11.85546875" style="101" customWidth="1"/>
    <col min="8453" max="8454" width="20.85546875" style="101" customWidth="1"/>
    <col min="8455" max="8455" width="18.28515625" style="101" customWidth="1"/>
    <col min="8456" max="8456" width="16.85546875" style="101" customWidth="1"/>
    <col min="8457" max="8457" width="17.28515625" style="101" customWidth="1"/>
    <col min="8458" max="8458" width="11.7109375" style="101" customWidth="1"/>
    <col min="8459" max="8460" width="11.140625" style="101" customWidth="1"/>
    <col min="8461" max="8461" width="8.42578125" style="101" customWidth="1"/>
    <col min="8462" max="8462" width="14.5703125" style="101" customWidth="1"/>
    <col min="8463" max="8463" width="9.140625" style="101"/>
    <col min="8464" max="8464" width="9.5703125" style="101" bestFit="1" customWidth="1"/>
    <col min="8465" max="8707" width="9.140625" style="101"/>
    <col min="8708" max="8708" width="11.85546875" style="101" customWidth="1"/>
    <col min="8709" max="8710" width="20.85546875" style="101" customWidth="1"/>
    <col min="8711" max="8711" width="18.28515625" style="101" customWidth="1"/>
    <col min="8712" max="8712" width="16.85546875" style="101" customWidth="1"/>
    <col min="8713" max="8713" width="17.28515625" style="101" customWidth="1"/>
    <col min="8714" max="8714" width="11.7109375" style="101" customWidth="1"/>
    <col min="8715" max="8716" width="11.140625" style="101" customWidth="1"/>
    <col min="8717" max="8717" width="8.42578125" style="101" customWidth="1"/>
    <col min="8718" max="8718" width="14.5703125" style="101" customWidth="1"/>
    <col min="8719" max="8719" width="9.140625" style="101"/>
    <col min="8720" max="8720" width="9.5703125" style="101" bestFit="1" customWidth="1"/>
    <col min="8721" max="8963" width="9.140625" style="101"/>
    <col min="8964" max="8964" width="11.85546875" style="101" customWidth="1"/>
    <col min="8965" max="8966" width="20.85546875" style="101" customWidth="1"/>
    <col min="8967" max="8967" width="18.28515625" style="101" customWidth="1"/>
    <col min="8968" max="8968" width="16.85546875" style="101" customWidth="1"/>
    <col min="8969" max="8969" width="17.28515625" style="101" customWidth="1"/>
    <col min="8970" max="8970" width="11.7109375" style="101" customWidth="1"/>
    <col min="8971" max="8972" width="11.140625" style="101" customWidth="1"/>
    <col min="8973" max="8973" width="8.42578125" style="101" customWidth="1"/>
    <col min="8974" max="8974" width="14.5703125" style="101" customWidth="1"/>
    <col min="8975" max="8975" width="9.140625" style="101"/>
    <col min="8976" max="8976" width="9.5703125" style="101" bestFit="1" customWidth="1"/>
    <col min="8977" max="9219" width="9.140625" style="101"/>
    <col min="9220" max="9220" width="11.85546875" style="101" customWidth="1"/>
    <col min="9221" max="9222" width="20.85546875" style="101" customWidth="1"/>
    <col min="9223" max="9223" width="18.28515625" style="101" customWidth="1"/>
    <col min="9224" max="9224" width="16.85546875" style="101" customWidth="1"/>
    <col min="9225" max="9225" width="17.28515625" style="101" customWidth="1"/>
    <col min="9226" max="9226" width="11.7109375" style="101" customWidth="1"/>
    <col min="9227" max="9228" width="11.140625" style="101" customWidth="1"/>
    <col min="9229" max="9229" width="8.42578125" style="101" customWidth="1"/>
    <col min="9230" max="9230" width="14.5703125" style="101" customWidth="1"/>
    <col min="9231" max="9231" width="9.140625" style="101"/>
    <col min="9232" max="9232" width="9.5703125" style="101" bestFit="1" customWidth="1"/>
    <col min="9233" max="9475" width="9.140625" style="101"/>
    <col min="9476" max="9476" width="11.85546875" style="101" customWidth="1"/>
    <col min="9477" max="9478" width="20.85546875" style="101" customWidth="1"/>
    <col min="9479" max="9479" width="18.28515625" style="101" customWidth="1"/>
    <col min="9480" max="9480" width="16.85546875" style="101" customWidth="1"/>
    <col min="9481" max="9481" width="17.28515625" style="101" customWidth="1"/>
    <col min="9482" max="9482" width="11.7109375" style="101" customWidth="1"/>
    <col min="9483" max="9484" width="11.140625" style="101" customWidth="1"/>
    <col min="9485" max="9485" width="8.42578125" style="101" customWidth="1"/>
    <col min="9486" max="9486" width="14.5703125" style="101" customWidth="1"/>
    <col min="9487" max="9487" width="9.140625" style="101"/>
    <col min="9488" max="9488" width="9.5703125" style="101" bestFit="1" customWidth="1"/>
    <col min="9489" max="9731" width="9.140625" style="101"/>
    <col min="9732" max="9732" width="11.85546875" style="101" customWidth="1"/>
    <col min="9733" max="9734" width="20.85546875" style="101" customWidth="1"/>
    <col min="9735" max="9735" width="18.28515625" style="101" customWidth="1"/>
    <col min="9736" max="9736" width="16.85546875" style="101" customWidth="1"/>
    <col min="9737" max="9737" width="17.28515625" style="101" customWidth="1"/>
    <col min="9738" max="9738" width="11.7109375" style="101" customWidth="1"/>
    <col min="9739" max="9740" width="11.140625" style="101" customWidth="1"/>
    <col min="9741" max="9741" width="8.42578125" style="101" customWidth="1"/>
    <col min="9742" max="9742" width="14.5703125" style="101" customWidth="1"/>
    <col min="9743" max="9743" width="9.140625" style="101"/>
    <col min="9744" max="9744" width="9.5703125" style="101" bestFit="1" customWidth="1"/>
    <col min="9745" max="9987" width="9.140625" style="101"/>
    <col min="9988" max="9988" width="11.85546875" style="101" customWidth="1"/>
    <col min="9989" max="9990" width="20.85546875" style="101" customWidth="1"/>
    <col min="9991" max="9991" width="18.28515625" style="101" customWidth="1"/>
    <col min="9992" max="9992" width="16.85546875" style="101" customWidth="1"/>
    <col min="9993" max="9993" width="17.28515625" style="101" customWidth="1"/>
    <col min="9994" max="9994" width="11.7109375" style="101" customWidth="1"/>
    <col min="9995" max="9996" width="11.140625" style="101" customWidth="1"/>
    <col min="9997" max="9997" width="8.42578125" style="101" customWidth="1"/>
    <col min="9998" max="9998" width="14.5703125" style="101" customWidth="1"/>
    <col min="9999" max="9999" width="9.140625" style="101"/>
    <col min="10000" max="10000" width="9.5703125" style="101" bestFit="1" customWidth="1"/>
    <col min="10001" max="10243" width="9.140625" style="101"/>
    <col min="10244" max="10244" width="11.85546875" style="101" customWidth="1"/>
    <col min="10245" max="10246" width="20.85546875" style="101" customWidth="1"/>
    <col min="10247" max="10247" width="18.28515625" style="101" customWidth="1"/>
    <col min="10248" max="10248" width="16.85546875" style="101" customWidth="1"/>
    <col min="10249" max="10249" width="17.28515625" style="101" customWidth="1"/>
    <col min="10250" max="10250" width="11.7109375" style="101" customWidth="1"/>
    <col min="10251" max="10252" width="11.140625" style="101" customWidth="1"/>
    <col min="10253" max="10253" width="8.42578125" style="101" customWidth="1"/>
    <col min="10254" max="10254" width="14.5703125" style="101" customWidth="1"/>
    <col min="10255" max="10255" width="9.140625" style="101"/>
    <col min="10256" max="10256" width="9.5703125" style="101" bestFit="1" customWidth="1"/>
    <col min="10257" max="10499" width="9.140625" style="101"/>
    <col min="10500" max="10500" width="11.85546875" style="101" customWidth="1"/>
    <col min="10501" max="10502" width="20.85546875" style="101" customWidth="1"/>
    <col min="10503" max="10503" width="18.28515625" style="101" customWidth="1"/>
    <col min="10504" max="10504" width="16.85546875" style="101" customWidth="1"/>
    <col min="10505" max="10505" width="17.28515625" style="101" customWidth="1"/>
    <col min="10506" max="10506" width="11.7109375" style="101" customWidth="1"/>
    <col min="10507" max="10508" width="11.140625" style="101" customWidth="1"/>
    <col min="10509" max="10509" width="8.42578125" style="101" customWidth="1"/>
    <col min="10510" max="10510" width="14.5703125" style="101" customWidth="1"/>
    <col min="10511" max="10511" width="9.140625" style="101"/>
    <col min="10512" max="10512" width="9.5703125" style="101" bestFit="1" customWidth="1"/>
    <col min="10513" max="10755" width="9.140625" style="101"/>
    <col min="10756" max="10756" width="11.85546875" style="101" customWidth="1"/>
    <col min="10757" max="10758" width="20.85546875" style="101" customWidth="1"/>
    <col min="10759" max="10759" width="18.28515625" style="101" customWidth="1"/>
    <col min="10760" max="10760" width="16.85546875" style="101" customWidth="1"/>
    <col min="10761" max="10761" width="17.28515625" style="101" customWidth="1"/>
    <col min="10762" max="10762" width="11.7109375" style="101" customWidth="1"/>
    <col min="10763" max="10764" width="11.140625" style="101" customWidth="1"/>
    <col min="10765" max="10765" width="8.42578125" style="101" customWidth="1"/>
    <col min="10766" max="10766" width="14.5703125" style="101" customWidth="1"/>
    <col min="10767" max="10767" width="9.140625" style="101"/>
    <col min="10768" max="10768" width="9.5703125" style="101" bestFit="1" customWidth="1"/>
    <col min="10769" max="11011" width="9.140625" style="101"/>
    <col min="11012" max="11012" width="11.85546875" style="101" customWidth="1"/>
    <col min="11013" max="11014" width="20.85546875" style="101" customWidth="1"/>
    <col min="11015" max="11015" width="18.28515625" style="101" customWidth="1"/>
    <col min="11016" max="11016" width="16.85546875" style="101" customWidth="1"/>
    <col min="11017" max="11017" width="17.28515625" style="101" customWidth="1"/>
    <col min="11018" max="11018" width="11.7109375" style="101" customWidth="1"/>
    <col min="11019" max="11020" width="11.140625" style="101" customWidth="1"/>
    <col min="11021" max="11021" width="8.42578125" style="101" customWidth="1"/>
    <col min="11022" max="11022" width="14.5703125" style="101" customWidth="1"/>
    <col min="11023" max="11023" width="9.140625" style="101"/>
    <col min="11024" max="11024" width="9.5703125" style="101" bestFit="1" customWidth="1"/>
    <col min="11025" max="11267" width="9.140625" style="101"/>
    <col min="11268" max="11268" width="11.85546875" style="101" customWidth="1"/>
    <col min="11269" max="11270" width="20.85546875" style="101" customWidth="1"/>
    <col min="11271" max="11271" width="18.28515625" style="101" customWidth="1"/>
    <col min="11272" max="11272" width="16.85546875" style="101" customWidth="1"/>
    <col min="11273" max="11273" width="17.28515625" style="101" customWidth="1"/>
    <col min="11274" max="11274" width="11.7109375" style="101" customWidth="1"/>
    <col min="11275" max="11276" width="11.140625" style="101" customWidth="1"/>
    <col min="11277" max="11277" width="8.42578125" style="101" customWidth="1"/>
    <col min="11278" max="11278" width="14.5703125" style="101" customWidth="1"/>
    <col min="11279" max="11279" width="9.140625" style="101"/>
    <col min="11280" max="11280" width="9.5703125" style="101" bestFit="1" customWidth="1"/>
    <col min="11281" max="11523" width="9.140625" style="101"/>
    <col min="11524" max="11524" width="11.85546875" style="101" customWidth="1"/>
    <col min="11525" max="11526" width="20.85546875" style="101" customWidth="1"/>
    <col min="11527" max="11527" width="18.28515625" style="101" customWidth="1"/>
    <col min="11528" max="11528" width="16.85546875" style="101" customWidth="1"/>
    <col min="11529" max="11529" width="17.28515625" style="101" customWidth="1"/>
    <col min="11530" max="11530" width="11.7109375" style="101" customWidth="1"/>
    <col min="11531" max="11532" width="11.140625" style="101" customWidth="1"/>
    <col min="11533" max="11533" width="8.42578125" style="101" customWidth="1"/>
    <col min="11534" max="11534" width="14.5703125" style="101" customWidth="1"/>
    <col min="11535" max="11535" width="9.140625" style="101"/>
    <col min="11536" max="11536" width="9.5703125" style="101" bestFit="1" customWidth="1"/>
    <col min="11537" max="11779" width="9.140625" style="101"/>
    <col min="11780" max="11780" width="11.85546875" style="101" customWidth="1"/>
    <col min="11781" max="11782" width="20.85546875" style="101" customWidth="1"/>
    <col min="11783" max="11783" width="18.28515625" style="101" customWidth="1"/>
    <col min="11784" max="11784" width="16.85546875" style="101" customWidth="1"/>
    <col min="11785" max="11785" width="17.28515625" style="101" customWidth="1"/>
    <col min="11786" max="11786" width="11.7109375" style="101" customWidth="1"/>
    <col min="11787" max="11788" width="11.140625" style="101" customWidth="1"/>
    <col min="11789" max="11789" width="8.42578125" style="101" customWidth="1"/>
    <col min="11790" max="11790" width="14.5703125" style="101" customWidth="1"/>
    <col min="11791" max="11791" width="9.140625" style="101"/>
    <col min="11792" max="11792" width="9.5703125" style="101" bestFit="1" customWidth="1"/>
    <col min="11793" max="12035" width="9.140625" style="101"/>
    <col min="12036" max="12036" width="11.85546875" style="101" customWidth="1"/>
    <col min="12037" max="12038" width="20.85546875" style="101" customWidth="1"/>
    <col min="12039" max="12039" width="18.28515625" style="101" customWidth="1"/>
    <col min="12040" max="12040" width="16.85546875" style="101" customWidth="1"/>
    <col min="12041" max="12041" width="17.28515625" style="101" customWidth="1"/>
    <col min="12042" max="12042" width="11.7109375" style="101" customWidth="1"/>
    <col min="12043" max="12044" width="11.140625" style="101" customWidth="1"/>
    <col min="12045" max="12045" width="8.42578125" style="101" customWidth="1"/>
    <col min="12046" max="12046" width="14.5703125" style="101" customWidth="1"/>
    <col min="12047" max="12047" width="9.140625" style="101"/>
    <col min="12048" max="12048" width="9.5703125" style="101" bestFit="1" customWidth="1"/>
    <col min="12049" max="12291" width="9.140625" style="101"/>
    <col min="12292" max="12292" width="11.85546875" style="101" customWidth="1"/>
    <col min="12293" max="12294" width="20.85546875" style="101" customWidth="1"/>
    <col min="12295" max="12295" width="18.28515625" style="101" customWidth="1"/>
    <col min="12296" max="12296" width="16.85546875" style="101" customWidth="1"/>
    <col min="12297" max="12297" width="17.28515625" style="101" customWidth="1"/>
    <col min="12298" max="12298" width="11.7109375" style="101" customWidth="1"/>
    <col min="12299" max="12300" width="11.140625" style="101" customWidth="1"/>
    <col min="12301" max="12301" width="8.42578125" style="101" customWidth="1"/>
    <col min="12302" max="12302" width="14.5703125" style="101" customWidth="1"/>
    <col min="12303" max="12303" width="9.140625" style="101"/>
    <col min="12304" max="12304" width="9.5703125" style="101" bestFit="1" customWidth="1"/>
    <col min="12305" max="12547" width="9.140625" style="101"/>
    <col min="12548" max="12548" width="11.85546875" style="101" customWidth="1"/>
    <col min="12549" max="12550" width="20.85546875" style="101" customWidth="1"/>
    <col min="12551" max="12551" width="18.28515625" style="101" customWidth="1"/>
    <col min="12552" max="12552" width="16.85546875" style="101" customWidth="1"/>
    <col min="12553" max="12553" width="17.28515625" style="101" customWidth="1"/>
    <col min="12554" max="12554" width="11.7109375" style="101" customWidth="1"/>
    <col min="12555" max="12556" width="11.140625" style="101" customWidth="1"/>
    <col min="12557" max="12557" width="8.42578125" style="101" customWidth="1"/>
    <col min="12558" max="12558" width="14.5703125" style="101" customWidth="1"/>
    <col min="12559" max="12559" width="9.140625" style="101"/>
    <col min="12560" max="12560" width="9.5703125" style="101" bestFit="1" customWidth="1"/>
    <col min="12561" max="12803" width="9.140625" style="101"/>
    <col min="12804" max="12804" width="11.85546875" style="101" customWidth="1"/>
    <col min="12805" max="12806" width="20.85546875" style="101" customWidth="1"/>
    <col min="12807" max="12807" width="18.28515625" style="101" customWidth="1"/>
    <col min="12808" max="12808" width="16.85546875" style="101" customWidth="1"/>
    <col min="12809" max="12809" width="17.28515625" style="101" customWidth="1"/>
    <col min="12810" max="12810" width="11.7109375" style="101" customWidth="1"/>
    <col min="12811" max="12812" width="11.140625" style="101" customWidth="1"/>
    <col min="12813" max="12813" width="8.42578125" style="101" customWidth="1"/>
    <col min="12814" max="12814" width="14.5703125" style="101" customWidth="1"/>
    <col min="12815" max="12815" width="9.140625" style="101"/>
    <col min="12816" max="12816" width="9.5703125" style="101" bestFit="1" customWidth="1"/>
    <col min="12817" max="13059" width="9.140625" style="101"/>
    <col min="13060" max="13060" width="11.85546875" style="101" customWidth="1"/>
    <col min="13061" max="13062" width="20.85546875" style="101" customWidth="1"/>
    <col min="13063" max="13063" width="18.28515625" style="101" customWidth="1"/>
    <col min="13064" max="13064" width="16.85546875" style="101" customWidth="1"/>
    <col min="13065" max="13065" width="17.28515625" style="101" customWidth="1"/>
    <col min="13066" max="13066" width="11.7109375" style="101" customWidth="1"/>
    <col min="13067" max="13068" width="11.140625" style="101" customWidth="1"/>
    <col min="13069" max="13069" width="8.42578125" style="101" customWidth="1"/>
    <col min="13070" max="13070" width="14.5703125" style="101" customWidth="1"/>
    <col min="13071" max="13071" width="9.140625" style="101"/>
    <col min="13072" max="13072" width="9.5703125" style="101" bestFit="1" customWidth="1"/>
    <col min="13073" max="13315" width="9.140625" style="101"/>
    <col min="13316" max="13316" width="11.85546875" style="101" customWidth="1"/>
    <col min="13317" max="13318" width="20.85546875" style="101" customWidth="1"/>
    <col min="13319" max="13319" width="18.28515625" style="101" customWidth="1"/>
    <col min="13320" max="13320" width="16.85546875" style="101" customWidth="1"/>
    <col min="13321" max="13321" width="17.28515625" style="101" customWidth="1"/>
    <col min="13322" max="13322" width="11.7109375" style="101" customWidth="1"/>
    <col min="13323" max="13324" width="11.140625" style="101" customWidth="1"/>
    <col min="13325" max="13325" width="8.42578125" style="101" customWidth="1"/>
    <col min="13326" max="13326" width="14.5703125" style="101" customWidth="1"/>
    <col min="13327" max="13327" width="9.140625" style="101"/>
    <col min="13328" max="13328" width="9.5703125" style="101" bestFit="1" customWidth="1"/>
    <col min="13329" max="13571" width="9.140625" style="101"/>
    <col min="13572" max="13572" width="11.85546875" style="101" customWidth="1"/>
    <col min="13573" max="13574" width="20.85546875" style="101" customWidth="1"/>
    <col min="13575" max="13575" width="18.28515625" style="101" customWidth="1"/>
    <col min="13576" max="13576" width="16.85546875" style="101" customWidth="1"/>
    <col min="13577" max="13577" width="17.28515625" style="101" customWidth="1"/>
    <col min="13578" max="13578" width="11.7109375" style="101" customWidth="1"/>
    <col min="13579" max="13580" width="11.140625" style="101" customWidth="1"/>
    <col min="13581" max="13581" width="8.42578125" style="101" customWidth="1"/>
    <col min="13582" max="13582" width="14.5703125" style="101" customWidth="1"/>
    <col min="13583" max="13583" width="9.140625" style="101"/>
    <col min="13584" max="13584" width="9.5703125" style="101" bestFit="1" customWidth="1"/>
    <col min="13585" max="13827" width="9.140625" style="101"/>
    <col min="13828" max="13828" width="11.85546875" style="101" customWidth="1"/>
    <col min="13829" max="13830" width="20.85546875" style="101" customWidth="1"/>
    <col min="13831" max="13831" width="18.28515625" style="101" customWidth="1"/>
    <col min="13832" max="13832" width="16.85546875" style="101" customWidth="1"/>
    <col min="13833" max="13833" width="17.28515625" style="101" customWidth="1"/>
    <col min="13834" max="13834" width="11.7109375" style="101" customWidth="1"/>
    <col min="13835" max="13836" width="11.140625" style="101" customWidth="1"/>
    <col min="13837" max="13837" width="8.42578125" style="101" customWidth="1"/>
    <col min="13838" max="13838" width="14.5703125" style="101" customWidth="1"/>
    <col min="13839" max="13839" width="9.140625" style="101"/>
    <col min="13840" max="13840" width="9.5703125" style="101" bestFit="1" customWidth="1"/>
    <col min="13841" max="14083" width="9.140625" style="101"/>
    <col min="14084" max="14084" width="11.85546875" style="101" customWidth="1"/>
    <col min="14085" max="14086" width="20.85546875" style="101" customWidth="1"/>
    <col min="14087" max="14087" width="18.28515625" style="101" customWidth="1"/>
    <col min="14088" max="14088" width="16.85546875" style="101" customWidth="1"/>
    <col min="14089" max="14089" width="17.28515625" style="101" customWidth="1"/>
    <col min="14090" max="14090" width="11.7109375" style="101" customWidth="1"/>
    <col min="14091" max="14092" width="11.140625" style="101" customWidth="1"/>
    <col min="14093" max="14093" width="8.42578125" style="101" customWidth="1"/>
    <col min="14094" max="14094" width="14.5703125" style="101" customWidth="1"/>
    <col min="14095" max="14095" width="9.140625" style="101"/>
    <col min="14096" max="14096" width="9.5703125" style="101" bestFit="1" customWidth="1"/>
    <col min="14097" max="14339" width="9.140625" style="101"/>
    <col min="14340" max="14340" width="11.85546875" style="101" customWidth="1"/>
    <col min="14341" max="14342" width="20.85546875" style="101" customWidth="1"/>
    <col min="14343" max="14343" width="18.28515625" style="101" customWidth="1"/>
    <col min="14344" max="14344" width="16.85546875" style="101" customWidth="1"/>
    <col min="14345" max="14345" width="17.28515625" style="101" customWidth="1"/>
    <col min="14346" max="14346" width="11.7109375" style="101" customWidth="1"/>
    <col min="14347" max="14348" width="11.140625" style="101" customWidth="1"/>
    <col min="14349" max="14349" width="8.42578125" style="101" customWidth="1"/>
    <col min="14350" max="14350" width="14.5703125" style="101" customWidth="1"/>
    <col min="14351" max="14351" width="9.140625" style="101"/>
    <col min="14352" max="14352" width="9.5703125" style="101" bestFit="1" customWidth="1"/>
    <col min="14353" max="14595" width="9.140625" style="101"/>
    <col min="14596" max="14596" width="11.85546875" style="101" customWidth="1"/>
    <col min="14597" max="14598" width="20.85546875" style="101" customWidth="1"/>
    <col min="14599" max="14599" width="18.28515625" style="101" customWidth="1"/>
    <col min="14600" max="14600" width="16.85546875" style="101" customWidth="1"/>
    <col min="14601" max="14601" width="17.28515625" style="101" customWidth="1"/>
    <col min="14602" max="14602" width="11.7109375" style="101" customWidth="1"/>
    <col min="14603" max="14604" width="11.140625" style="101" customWidth="1"/>
    <col min="14605" max="14605" width="8.42578125" style="101" customWidth="1"/>
    <col min="14606" max="14606" width="14.5703125" style="101" customWidth="1"/>
    <col min="14607" max="14607" width="9.140625" style="101"/>
    <col min="14608" max="14608" width="9.5703125" style="101" bestFit="1" customWidth="1"/>
    <col min="14609" max="14851" width="9.140625" style="101"/>
    <col min="14852" max="14852" width="11.85546875" style="101" customWidth="1"/>
    <col min="14853" max="14854" width="20.85546875" style="101" customWidth="1"/>
    <col min="14855" max="14855" width="18.28515625" style="101" customWidth="1"/>
    <col min="14856" max="14856" width="16.85546875" style="101" customWidth="1"/>
    <col min="14857" max="14857" width="17.28515625" style="101" customWidth="1"/>
    <col min="14858" max="14858" width="11.7109375" style="101" customWidth="1"/>
    <col min="14859" max="14860" width="11.140625" style="101" customWidth="1"/>
    <col min="14861" max="14861" width="8.42578125" style="101" customWidth="1"/>
    <col min="14862" max="14862" width="14.5703125" style="101" customWidth="1"/>
    <col min="14863" max="14863" width="9.140625" style="101"/>
    <col min="14864" max="14864" width="9.5703125" style="101" bestFit="1" customWidth="1"/>
    <col min="14865" max="15107" width="9.140625" style="101"/>
    <col min="15108" max="15108" width="11.85546875" style="101" customWidth="1"/>
    <col min="15109" max="15110" width="20.85546875" style="101" customWidth="1"/>
    <col min="15111" max="15111" width="18.28515625" style="101" customWidth="1"/>
    <col min="15112" max="15112" width="16.85546875" style="101" customWidth="1"/>
    <col min="15113" max="15113" width="17.28515625" style="101" customWidth="1"/>
    <col min="15114" max="15114" width="11.7109375" style="101" customWidth="1"/>
    <col min="15115" max="15116" width="11.140625" style="101" customWidth="1"/>
    <col min="15117" max="15117" width="8.42578125" style="101" customWidth="1"/>
    <col min="15118" max="15118" width="14.5703125" style="101" customWidth="1"/>
    <col min="15119" max="15119" width="9.140625" style="101"/>
    <col min="15120" max="15120" width="9.5703125" style="101" bestFit="1" customWidth="1"/>
    <col min="15121" max="15363" width="9.140625" style="101"/>
    <col min="15364" max="15364" width="11.85546875" style="101" customWidth="1"/>
    <col min="15365" max="15366" width="20.85546875" style="101" customWidth="1"/>
    <col min="15367" max="15367" width="18.28515625" style="101" customWidth="1"/>
    <col min="15368" max="15368" width="16.85546875" style="101" customWidth="1"/>
    <col min="15369" max="15369" width="17.28515625" style="101" customWidth="1"/>
    <col min="15370" max="15370" width="11.7109375" style="101" customWidth="1"/>
    <col min="15371" max="15372" width="11.140625" style="101" customWidth="1"/>
    <col min="15373" max="15373" width="8.42578125" style="101" customWidth="1"/>
    <col min="15374" max="15374" width="14.5703125" style="101" customWidth="1"/>
    <col min="15375" max="15375" width="9.140625" style="101"/>
    <col min="15376" max="15376" width="9.5703125" style="101" bestFit="1" customWidth="1"/>
    <col min="15377" max="15619" width="9.140625" style="101"/>
    <col min="15620" max="15620" width="11.85546875" style="101" customWidth="1"/>
    <col min="15621" max="15622" width="20.85546875" style="101" customWidth="1"/>
    <col min="15623" max="15623" width="18.28515625" style="101" customWidth="1"/>
    <col min="15624" max="15624" width="16.85546875" style="101" customWidth="1"/>
    <col min="15625" max="15625" width="17.28515625" style="101" customWidth="1"/>
    <col min="15626" max="15626" width="11.7109375" style="101" customWidth="1"/>
    <col min="15627" max="15628" width="11.140625" style="101" customWidth="1"/>
    <col min="15629" max="15629" width="8.42578125" style="101" customWidth="1"/>
    <col min="15630" max="15630" width="14.5703125" style="101" customWidth="1"/>
    <col min="15631" max="15631" width="9.140625" style="101"/>
    <col min="15632" max="15632" width="9.5703125" style="101" bestFit="1" customWidth="1"/>
    <col min="15633" max="15875" width="9.140625" style="101"/>
    <col min="15876" max="15876" width="11.85546875" style="101" customWidth="1"/>
    <col min="15877" max="15878" width="20.85546875" style="101" customWidth="1"/>
    <col min="15879" max="15879" width="18.28515625" style="101" customWidth="1"/>
    <col min="15880" max="15880" width="16.85546875" style="101" customWidth="1"/>
    <col min="15881" max="15881" width="17.28515625" style="101" customWidth="1"/>
    <col min="15882" max="15882" width="11.7109375" style="101" customWidth="1"/>
    <col min="15883" max="15884" width="11.140625" style="101" customWidth="1"/>
    <col min="15885" max="15885" width="8.42578125" style="101" customWidth="1"/>
    <col min="15886" max="15886" width="14.5703125" style="101" customWidth="1"/>
    <col min="15887" max="15887" width="9.140625" style="101"/>
    <col min="15888" max="15888" width="9.5703125" style="101" bestFit="1" customWidth="1"/>
    <col min="15889" max="16131" width="9.140625" style="101"/>
    <col min="16132" max="16132" width="11.85546875" style="101" customWidth="1"/>
    <col min="16133" max="16134" width="20.85546875" style="101" customWidth="1"/>
    <col min="16135" max="16135" width="18.28515625" style="101" customWidth="1"/>
    <col min="16136" max="16136" width="16.85546875" style="101" customWidth="1"/>
    <col min="16137" max="16137" width="17.28515625" style="101" customWidth="1"/>
    <col min="16138" max="16138" width="11.7109375" style="101" customWidth="1"/>
    <col min="16139" max="16140" width="11.140625" style="101" customWidth="1"/>
    <col min="16141" max="16141" width="8.42578125" style="101" customWidth="1"/>
    <col min="16142" max="16142" width="14.5703125" style="101" customWidth="1"/>
    <col min="16143" max="16143" width="9.140625" style="101"/>
    <col min="16144" max="16144" width="9.5703125" style="101" bestFit="1" customWidth="1"/>
    <col min="16145" max="16384" width="9.140625" style="101"/>
  </cols>
  <sheetData>
    <row r="1" spans="1:16" s="154" customFormat="1" ht="37.5" customHeight="1">
      <c r="K1" s="155" t="s">
        <v>107</v>
      </c>
      <c r="L1" s="155"/>
      <c r="M1" s="156" t="s">
        <v>109</v>
      </c>
      <c r="N1" s="155"/>
      <c r="O1" s="155" t="s">
        <v>108</v>
      </c>
      <c r="P1" s="155"/>
    </row>
    <row r="2" spans="1:16">
      <c r="A2" s="102" t="s">
        <v>20</v>
      </c>
      <c r="B2" s="102" t="s">
        <v>19</v>
      </c>
      <c r="C2" s="102" t="s">
        <v>18</v>
      </c>
      <c r="D2" s="102" t="s">
        <v>17</v>
      </c>
      <c r="E2" s="102" t="s">
        <v>16</v>
      </c>
      <c r="F2" s="102" t="s">
        <v>15</v>
      </c>
      <c r="G2" s="102" t="s">
        <v>13</v>
      </c>
      <c r="H2" s="102" t="s">
        <v>11</v>
      </c>
      <c r="I2" s="102" t="s">
        <v>12</v>
      </c>
      <c r="J2" s="103" t="s">
        <v>95</v>
      </c>
      <c r="K2" s="104" t="s">
        <v>9</v>
      </c>
      <c r="L2" s="105" t="s">
        <v>8</v>
      </c>
      <c r="M2" s="157" t="s">
        <v>9</v>
      </c>
      <c r="N2" s="157" t="s">
        <v>8</v>
      </c>
      <c r="O2" s="104" t="s">
        <v>9</v>
      </c>
      <c r="P2" s="105" t="s">
        <v>8</v>
      </c>
    </row>
    <row r="3" spans="1:16" ht="55.15" customHeight="1">
      <c r="A3" s="106">
        <v>1</v>
      </c>
      <c r="B3" s="106" t="s">
        <v>2</v>
      </c>
      <c r="C3" s="106" t="s">
        <v>7</v>
      </c>
      <c r="D3" s="106" t="s">
        <v>73</v>
      </c>
      <c r="E3" s="106" t="s">
        <v>74</v>
      </c>
      <c r="F3" s="106">
        <v>8</v>
      </c>
      <c r="G3" s="106"/>
      <c r="H3" s="106"/>
      <c r="I3" s="106"/>
      <c r="J3" s="107"/>
      <c r="K3" s="108">
        <v>86000</v>
      </c>
      <c r="L3" s="109">
        <f>F3*K3</f>
        <v>688000</v>
      </c>
      <c r="M3" s="158">
        <v>86000</v>
      </c>
      <c r="N3" s="158">
        <f t="shared" ref="N3:N12" si="0">M3*F3</f>
        <v>688000</v>
      </c>
      <c r="O3" s="108">
        <v>329462.5</v>
      </c>
      <c r="P3" s="109">
        <f t="shared" ref="P3:P12" si="1">O3*F3</f>
        <v>2635700</v>
      </c>
    </row>
    <row r="4" spans="1:16" ht="60" customHeight="1">
      <c r="A4" s="106">
        <v>2</v>
      </c>
      <c r="B4" s="106" t="s">
        <v>2</v>
      </c>
      <c r="C4" s="106" t="s">
        <v>7</v>
      </c>
      <c r="D4" s="106" t="s">
        <v>5</v>
      </c>
      <c r="E4" s="106" t="s">
        <v>23</v>
      </c>
      <c r="F4" s="106">
        <v>40</v>
      </c>
      <c r="G4" s="106"/>
      <c r="H4" s="106"/>
      <c r="I4" s="106"/>
      <c r="J4" s="107"/>
      <c r="K4" s="108">
        <v>43475</v>
      </c>
      <c r="L4" s="109">
        <f t="shared" ref="L4:L12" si="2">F4*K4</f>
        <v>1739000</v>
      </c>
      <c r="M4" s="158">
        <v>43475</v>
      </c>
      <c r="N4" s="158">
        <f t="shared" si="0"/>
        <v>1739000</v>
      </c>
      <c r="O4" s="108">
        <v>160087.5</v>
      </c>
      <c r="P4" s="109">
        <f t="shared" si="1"/>
        <v>6403500</v>
      </c>
    </row>
    <row r="5" spans="1:16" ht="72" customHeight="1">
      <c r="A5" s="106">
        <v>4</v>
      </c>
      <c r="B5" s="106" t="s">
        <v>2</v>
      </c>
      <c r="C5" s="106" t="s">
        <v>7</v>
      </c>
      <c r="D5" s="106" t="s">
        <v>98</v>
      </c>
      <c r="E5" s="106" t="s">
        <v>77</v>
      </c>
      <c r="F5" s="106">
        <v>8</v>
      </c>
      <c r="G5" s="106"/>
      <c r="H5" s="106"/>
      <c r="I5" s="106" t="s">
        <v>75</v>
      </c>
      <c r="J5" s="107"/>
      <c r="K5" s="108">
        <v>64900</v>
      </c>
      <c r="L5" s="109">
        <f t="shared" si="2"/>
        <v>519200</v>
      </c>
      <c r="M5" s="158">
        <v>64900</v>
      </c>
      <c r="N5" s="158">
        <f t="shared" si="0"/>
        <v>519200</v>
      </c>
      <c r="O5" s="108">
        <v>192375</v>
      </c>
      <c r="P5" s="109">
        <f t="shared" si="1"/>
        <v>1539000</v>
      </c>
    </row>
    <row r="6" spans="1:16" ht="90" customHeight="1">
      <c r="A6" s="106">
        <v>5</v>
      </c>
      <c r="B6" s="106" t="s">
        <v>2</v>
      </c>
      <c r="C6" s="106" t="s">
        <v>78</v>
      </c>
      <c r="D6" s="106" t="s">
        <v>5</v>
      </c>
      <c r="E6" s="106" t="s">
        <v>23</v>
      </c>
      <c r="F6" s="106">
        <v>16</v>
      </c>
      <c r="G6" s="106"/>
      <c r="H6" s="106"/>
      <c r="I6" s="106"/>
      <c r="J6" s="106"/>
      <c r="K6" s="108">
        <v>135000</v>
      </c>
      <c r="L6" s="109">
        <f t="shared" si="2"/>
        <v>2160000</v>
      </c>
      <c r="M6" s="158">
        <v>135000</v>
      </c>
      <c r="N6" s="158">
        <f t="shared" si="0"/>
        <v>2160000</v>
      </c>
      <c r="O6" s="108">
        <v>235285</v>
      </c>
      <c r="P6" s="109">
        <f t="shared" si="1"/>
        <v>3764560</v>
      </c>
    </row>
    <row r="7" spans="1:16" ht="71.45" customHeight="1">
      <c r="A7" s="106">
        <v>6</v>
      </c>
      <c r="B7" s="106" t="s">
        <v>2</v>
      </c>
      <c r="C7" s="106" t="s">
        <v>81</v>
      </c>
      <c r="D7" s="106" t="s">
        <v>5</v>
      </c>
      <c r="E7" s="106" t="s">
        <v>23</v>
      </c>
      <c r="F7" s="106">
        <v>8</v>
      </c>
      <c r="G7" s="106"/>
      <c r="H7" s="106"/>
      <c r="I7" s="106" t="s">
        <v>75</v>
      </c>
      <c r="J7" s="106"/>
      <c r="K7" s="108">
        <v>77500</v>
      </c>
      <c r="L7" s="109">
        <f t="shared" si="2"/>
        <v>620000</v>
      </c>
      <c r="M7" s="158">
        <v>54250</v>
      </c>
      <c r="N7" s="158">
        <f t="shared" si="0"/>
        <v>434000</v>
      </c>
      <c r="O7" s="108">
        <v>139669</v>
      </c>
      <c r="P7" s="109">
        <f t="shared" si="1"/>
        <v>1117352</v>
      </c>
    </row>
    <row r="8" spans="1:16" ht="84.6" customHeight="1">
      <c r="A8" s="106">
        <v>7</v>
      </c>
      <c r="B8" s="106" t="s">
        <v>2</v>
      </c>
      <c r="C8" s="106" t="s">
        <v>81</v>
      </c>
      <c r="D8" s="106" t="s">
        <v>73</v>
      </c>
      <c r="E8" s="106" t="s">
        <v>74</v>
      </c>
      <c r="F8" s="106">
        <v>2</v>
      </c>
      <c r="G8" s="106"/>
      <c r="H8" s="106"/>
      <c r="I8" s="106" t="s">
        <v>75</v>
      </c>
      <c r="J8" s="106"/>
      <c r="K8" s="108">
        <v>169950</v>
      </c>
      <c r="L8" s="109">
        <f t="shared" si="2"/>
        <v>339900</v>
      </c>
      <c r="M8" s="158">
        <v>111500</v>
      </c>
      <c r="N8" s="158">
        <f t="shared" si="0"/>
        <v>223000</v>
      </c>
      <c r="O8" s="108">
        <v>328213</v>
      </c>
      <c r="P8" s="109">
        <f t="shared" si="1"/>
        <v>656426</v>
      </c>
    </row>
    <row r="9" spans="1:16" ht="84.6" customHeight="1">
      <c r="A9" s="106">
        <v>8</v>
      </c>
      <c r="B9" s="106" t="s">
        <v>2</v>
      </c>
      <c r="C9" s="106" t="s">
        <v>81</v>
      </c>
      <c r="D9" s="106" t="s">
        <v>82</v>
      </c>
      <c r="E9" s="106" t="s">
        <v>83</v>
      </c>
      <c r="F9" s="106">
        <v>10</v>
      </c>
      <c r="G9" s="106"/>
      <c r="H9" s="106"/>
      <c r="I9" s="106" t="s">
        <v>75</v>
      </c>
      <c r="J9" s="107"/>
      <c r="K9" s="108">
        <v>41350</v>
      </c>
      <c r="L9" s="109">
        <f t="shared" si="2"/>
        <v>413500</v>
      </c>
      <c r="M9" s="158">
        <v>41350</v>
      </c>
      <c r="N9" s="158">
        <f t="shared" si="0"/>
        <v>413500</v>
      </c>
      <c r="O9" s="108">
        <v>71064</v>
      </c>
      <c r="P9" s="109">
        <f t="shared" si="1"/>
        <v>710640</v>
      </c>
    </row>
    <row r="10" spans="1:16" ht="84.6" customHeight="1">
      <c r="A10" s="106">
        <v>10</v>
      </c>
      <c r="B10" s="106" t="s">
        <v>2</v>
      </c>
      <c r="C10" s="106" t="s">
        <v>84</v>
      </c>
      <c r="D10" s="106" t="s">
        <v>82</v>
      </c>
      <c r="E10" s="106" t="s">
        <v>83</v>
      </c>
      <c r="F10" s="106">
        <v>14</v>
      </c>
      <c r="G10" s="106"/>
      <c r="H10" s="106"/>
      <c r="I10" s="106" t="s">
        <v>75</v>
      </c>
      <c r="J10" s="107"/>
      <c r="K10" s="108">
        <v>25950</v>
      </c>
      <c r="L10" s="109">
        <f t="shared" si="2"/>
        <v>363300</v>
      </c>
      <c r="M10" s="158">
        <v>15950</v>
      </c>
      <c r="N10" s="158">
        <f t="shared" si="0"/>
        <v>223300</v>
      </c>
      <c r="O10" s="108">
        <v>48600</v>
      </c>
      <c r="P10" s="109">
        <f t="shared" si="1"/>
        <v>680400</v>
      </c>
    </row>
    <row r="11" spans="1:16" ht="66" customHeight="1">
      <c r="A11" s="106">
        <v>12</v>
      </c>
      <c r="B11" s="106" t="s">
        <v>2</v>
      </c>
      <c r="C11" s="106" t="s">
        <v>4</v>
      </c>
      <c r="D11" s="106" t="s">
        <v>5</v>
      </c>
      <c r="E11" s="106" t="s">
        <v>23</v>
      </c>
      <c r="F11" s="106">
        <v>30</v>
      </c>
      <c r="G11" s="106"/>
      <c r="H11" s="106"/>
      <c r="I11" s="106"/>
      <c r="J11" s="107"/>
      <c r="K11" s="108">
        <v>43475</v>
      </c>
      <c r="L11" s="109">
        <f t="shared" si="2"/>
        <v>1304250</v>
      </c>
      <c r="M11" s="158">
        <v>43475</v>
      </c>
      <c r="N11" s="158">
        <f t="shared" si="0"/>
        <v>1304250</v>
      </c>
      <c r="O11" s="108">
        <v>160087.5</v>
      </c>
      <c r="P11" s="109">
        <f t="shared" si="1"/>
        <v>4802625</v>
      </c>
    </row>
    <row r="12" spans="1:16" ht="45.6" customHeight="1">
      <c r="A12" s="106">
        <v>16</v>
      </c>
      <c r="B12" s="106" t="s">
        <v>2</v>
      </c>
      <c r="C12" s="106" t="s">
        <v>6</v>
      </c>
      <c r="D12" s="106" t="s">
        <v>5</v>
      </c>
      <c r="E12" s="106" t="s">
        <v>23</v>
      </c>
      <c r="F12" s="106">
        <v>5</v>
      </c>
      <c r="G12" s="106"/>
      <c r="H12" s="106"/>
      <c r="I12" s="106"/>
      <c r="J12" s="107"/>
      <c r="K12" s="108">
        <v>43475</v>
      </c>
      <c r="L12" s="109">
        <f t="shared" si="2"/>
        <v>217375</v>
      </c>
      <c r="M12" s="158">
        <v>43475</v>
      </c>
      <c r="N12" s="158">
        <f t="shared" si="0"/>
        <v>217375</v>
      </c>
      <c r="O12" s="108">
        <v>160087.5</v>
      </c>
      <c r="P12" s="109">
        <f t="shared" si="1"/>
        <v>800437.5</v>
      </c>
    </row>
    <row r="13" spans="1:16">
      <c r="A13" s="107"/>
      <c r="B13" s="99"/>
      <c r="C13" s="99"/>
      <c r="D13" s="99"/>
      <c r="E13" s="99"/>
      <c r="F13" s="99">
        <f>SUM(F3:F12)</f>
        <v>141</v>
      </c>
      <c r="G13" s="99" t="s">
        <v>99</v>
      </c>
      <c r="H13" s="99"/>
      <c r="I13" s="99"/>
      <c r="J13" s="99"/>
      <c r="K13" s="109"/>
      <c r="L13" s="108">
        <f>SUM(L3:L12)</f>
        <v>8364525</v>
      </c>
      <c r="M13" s="159"/>
      <c r="N13" s="159">
        <f>SUM(N3:N12)</f>
        <v>7921625</v>
      </c>
      <c r="O13" s="109"/>
      <c r="P13" s="108">
        <f>SUM(P3:P12)</f>
        <v>23110640.5</v>
      </c>
    </row>
    <row r="14" spans="1:16">
      <c r="A14" s="107"/>
      <c r="B14" s="99"/>
      <c r="C14" s="99"/>
      <c r="D14" s="99"/>
      <c r="E14" s="99"/>
      <c r="F14" s="99"/>
      <c r="G14" s="99" t="s">
        <v>100</v>
      </c>
      <c r="H14" s="99"/>
      <c r="I14" s="99"/>
      <c r="J14" s="99"/>
      <c r="K14" s="109"/>
      <c r="L14" s="108">
        <v>203000</v>
      </c>
      <c r="M14" s="159"/>
      <c r="N14" s="159">
        <v>203000</v>
      </c>
      <c r="O14" s="109"/>
      <c r="P14" s="108">
        <v>0</v>
      </c>
    </row>
    <row r="15" spans="1:16">
      <c r="A15" s="107"/>
      <c r="B15" s="99"/>
      <c r="C15" s="99"/>
      <c r="D15" s="99"/>
      <c r="E15" s="99"/>
      <c r="F15" s="99"/>
      <c r="G15" s="99" t="s">
        <v>24</v>
      </c>
      <c r="H15" s="99"/>
      <c r="I15" s="99"/>
      <c r="J15" s="99"/>
      <c r="K15" s="109"/>
      <c r="L15" s="108">
        <f>(L13+L14)*18%</f>
        <v>1542154.5</v>
      </c>
      <c r="M15" s="159"/>
      <c r="N15" s="159">
        <f>(N13+N14)*18%</f>
        <v>1462432.5</v>
      </c>
      <c r="O15" s="109"/>
      <c r="P15" s="108">
        <f>P13*18%</f>
        <v>4159915.29</v>
      </c>
    </row>
    <row r="16" spans="1:16" ht="15" customHeight="1">
      <c r="A16" s="107"/>
      <c r="B16" s="110" t="s">
        <v>101</v>
      </c>
      <c r="C16" s="110"/>
      <c r="D16" s="110"/>
      <c r="E16" s="110"/>
      <c r="F16" s="110"/>
      <c r="G16" s="100" t="s">
        <v>102</v>
      </c>
      <c r="H16" s="110"/>
      <c r="I16" s="100"/>
      <c r="J16" s="100"/>
      <c r="K16" s="111"/>
      <c r="L16" s="108">
        <f>L13+L14+L15</f>
        <v>10109679.5</v>
      </c>
      <c r="M16" s="159"/>
      <c r="N16" s="159">
        <f>N13+N14+N15</f>
        <v>9587057.5</v>
      </c>
      <c r="O16" s="111"/>
      <c r="P16" s="108">
        <f>P15+P13</f>
        <v>27270555.789999999</v>
      </c>
    </row>
    <row r="17" spans="1:16">
      <c r="A17" s="107"/>
      <c r="B17" s="112"/>
      <c r="C17" s="107"/>
      <c r="D17" s="107"/>
      <c r="E17" s="107"/>
      <c r="F17" s="107"/>
      <c r="G17" s="113"/>
      <c r="H17" s="107"/>
      <c r="I17" s="107"/>
      <c r="J17" s="107"/>
      <c r="K17" s="107"/>
      <c r="L17" s="107" t="s">
        <v>105</v>
      </c>
      <c r="M17" s="160"/>
      <c r="N17" s="160" t="s">
        <v>110</v>
      </c>
      <c r="O17" s="107"/>
      <c r="P17" s="107"/>
    </row>
    <row r="18" spans="1:16">
      <c r="A18" s="107"/>
      <c r="B18" s="112"/>
      <c r="C18" s="107"/>
      <c r="D18" s="107"/>
      <c r="E18" s="107"/>
      <c r="F18" s="107"/>
      <c r="G18" s="107"/>
      <c r="H18" s="107"/>
      <c r="I18" s="107"/>
      <c r="J18" s="107"/>
      <c r="K18" s="107"/>
      <c r="L18" s="107" t="s">
        <v>106</v>
      </c>
      <c r="M18" s="160"/>
      <c r="N18" s="160" t="s">
        <v>106</v>
      </c>
      <c r="O18" s="107"/>
      <c r="P18" s="107"/>
    </row>
    <row r="19" spans="1:16">
      <c r="B19" s="116"/>
      <c r="C19" s="116"/>
      <c r="D19" s="116"/>
      <c r="E19" s="116"/>
      <c r="F19" s="116"/>
      <c r="G19" s="116"/>
      <c r="H19" s="116"/>
      <c r="I19" s="116"/>
      <c r="J19" s="114"/>
      <c r="K19" s="114"/>
      <c r="O19" s="114"/>
    </row>
    <row r="20" spans="1:16">
      <c r="B20" s="114"/>
      <c r="C20" s="114"/>
      <c r="D20" s="114"/>
      <c r="E20" s="115"/>
      <c r="F20" s="115"/>
      <c r="G20" s="115"/>
      <c r="H20" s="114"/>
      <c r="I20" s="114"/>
      <c r="J20" s="114"/>
      <c r="K20" s="114"/>
      <c r="O20" s="114"/>
    </row>
    <row r="21" spans="1:16">
      <c r="B21" s="114"/>
      <c r="C21" s="114"/>
      <c r="D21" s="114"/>
      <c r="E21" s="115"/>
      <c r="F21" s="115"/>
      <c r="G21" s="115"/>
      <c r="H21" s="114"/>
      <c r="I21" s="114"/>
      <c r="J21" s="114"/>
      <c r="K21" s="114"/>
      <c r="O21" s="114"/>
    </row>
    <row r="22" spans="1:16"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O22" s="114"/>
    </row>
    <row r="23" spans="1:16">
      <c r="B23" s="116"/>
      <c r="C23" s="116"/>
      <c r="D23" s="116"/>
      <c r="E23" s="116"/>
      <c r="F23" s="116"/>
      <c r="G23" s="116"/>
      <c r="H23" s="116"/>
      <c r="I23" s="116"/>
      <c r="J23" s="114"/>
      <c r="K23" s="114"/>
      <c r="O23" s="114"/>
    </row>
  </sheetData>
  <mergeCells count="7">
    <mergeCell ref="E20:G20"/>
    <mergeCell ref="E21:G21"/>
    <mergeCell ref="B23:I23"/>
    <mergeCell ref="K1:L1"/>
    <mergeCell ref="O1:P1"/>
    <mergeCell ref="B19:I19"/>
    <mergeCell ref="M1:N1"/>
  </mergeCells>
  <pageMargins left="0.11811023622047245" right="0.31496062992125984" top="0.74803149606299213" bottom="0.74803149606299213" header="0.31496062992125984" footer="0.31496062992125984"/>
  <pageSetup paperSize="9" scale="61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B1B61-2609-4618-905B-CBCEF6A929D0}">
  <sheetPr>
    <outlinePr summaryBelow="0" summaryRight="0"/>
    <pageSetUpPr fitToPage="1"/>
  </sheetPr>
  <dimension ref="A1:X927"/>
  <sheetViews>
    <sheetView topLeftCell="G1" workbookViewId="0">
      <selection activeCell="M4" sqref="M4:M13"/>
    </sheetView>
  </sheetViews>
  <sheetFormatPr defaultColWidth="13.85546875" defaultRowHeight="15.75" customHeight="1"/>
  <cols>
    <col min="1" max="1" width="5.5703125" style="3" customWidth="1"/>
    <col min="2" max="2" width="8.7109375" style="3" bestFit="1" customWidth="1"/>
    <col min="3" max="3" width="10.42578125" style="3" bestFit="1" customWidth="1"/>
    <col min="4" max="4" width="16.85546875" style="3" customWidth="1"/>
    <col min="5" max="5" width="12.140625" style="3" bestFit="1" customWidth="1"/>
    <col min="6" max="6" width="4.5703125" style="3" bestFit="1" customWidth="1"/>
    <col min="7" max="7" width="11.140625" style="3" bestFit="1" customWidth="1"/>
    <col min="8" max="8" width="6.140625" style="3" customWidth="1"/>
    <col min="9" max="9" width="4.42578125" style="3" bestFit="1" customWidth="1"/>
    <col min="10" max="10" width="14.42578125" style="3" customWidth="1"/>
    <col min="11" max="12" width="10" style="3" customWidth="1"/>
    <col min="13" max="13" width="11.5703125" style="3" customWidth="1"/>
    <col min="14" max="14" width="14" style="3" customWidth="1"/>
    <col min="15" max="15" width="13.85546875" style="3"/>
    <col min="16" max="17" width="12" style="3" customWidth="1"/>
    <col min="18" max="18" width="8" style="3" customWidth="1"/>
    <col min="19" max="19" width="4" style="3" customWidth="1"/>
    <col min="20" max="20" width="9.85546875" style="3" customWidth="1"/>
    <col min="21" max="21" width="13.85546875" style="3" customWidth="1"/>
    <col min="22" max="22" width="10.7109375" style="3" customWidth="1"/>
    <col min="23" max="23" width="8.42578125" style="3" customWidth="1"/>
    <col min="24" max="24" width="4" style="3" customWidth="1"/>
    <col min="25" max="25" width="13.85546875" style="3" customWidth="1"/>
    <col min="26" max="16384" width="13.85546875" style="3"/>
  </cols>
  <sheetData>
    <row r="1" spans="1:24" ht="51.75" customHeight="1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</row>
    <row r="2" spans="1:24" ht="12.75">
      <c r="A2" s="118" t="s">
        <v>22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20" t="s">
        <v>21</v>
      </c>
      <c r="R2" s="120"/>
      <c r="S2" s="120"/>
      <c r="T2" s="119"/>
      <c r="U2" s="119"/>
      <c r="V2" s="119"/>
    </row>
    <row r="3" spans="1:24" ht="51">
      <c r="A3" s="4" t="s">
        <v>20</v>
      </c>
      <c r="B3" s="4" t="s">
        <v>19</v>
      </c>
      <c r="C3" s="4" t="s">
        <v>18</v>
      </c>
      <c r="D3" s="4" t="s">
        <v>17</v>
      </c>
      <c r="E3" s="4" t="s">
        <v>16</v>
      </c>
      <c r="F3" s="4" t="s">
        <v>15</v>
      </c>
      <c r="G3" s="5" t="s">
        <v>14</v>
      </c>
      <c r="H3" s="121" t="s">
        <v>10</v>
      </c>
      <c r="I3" s="122"/>
      <c r="J3" s="4" t="s">
        <v>66</v>
      </c>
      <c r="K3" s="4" t="s">
        <v>67</v>
      </c>
      <c r="L3" s="4" t="s">
        <v>68</v>
      </c>
      <c r="M3" s="4" t="s">
        <v>69</v>
      </c>
      <c r="N3" s="4" t="s">
        <v>70</v>
      </c>
      <c r="O3" s="5" t="s">
        <v>13</v>
      </c>
      <c r="P3" s="5" t="s">
        <v>11</v>
      </c>
      <c r="Q3" s="6" t="s">
        <v>12</v>
      </c>
      <c r="R3" s="123" t="s">
        <v>10</v>
      </c>
      <c r="S3" s="124"/>
      <c r="T3" s="7" t="s">
        <v>71</v>
      </c>
      <c r="U3" s="7" t="s">
        <v>72</v>
      </c>
      <c r="V3" s="7" t="s">
        <v>11</v>
      </c>
      <c r="W3" s="125" t="s">
        <v>10</v>
      </c>
      <c r="X3" s="126"/>
    </row>
    <row r="4" spans="1:24" ht="44.25" customHeight="1">
      <c r="A4" s="8">
        <v>1</v>
      </c>
      <c r="B4" s="8" t="s">
        <v>2</v>
      </c>
      <c r="C4" s="9" t="s">
        <v>7</v>
      </c>
      <c r="D4" s="8" t="s">
        <v>73</v>
      </c>
      <c r="E4" s="8" t="s">
        <v>74</v>
      </c>
      <c r="F4" s="8">
        <v>8</v>
      </c>
      <c r="G4" s="10" t="s">
        <v>1</v>
      </c>
      <c r="H4" s="8">
        <v>875</v>
      </c>
      <c r="I4" s="8" t="s">
        <v>3</v>
      </c>
      <c r="J4" s="11">
        <f>(875*270)+(1.5*1475)</f>
        <v>238462.5</v>
      </c>
      <c r="K4" s="12">
        <v>85000</v>
      </c>
      <c r="L4" s="11">
        <v>6000</v>
      </c>
      <c r="M4" s="13">
        <f>SUM(J4:L4)</f>
        <v>329462.5</v>
      </c>
      <c r="N4" s="13">
        <f>M4*F4</f>
        <v>2635700</v>
      </c>
      <c r="O4" s="8"/>
      <c r="P4" s="8"/>
      <c r="Q4" s="8"/>
      <c r="R4" s="8">
        <v>1475</v>
      </c>
      <c r="S4" s="8" t="s">
        <v>0</v>
      </c>
      <c r="T4" s="8" t="s">
        <v>75</v>
      </c>
      <c r="U4" s="8"/>
      <c r="V4" s="8">
        <f>2*18</f>
        <v>36</v>
      </c>
      <c r="W4" s="8"/>
      <c r="X4" s="8"/>
    </row>
    <row r="5" spans="1:24" ht="44.25" customHeight="1">
      <c r="A5" s="8">
        <v>2</v>
      </c>
      <c r="B5" s="8" t="s">
        <v>2</v>
      </c>
      <c r="C5" s="9" t="s">
        <v>7</v>
      </c>
      <c r="D5" s="14" t="s">
        <v>5</v>
      </c>
      <c r="E5" s="14" t="s">
        <v>23</v>
      </c>
      <c r="F5" s="15">
        <v>40</v>
      </c>
      <c r="G5" s="10" t="s">
        <v>1</v>
      </c>
      <c r="H5" s="8">
        <v>875</v>
      </c>
      <c r="I5" s="8" t="s">
        <v>3</v>
      </c>
      <c r="J5" s="11">
        <f>(875*125)+(1.5*1475)</f>
        <v>111587.5</v>
      </c>
      <c r="K5" s="12">
        <v>45000</v>
      </c>
      <c r="L5" s="11">
        <v>3500</v>
      </c>
      <c r="M5" s="13">
        <f t="shared" ref="M5:M13" si="0">SUM(J5:L5)</f>
        <v>160087.5</v>
      </c>
      <c r="N5" s="13">
        <f t="shared" ref="N5:N13" si="1">M5*F5</f>
        <v>6403500</v>
      </c>
      <c r="O5" s="8"/>
      <c r="P5" s="8"/>
      <c r="Q5" s="8"/>
      <c r="R5" s="8">
        <v>1475</v>
      </c>
      <c r="S5" s="8" t="s">
        <v>0</v>
      </c>
      <c r="T5" s="8" t="s">
        <v>75</v>
      </c>
      <c r="U5" s="8"/>
      <c r="V5" s="8"/>
      <c r="W5" s="8"/>
      <c r="X5" s="8"/>
    </row>
    <row r="6" spans="1:24" ht="104.25">
      <c r="A6" s="8">
        <v>4</v>
      </c>
      <c r="B6" s="8" t="s">
        <v>2</v>
      </c>
      <c r="C6" s="9" t="s">
        <v>7</v>
      </c>
      <c r="D6" s="8" t="s">
        <v>76</v>
      </c>
      <c r="E6" s="8" t="s">
        <v>77</v>
      </c>
      <c r="F6" s="8">
        <v>8</v>
      </c>
      <c r="G6" s="10" t="s">
        <v>1</v>
      </c>
      <c r="H6" s="8">
        <v>875</v>
      </c>
      <c r="I6" s="8" t="s">
        <v>3</v>
      </c>
      <c r="J6" s="11">
        <f>875*125</f>
        <v>109375</v>
      </c>
      <c r="K6" s="12">
        <v>75000</v>
      </c>
      <c r="L6" s="11">
        <v>8000</v>
      </c>
      <c r="M6" s="13">
        <f t="shared" si="0"/>
        <v>192375</v>
      </c>
      <c r="N6" s="13">
        <f t="shared" si="1"/>
        <v>1539000</v>
      </c>
      <c r="O6" s="8"/>
      <c r="P6" s="8"/>
      <c r="Q6" s="8" t="s">
        <v>75</v>
      </c>
      <c r="R6" s="8"/>
      <c r="S6" s="8"/>
      <c r="T6" s="8" t="s">
        <v>75</v>
      </c>
      <c r="U6" s="8"/>
      <c r="V6" s="8"/>
      <c r="W6" s="8"/>
      <c r="X6" s="8"/>
    </row>
    <row r="7" spans="1:24" ht="44.25" customHeight="1">
      <c r="A7" s="8">
        <v>5</v>
      </c>
      <c r="B7" s="8" t="s">
        <v>2</v>
      </c>
      <c r="C7" s="16" t="s">
        <v>78</v>
      </c>
      <c r="D7" s="17" t="s">
        <v>5</v>
      </c>
      <c r="E7" s="8" t="s">
        <v>23</v>
      </c>
      <c r="F7" s="8">
        <v>16</v>
      </c>
      <c r="G7" s="10" t="s">
        <v>1</v>
      </c>
      <c r="H7" s="8">
        <v>1474</v>
      </c>
      <c r="I7" s="8" t="s">
        <v>3</v>
      </c>
      <c r="J7" s="11">
        <f>(1474*125)+(1.5*1194)+(1488*0.5)</f>
        <v>186785</v>
      </c>
      <c r="K7" s="12">
        <v>45000</v>
      </c>
      <c r="L7" s="11">
        <v>3500</v>
      </c>
      <c r="M7" s="13">
        <f t="shared" si="0"/>
        <v>235285</v>
      </c>
      <c r="N7" s="13">
        <f t="shared" si="1"/>
        <v>3764560</v>
      </c>
      <c r="O7" s="8"/>
      <c r="P7" s="8"/>
      <c r="Q7" s="8"/>
      <c r="R7" s="8">
        <v>1194</v>
      </c>
      <c r="S7" s="8" t="s">
        <v>0</v>
      </c>
      <c r="T7" s="8" t="s">
        <v>79</v>
      </c>
      <c r="U7" s="8" t="s">
        <v>80</v>
      </c>
      <c r="V7" s="8"/>
      <c r="W7" s="8">
        <v>1488</v>
      </c>
      <c r="X7" s="8" t="s">
        <v>0</v>
      </c>
    </row>
    <row r="8" spans="1:24" ht="44.25" customHeight="1">
      <c r="A8" s="8">
        <v>6</v>
      </c>
      <c r="B8" s="8" t="s">
        <v>2</v>
      </c>
      <c r="C8" s="9" t="s">
        <v>81</v>
      </c>
      <c r="D8" s="17" t="s">
        <v>5</v>
      </c>
      <c r="E8" s="8" t="s">
        <v>23</v>
      </c>
      <c r="F8" s="8">
        <v>8</v>
      </c>
      <c r="G8" s="10" t="s">
        <v>1</v>
      </c>
      <c r="H8" s="8">
        <v>725</v>
      </c>
      <c r="I8" s="8" t="s">
        <v>3</v>
      </c>
      <c r="J8" s="11">
        <f>(725*125)+(1088*0.5)</f>
        <v>91169</v>
      </c>
      <c r="K8" s="12">
        <v>45000</v>
      </c>
      <c r="L8" s="11">
        <v>3500</v>
      </c>
      <c r="M8" s="13">
        <f t="shared" si="0"/>
        <v>139669</v>
      </c>
      <c r="N8" s="13">
        <f t="shared" si="1"/>
        <v>1117352</v>
      </c>
      <c r="O8" s="8"/>
      <c r="P8" s="8"/>
      <c r="Q8" s="8" t="s">
        <v>75</v>
      </c>
      <c r="R8" s="8"/>
      <c r="S8" s="8"/>
      <c r="T8" s="8" t="s">
        <v>79</v>
      </c>
      <c r="U8" s="8" t="s">
        <v>80</v>
      </c>
      <c r="V8" s="8"/>
      <c r="W8" s="8">
        <v>1088</v>
      </c>
      <c r="X8" s="8" t="s">
        <v>0</v>
      </c>
    </row>
    <row r="9" spans="1:24" ht="44.25" customHeight="1">
      <c r="A9" s="8">
        <v>7</v>
      </c>
      <c r="B9" s="8" t="s">
        <v>2</v>
      </c>
      <c r="C9" s="9" t="s">
        <v>81</v>
      </c>
      <c r="D9" s="8" t="s">
        <v>73</v>
      </c>
      <c r="E9" s="8" t="s">
        <v>74</v>
      </c>
      <c r="F9" s="8">
        <v>2</v>
      </c>
      <c r="G9" s="10" t="s">
        <v>1</v>
      </c>
      <c r="H9" s="8">
        <v>725</v>
      </c>
      <c r="I9" s="8" t="s">
        <v>3</v>
      </c>
      <c r="J9" s="11">
        <f>(725*325)+(1088*1)</f>
        <v>236713</v>
      </c>
      <c r="K9" s="12">
        <v>85000</v>
      </c>
      <c r="L9" s="11">
        <v>6500</v>
      </c>
      <c r="M9" s="13">
        <f t="shared" si="0"/>
        <v>328213</v>
      </c>
      <c r="N9" s="13">
        <f t="shared" si="1"/>
        <v>656426</v>
      </c>
      <c r="O9" s="8"/>
      <c r="P9" s="8"/>
      <c r="Q9" s="8" t="s">
        <v>75</v>
      </c>
      <c r="R9" s="8"/>
      <c r="S9" s="8"/>
      <c r="T9" s="8" t="s">
        <v>79</v>
      </c>
      <c r="U9" s="8" t="s">
        <v>80</v>
      </c>
      <c r="V9" s="8"/>
      <c r="W9" s="8">
        <v>1088</v>
      </c>
      <c r="X9" s="8" t="s">
        <v>0</v>
      </c>
    </row>
    <row r="10" spans="1:24" ht="44.25" customHeight="1">
      <c r="A10" s="8">
        <v>8</v>
      </c>
      <c r="B10" s="8" t="s">
        <v>2</v>
      </c>
      <c r="C10" s="9" t="s">
        <v>81</v>
      </c>
      <c r="D10" s="8" t="s">
        <v>82</v>
      </c>
      <c r="E10" s="8" t="s">
        <v>83</v>
      </c>
      <c r="F10" s="8">
        <v>10</v>
      </c>
      <c r="G10" s="10" t="s">
        <v>1</v>
      </c>
      <c r="H10" s="8">
        <v>1474</v>
      </c>
      <c r="I10" s="8" t="s">
        <v>3</v>
      </c>
      <c r="J10" s="11">
        <f>1474*36</f>
        <v>53064</v>
      </c>
      <c r="K10" s="12">
        <v>15000</v>
      </c>
      <c r="L10" s="11">
        <v>3000</v>
      </c>
      <c r="M10" s="13">
        <f t="shared" si="0"/>
        <v>71064</v>
      </c>
      <c r="N10" s="13">
        <f t="shared" si="1"/>
        <v>710640</v>
      </c>
      <c r="O10" s="8"/>
      <c r="P10" s="8"/>
      <c r="Q10" s="8" t="s">
        <v>75</v>
      </c>
      <c r="R10" s="8"/>
      <c r="S10" s="8"/>
      <c r="T10" s="8" t="s">
        <v>75</v>
      </c>
      <c r="U10" s="8"/>
      <c r="V10" s="8"/>
      <c r="W10" s="8"/>
      <c r="X10" s="8"/>
    </row>
    <row r="11" spans="1:24" ht="44.25" customHeight="1">
      <c r="A11" s="8">
        <v>10</v>
      </c>
      <c r="B11" s="8" t="s">
        <v>2</v>
      </c>
      <c r="C11" s="9" t="s">
        <v>84</v>
      </c>
      <c r="D11" s="8" t="s">
        <v>82</v>
      </c>
      <c r="E11" s="8" t="s">
        <v>83</v>
      </c>
      <c r="F11" s="8">
        <v>14</v>
      </c>
      <c r="G11" s="10" t="s">
        <v>1</v>
      </c>
      <c r="H11" s="8">
        <v>850</v>
      </c>
      <c r="I11" s="8" t="s">
        <v>3</v>
      </c>
      <c r="J11" s="11">
        <f>850*36</f>
        <v>30600</v>
      </c>
      <c r="K11" s="12">
        <v>15000</v>
      </c>
      <c r="L11" s="11">
        <v>3000</v>
      </c>
      <c r="M11" s="13">
        <f t="shared" si="0"/>
        <v>48600</v>
      </c>
      <c r="N11" s="13">
        <f t="shared" si="1"/>
        <v>680400</v>
      </c>
      <c r="O11" s="8"/>
      <c r="P11" s="8"/>
      <c r="Q11" s="8" t="s">
        <v>75</v>
      </c>
      <c r="R11" s="8"/>
      <c r="S11" s="8"/>
      <c r="T11" s="8" t="s">
        <v>75</v>
      </c>
      <c r="U11" s="8"/>
      <c r="V11" s="8"/>
      <c r="W11" s="8"/>
      <c r="X11" s="8"/>
    </row>
    <row r="12" spans="1:24" ht="44.25" customHeight="1">
      <c r="A12" s="8">
        <v>12</v>
      </c>
      <c r="B12" s="8" t="s">
        <v>2</v>
      </c>
      <c r="C12" s="16" t="s">
        <v>4</v>
      </c>
      <c r="D12" s="14" t="s">
        <v>5</v>
      </c>
      <c r="E12" s="14" t="s">
        <v>23</v>
      </c>
      <c r="F12" s="8">
        <v>30</v>
      </c>
      <c r="G12" s="10" t="s">
        <v>1</v>
      </c>
      <c r="H12" s="8">
        <v>875</v>
      </c>
      <c r="I12" s="8" t="s">
        <v>3</v>
      </c>
      <c r="J12" s="11">
        <f>(875*125)+(1.5*1475)</f>
        <v>111587.5</v>
      </c>
      <c r="K12" s="12">
        <v>45000</v>
      </c>
      <c r="L12" s="11">
        <v>3500</v>
      </c>
      <c r="M12" s="13">
        <f t="shared" si="0"/>
        <v>160087.5</v>
      </c>
      <c r="N12" s="13">
        <f t="shared" si="1"/>
        <v>4802625</v>
      </c>
      <c r="O12" s="8"/>
      <c r="P12" s="8"/>
      <c r="Q12" s="8"/>
      <c r="R12" s="8">
        <v>1475</v>
      </c>
      <c r="S12" s="8" t="s">
        <v>0</v>
      </c>
      <c r="T12" s="8" t="s">
        <v>75</v>
      </c>
      <c r="U12" s="8"/>
      <c r="V12" s="8"/>
      <c r="W12" s="8"/>
      <c r="X12" s="8"/>
    </row>
    <row r="13" spans="1:24" ht="45" customHeight="1">
      <c r="A13" s="8">
        <v>16</v>
      </c>
      <c r="B13" s="8" t="s">
        <v>2</v>
      </c>
      <c r="C13" s="16" t="s">
        <v>6</v>
      </c>
      <c r="D13" s="14" t="s">
        <v>5</v>
      </c>
      <c r="E13" s="14" t="s">
        <v>23</v>
      </c>
      <c r="F13" s="8">
        <v>5</v>
      </c>
      <c r="G13" s="10" t="s">
        <v>1</v>
      </c>
      <c r="H13" s="8">
        <v>875</v>
      </c>
      <c r="I13" s="8" t="s">
        <v>3</v>
      </c>
      <c r="J13" s="11">
        <f>(875*125)+(1475*1.5)</f>
        <v>111587.5</v>
      </c>
      <c r="K13" s="12">
        <v>45000</v>
      </c>
      <c r="L13" s="11">
        <v>3500</v>
      </c>
      <c r="M13" s="13">
        <f t="shared" si="0"/>
        <v>160087.5</v>
      </c>
      <c r="N13" s="13">
        <f t="shared" si="1"/>
        <v>800437.5</v>
      </c>
      <c r="O13" s="8"/>
      <c r="P13" s="8"/>
      <c r="Q13" s="8"/>
      <c r="R13" s="8">
        <v>1475</v>
      </c>
      <c r="S13" s="8" t="s">
        <v>0</v>
      </c>
      <c r="T13" s="8" t="s">
        <v>75</v>
      </c>
      <c r="U13" s="8"/>
      <c r="V13" s="8"/>
      <c r="W13" s="8"/>
      <c r="X13" s="8"/>
    </row>
    <row r="14" spans="1:24" ht="30" customHeight="1">
      <c r="A14" s="8"/>
      <c r="B14" s="8"/>
      <c r="C14" s="8"/>
      <c r="D14" s="8"/>
      <c r="E14" s="8"/>
      <c r="F14" s="8"/>
      <c r="G14" s="8"/>
      <c r="H14" s="8"/>
      <c r="I14" s="8"/>
      <c r="J14" s="128" t="s">
        <v>85</v>
      </c>
      <c r="K14" s="128"/>
      <c r="L14" s="128"/>
      <c r="M14" s="129"/>
      <c r="N14" s="18">
        <f>SUM(N4:N13)</f>
        <v>23110640.5</v>
      </c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 ht="18.75" customHeight="1">
      <c r="A15" s="8"/>
      <c r="B15" s="8"/>
      <c r="C15" s="8"/>
      <c r="D15" s="8"/>
      <c r="E15" s="8"/>
      <c r="F15" s="8"/>
      <c r="G15" s="8"/>
      <c r="H15" s="8"/>
      <c r="I15" s="8"/>
      <c r="J15" s="130" t="s">
        <v>86</v>
      </c>
      <c r="K15" s="130"/>
      <c r="L15" s="130"/>
      <c r="M15" s="130"/>
      <c r="N15" s="13">
        <f>N14*18%</f>
        <v>4159915.29</v>
      </c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 ht="24" customHeight="1">
      <c r="A16" s="8"/>
      <c r="B16" s="8"/>
      <c r="C16" s="8"/>
      <c r="D16" s="8"/>
      <c r="E16" s="8"/>
      <c r="F16" s="8"/>
      <c r="G16" s="8"/>
      <c r="H16" s="8"/>
      <c r="I16" s="8"/>
      <c r="J16" s="129" t="s">
        <v>87</v>
      </c>
      <c r="K16" s="129"/>
      <c r="L16" s="129"/>
      <c r="M16" s="129"/>
      <c r="N16" s="18">
        <f>SUM(N14:N15)</f>
        <v>27270555.789999999</v>
      </c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 ht="12.7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</row>
    <row r="18" spans="1:24" ht="12.75">
      <c r="A18" s="19"/>
      <c r="B18" s="127" t="s">
        <v>88</v>
      </c>
      <c r="C18" s="127"/>
      <c r="D18" s="127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33" customHeight="1">
      <c r="A19" s="19"/>
      <c r="B19" s="131"/>
      <c r="C19" s="131"/>
      <c r="D19" s="131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2.75">
      <c r="A20" s="19"/>
      <c r="B20" s="132" t="s">
        <v>89</v>
      </c>
      <c r="C20" s="132"/>
      <c r="D20" s="132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</row>
    <row r="21" spans="1:24" ht="12.75">
      <c r="A21" s="19"/>
      <c r="B21" s="127" t="s">
        <v>90</v>
      </c>
      <c r="C21" s="127"/>
      <c r="D21" s="127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</row>
    <row r="22" spans="1:24" ht="12.7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</row>
    <row r="23" spans="1:24" ht="12.7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</row>
    <row r="24" spans="1:24" ht="12.7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</row>
    <row r="25" spans="1:24" ht="12.7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</row>
    <row r="26" spans="1:24" ht="12.7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</row>
    <row r="27" spans="1:24" ht="12.7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</row>
    <row r="28" spans="1:24" ht="12.7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</row>
    <row r="29" spans="1:24" ht="12.7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</row>
    <row r="30" spans="1:24" ht="12.7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</row>
    <row r="31" spans="1:24" ht="12.7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</row>
    <row r="32" spans="1:24" ht="12.7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</row>
    <row r="33" spans="1:24" ht="12.7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</row>
    <row r="34" spans="1:24" ht="12.7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</row>
    <row r="35" spans="1:24" ht="12.7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</row>
    <row r="36" spans="1:24" ht="12.7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</row>
    <row r="37" spans="1:24" ht="12.7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</row>
    <row r="38" spans="1:24" ht="12.7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</row>
    <row r="39" spans="1:24" ht="12.7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</row>
    <row r="40" spans="1:24" ht="12.7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</row>
    <row r="41" spans="1:24" ht="12.7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</row>
    <row r="42" spans="1:24" ht="12.7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</row>
    <row r="43" spans="1:24" ht="12.7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</row>
    <row r="44" spans="1:24" ht="12.7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</row>
    <row r="45" spans="1:24" ht="12.7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</row>
    <row r="46" spans="1:24" ht="12.7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</row>
    <row r="47" spans="1:24" ht="12.7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</row>
    <row r="48" spans="1:24" ht="12.7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</row>
    <row r="49" spans="1:24" ht="12.7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</row>
    <row r="50" spans="1:24" ht="12.7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</row>
    <row r="51" spans="1:24" ht="12.7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</row>
    <row r="52" spans="1:24" ht="12.7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</row>
    <row r="53" spans="1:24" ht="12.7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</row>
    <row r="54" spans="1:24" ht="12.7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</row>
    <row r="55" spans="1:24" ht="12.7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 ht="12.7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  <row r="57" spans="1:24" ht="12.7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</row>
    <row r="58" spans="1:24" ht="12.7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</row>
    <row r="59" spans="1:24" ht="12.7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</row>
    <row r="60" spans="1:24" ht="12.7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</row>
    <row r="61" spans="1:24" ht="12.7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</row>
    <row r="62" spans="1:24" ht="12.7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</row>
    <row r="63" spans="1:24" ht="12.7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</row>
    <row r="64" spans="1:24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</row>
    <row r="65" spans="1:24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</row>
    <row r="66" spans="1:24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</row>
    <row r="67" spans="1:24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</row>
    <row r="68" spans="1:24" ht="12.7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</row>
    <row r="69" spans="1:24" ht="12.7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</row>
    <row r="70" spans="1:24" ht="12.7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</row>
    <row r="71" spans="1:24" ht="12.7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</row>
    <row r="72" spans="1:24" ht="12.7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</row>
    <row r="73" spans="1:24" ht="12.7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</row>
    <row r="74" spans="1:24" ht="12.7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</row>
    <row r="75" spans="1:24" ht="12.7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</row>
    <row r="76" spans="1:24" ht="12.7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</row>
    <row r="77" spans="1:24" ht="12.7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</row>
    <row r="78" spans="1:24" ht="12.7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</row>
    <row r="79" spans="1:24" ht="12.7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</row>
    <row r="80" spans="1:24" ht="12.7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</row>
    <row r="81" spans="1:24" ht="12.7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</row>
    <row r="82" spans="1:24" ht="12.7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</row>
    <row r="83" spans="1:24" ht="12.7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</row>
    <row r="84" spans="1:24" ht="12.7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</row>
    <row r="85" spans="1:24" ht="12.7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</row>
    <row r="86" spans="1:24" ht="12.7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</row>
    <row r="87" spans="1:24" ht="12.7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</row>
    <row r="88" spans="1:24" ht="12.7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</row>
    <row r="89" spans="1:24" ht="12.7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</row>
    <row r="90" spans="1:24" ht="12.7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</row>
    <row r="91" spans="1:24" ht="12.7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</row>
    <row r="92" spans="1:24" ht="12.7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</row>
    <row r="93" spans="1:24" ht="12.7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</row>
    <row r="94" spans="1:24" ht="12.7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</row>
    <row r="95" spans="1:24" ht="12.7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</row>
    <row r="96" spans="1:24" ht="12.7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</row>
    <row r="97" spans="1:24" ht="12.7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</row>
    <row r="98" spans="1:24" ht="12.7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</row>
    <row r="99" spans="1:24" ht="12.7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</row>
    <row r="100" spans="1:24" ht="12.7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</row>
    <row r="101" spans="1:24" ht="12.7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</row>
    <row r="102" spans="1:24" ht="12.7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</row>
    <row r="103" spans="1:24" ht="12.7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</row>
    <row r="104" spans="1:24" ht="12.7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</row>
    <row r="105" spans="1:24" ht="12.7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</row>
    <row r="106" spans="1:24" ht="12.7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</row>
    <row r="107" spans="1:24" ht="12.7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</row>
    <row r="108" spans="1:24" ht="12.7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</row>
    <row r="109" spans="1:24" ht="12.7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</row>
    <row r="110" spans="1:24" ht="12.7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</row>
    <row r="111" spans="1:24" ht="12.7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</row>
    <row r="112" spans="1:24" ht="12.7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</row>
    <row r="113" spans="1:24" ht="12.7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</row>
    <row r="114" spans="1:24" ht="12.7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</row>
    <row r="115" spans="1:24" ht="12.7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</row>
    <row r="116" spans="1:24" ht="12.7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</row>
    <row r="117" spans="1:24" ht="12.7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</row>
    <row r="118" spans="1:24" ht="12.7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</row>
    <row r="119" spans="1:24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</row>
    <row r="120" spans="1:24" ht="12.7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</row>
    <row r="121" spans="1:24" ht="12.7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</row>
    <row r="122" spans="1:24" ht="12.7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</row>
    <row r="123" spans="1:24" ht="12.7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</row>
    <row r="124" spans="1:24" ht="12.7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</row>
    <row r="125" spans="1:24" ht="12.7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</row>
    <row r="126" spans="1:24" ht="12.7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</row>
    <row r="127" spans="1:24" ht="12.7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</row>
    <row r="128" spans="1:24" ht="12.7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</row>
    <row r="129" spans="1:24" ht="12.7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</row>
    <row r="130" spans="1:24" ht="12.7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</row>
    <row r="131" spans="1:24" ht="12.7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</row>
    <row r="132" spans="1:24" ht="12.7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</row>
    <row r="133" spans="1:24" ht="12.7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</row>
    <row r="134" spans="1:24" ht="12.7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</row>
    <row r="135" spans="1:24" ht="12.7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</row>
    <row r="136" spans="1:24" ht="12.7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</row>
    <row r="137" spans="1:24" ht="12.7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</row>
    <row r="138" spans="1:24" ht="12.7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</row>
    <row r="139" spans="1:24" ht="12.7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</row>
    <row r="140" spans="1:24" ht="12.7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</row>
    <row r="141" spans="1:24" ht="12.7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</row>
    <row r="142" spans="1:24" ht="12.7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</row>
    <row r="143" spans="1:24" ht="12.7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ht="12.7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</row>
    <row r="145" spans="1:24" ht="12.7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</row>
    <row r="146" spans="1:24" ht="12.7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</row>
    <row r="147" spans="1:24" ht="12.7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ht="12.7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ht="12.7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ht="12.7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</row>
    <row r="151" spans="1:24" ht="12.7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</row>
    <row r="152" spans="1:24" ht="12.7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</row>
    <row r="153" spans="1:24" ht="12.7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</row>
    <row r="154" spans="1:24" ht="12.7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</row>
    <row r="155" spans="1:24" ht="12.7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</row>
    <row r="156" spans="1:24" ht="12.7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</row>
    <row r="157" spans="1:24" ht="12.7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</row>
    <row r="158" spans="1:24" ht="12.7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</row>
    <row r="159" spans="1:24" ht="12.7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</row>
    <row r="160" spans="1:24" ht="12.7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</row>
    <row r="161" spans="1:24" ht="12.7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</row>
    <row r="162" spans="1:24" ht="12.7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</row>
    <row r="163" spans="1:24" ht="12.7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</row>
    <row r="164" spans="1:24" ht="12.7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</row>
    <row r="165" spans="1:24" ht="12.7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</row>
    <row r="166" spans="1:24" ht="12.7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</row>
    <row r="167" spans="1:24" ht="12.7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</row>
    <row r="168" spans="1:24" ht="12.7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</row>
    <row r="169" spans="1:24" ht="12.7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</row>
    <row r="170" spans="1:24" ht="12.7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</row>
    <row r="171" spans="1:24" ht="12.7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</row>
    <row r="172" spans="1:24" ht="12.7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</row>
    <row r="173" spans="1:24" ht="12.7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</row>
    <row r="174" spans="1:24" ht="12.7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</row>
    <row r="175" spans="1:24" ht="12.7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</row>
    <row r="176" spans="1:24" ht="12.7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</row>
    <row r="177" spans="1:24" ht="12.7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</row>
    <row r="178" spans="1:24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</row>
    <row r="179" spans="1:24" ht="12.7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</row>
    <row r="180" spans="1:24" ht="12.7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</row>
    <row r="181" spans="1:24" ht="12.7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</row>
    <row r="182" spans="1:24" ht="12.7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</row>
    <row r="183" spans="1:24" ht="12.7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</row>
    <row r="184" spans="1:24" ht="12.7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</row>
    <row r="185" spans="1:24" ht="12.7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</row>
    <row r="186" spans="1:24" ht="12.7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</row>
    <row r="187" spans="1:24" ht="12.7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</row>
    <row r="188" spans="1:24" ht="12.7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</row>
    <row r="189" spans="1:24" ht="12.7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</row>
    <row r="190" spans="1:24" ht="12.7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</row>
    <row r="191" spans="1:24" ht="12.7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</row>
    <row r="192" spans="1:24" ht="12.7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</row>
    <row r="193" spans="1:24" ht="12.7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</row>
    <row r="194" spans="1:24" ht="12.7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</row>
    <row r="195" spans="1:24" ht="12.7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</row>
    <row r="196" spans="1:24" ht="12.7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</row>
    <row r="197" spans="1:24" ht="12.7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</row>
    <row r="198" spans="1:24" ht="12.7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</row>
    <row r="199" spans="1:24" ht="12.7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</row>
    <row r="200" spans="1:24" ht="12.7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</row>
    <row r="201" spans="1:24" ht="12.7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</row>
    <row r="202" spans="1:24" ht="12.7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</row>
    <row r="203" spans="1:24" ht="12.7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</row>
    <row r="204" spans="1:24" ht="12.7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</row>
    <row r="205" spans="1:24" ht="12.7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</row>
    <row r="206" spans="1:24" ht="12.7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</row>
    <row r="207" spans="1:24" ht="12.7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</row>
    <row r="208" spans="1:24" ht="12.7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</row>
    <row r="209" spans="1:24" ht="12.7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</row>
    <row r="210" spans="1:24" ht="12.7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</row>
    <row r="211" spans="1:24" ht="12.7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</row>
    <row r="212" spans="1:24" ht="12.7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</row>
    <row r="213" spans="1:24" ht="12.7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</row>
    <row r="214" spans="1:24" ht="12.7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</row>
    <row r="215" spans="1:24" ht="12.7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</row>
    <row r="216" spans="1:24" ht="12.7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</row>
    <row r="217" spans="1:24" ht="12.7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</row>
    <row r="218" spans="1:24" ht="12.7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</row>
    <row r="219" spans="1:24" ht="12.7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</row>
    <row r="220" spans="1:24" ht="12.7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</row>
    <row r="221" spans="1:24" ht="12.7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</row>
    <row r="222" spans="1:24" ht="12.7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</row>
    <row r="223" spans="1:24" ht="12.7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</row>
    <row r="224" spans="1:24" ht="12.7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</row>
    <row r="225" spans="1:24" ht="12.7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</row>
    <row r="226" spans="1:24" ht="12.7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</row>
    <row r="227" spans="1:24" ht="12.7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</row>
    <row r="228" spans="1:24" ht="12.7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</row>
    <row r="229" spans="1:24" ht="12.7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</row>
    <row r="230" spans="1:24" ht="12.7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</row>
    <row r="231" spans="1:24" ht="12.7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</row>
    <row r="232" spans="1:24" ht="12.7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</row>
    <row r="233" spans="1:24" ht="12.7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</row>
    <row r="234" spans="1:24" ht="12.7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</row>
    <row r="235" spans="1:24" ht="12.7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</row>
    <row r="236" spans="1:24" ht="12.7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</row>
    <row r="237" spans="1:24" ht="12.7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</row>
    <row r="238" spans="1:24" ht="12.7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</row>
    <row r="239" spans="1:24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</row>
    <row r="240" spans="1:24" ht="12.7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</row>
    <row r="241" spans="1:24" ht="12.7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</row>
    <row r="242" spans="1:24" ht="12.7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</row>
    <row r="243" spans="1:24" ht="12.7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</row>
    <row r="244" spans="1:24" ht="12.7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</row>
    <row r="245" spans="1:24" ht="12.7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</row>
    <row r="246" spans="1:24" ht="12.7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</row>
    <row r="247" spans="1:24" ht="12.7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</row>
    <row r="248" spans="1:24" ht="12.7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</row>
    <row r="249" spans="1:24" ht="12.7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</row>
    <row r="250" spans="1:24" ht="12.7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</row>
    <row r="251" spans="1:24" ht="12.7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</row>
    <row r="252" spans="1:24" ht="12.7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</row>
    <row r="253" spans="1:24" ht="12.7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</row>
    <row r="254" spans="1:24" ht="12.7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</row>
    <row r="255" spans="1:24" ht="12.7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</row>
    <row r="256" spans="1:24" ht="12.7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</row>
    <row r="257" spans="1:24" ht="12.7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</row>
    <row r="258" spans="1:24" ht="12.7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</row>
    <row r="259" spans="1:24" ht="12.7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</row>
    <row r="260" spans="1:24" ht="12.7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</row>
    <row r="261" spans="1:24" ht="12.7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</row>
    <row r="262" spans="1:24" ht="12.7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</row>
    <row r="263" spans="1:24" ht="12.7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</row>
    <row r="264" spans="1:24" ht="12.7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</row>
    <row r="265" spans="1:24" ht="12.7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</row>
    <row r="266" spans="1:24" ht="12.7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</row>
    <row r="267" spans="1:24" ht="12.7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</row>
    <row r="268" spans="1:24" ht="12.7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</row>
    <row r="269" spans="1:24" ht="12.7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</row>
    <row r="270" spans="1:24" ht="12.7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</row>
    <row r="271" spans="1:24" ht="12.7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</row>
    <row r="272" spans="1:24" ht="12.7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</row>
    <row r="273" spans="1:24" ht="12.7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</row>
    <row r="274" spans="1:24" ht="12.7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</row>
    <row r="275" spans="1:24" ht="12.7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</row>
    <row r="276" spans="1:24" ht="12.7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</row>
    <row r="277" spans="1:24" ht="12.7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</row>
    <row r="278" spans="1:24" ht="12.7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</row>
    <row r="279" spans="1:24" ht="12.7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</row>
    <row r="280" spans="1:24" ht="12.7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</row>
    <row r="281" spans="1:24" ht="12.7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</row>
    <row r="282" spans="1:24" ht="12.7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</row>
    <row r="283" spans="1:24" ht="12.7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</row>
    <row r="284" spans="1:24" ht="12.7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</row>
    <row r="285" spans="1:24" ht="12.7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</row>
    <row r="286" spans="1:24" ht="12.7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</row>
    <row r="287" spans="1:24" ht="12.7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</row>
    <row r="288" spans="1:24" ht="12.7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</row>
    <row r="289" spans="1:24" ht="12.7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</row>
    <row r="290" spans="1:24" ht="12.7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</row>
    <row r="291" spans="1:24" ht="12.7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</row>
    <row r="292" spans="1:24" ht="12.7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</row>
    <row r="293" spans="1:24" ht="12.7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</row>
    <row r="294" spans="1:24" ht="12.7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</row>
    <row r="295" spans="1:24" ht="12.7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</row>
    <row r="296" spans="1:24" ht="12.7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</row>
    <row r="297" spans="1:24" ht="12.7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</row>
    <row r="298" spans="1:24" ht="12.7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</row>
    <row r="299" spans="1:24" ht="12.7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</row>
    <row r="300" spans="1:24" ht="12.7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</row>
    <row r="301" spans="1:24" ht="12.7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</row>
    <row r="302" spans="1:24" ht="12.7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</row>
    <row r="303" spans="1:24" ht="12.7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</row>
    <row r="304" spans="1:24" ht="12.7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</row>
    <row r="305" spans="1:24" ht="12.7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</row>
    <row r="306" spans="1:24" ht="12.7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</row>
    <row r="307" spans="1:24" ht="12.7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</row>
    <row r="308" spans="1:24" ht="12.7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</row>
    <row r="309" spans="1:24" ht="12.7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</row>
    <row r="310" spans="1:24" ht="12.7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</row>
    <row r="311" spans="1:24" ht="12.7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</row>
    <row r="312" spans="1:24" ht="12.7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</row>
    <row r="313" spans="1:24" ht="12.7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</row>
    <row r="314" spans="1:24" ht="12.7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</row>
    <row r="315" spans="1:24" ht="12.7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</row>
    <row r="316" spans="1:24" ht="12.7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</row>
    <row r="317" spans="1:24" ht="12.7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</row>
    <row r="318" spans="1:24" ht="12.7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</row>
    <row r="319" spans="1:24" ht="12.7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</row>
    <row r="320" spans="1:24" ht="12.7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</row>
    <row r="321" spans="1:24" ht="12.7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</row>
    <row r="322" spans="1:24" ht="12.7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</row>
    <row r="323" spans="1:24" ht="12.7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</row>
    <row r="324" spans="1:24" ht="12.7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</row>
    <row r="325" spans="1:24" ht="12.7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</row>
    <row r="326" spans="1:24" ht="12.7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</row>
    <row r="327" spans="1:24" ht="12.7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</row>
    <row r="328" spans="1:24" ht="12.7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</row>
    <row r="329" spans="1:24" ht="12.7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</row>
    <row r="330" spans="1:24" ht="12.7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</row>
    <row r="331" spans="1:24" ht="12.7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</row>
    <row r="332" spans="1:24" ht="12.7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</row>
    <row r="333" spans="1:24" ht="12.7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</row>
    <row r="334" spans="1:24" ht="12.7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</row>
    <row r="335" spans="1:24" ht="12.7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</row>
    <row r="336" spans="1:24" ht="12.7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</row>
    <row r="337" spans="1:24" ht="12.7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</row>
    <row r="338" spans="1:24" ht="12.7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</row>
    <row r="339" spans="1:24" ht="12.7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</row>
    <row r="340" spans="1:24" ht="12.7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</row>
    <row r="341" spans="1:24" ht="12.7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</row>
    <row r="342" spans="1:24" ht="12.7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</row>
    <row r="343" spans="1:24" ht="12.7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</row>
    <row r="344" spans="1:24" ht="12.7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</row>
    <row r="345" spans="1:24" ht="12.7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</row>
    <row r="346" spans="1:24" ht="12.7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</row>
    <row r="347" spans="1:24" ht="12.7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</row>
    <row r="348" spans="1:24" ht="12.7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</row>
    <row r="349" spans="1:24" ht="12.7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</row>
    <row r="350" spans="1:24" ht="12.7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</row>
    <row r="351" spans="1:24" ht="12.7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</row>
    <row r="352" spans="1:24" ht="12.7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</row>
    <row r="353" spans="1:24" ht="12.7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</row>
    <row r="354" spans="1:24" ht="12.7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</row>
    <row r="355" spans="1:24" ht="12.7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</row>
    <row r="356" spans="1:24" ht="12.7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</row>
    <row r="357" spans="1:24" ht="12.7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</row>
    <row r="358" spans="1:24" ht="12.7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</row>
    <row r="359" spans="1:24" ht="12.7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</row>
    <row r="360" spans="1:24" ht="12.7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</row>
    <row r="361" spans="1:24" ht="12.7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</row>
    <row r="362" spans="1:24" ht="12.7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</row>
    <row r="363" spans="1:24" ht="12.7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</row>
    <row r="364" spans="1:24" ht="12.7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</row>
    <row r="365" spans="1:24" ht="12.7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</row>
    <row r="366" spans="1:24" ht="12.7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</row>
    <row r="367" spans="1:24" ht="12.7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</row>
    <row r="368" spans="1:24" ht="12.7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</row>
    <row r="369" spans="1:24" ht="12.7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</row>
    <row r="370" spans="1:24" ht="12.7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</row>
    <row r="371" spans="1:24" ht="12.7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</row>
    <row r="372" spans="1:24" ht="12.7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</row>
    <row r="373" spans="1:24" ht="12.7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</row>
    <row r="374" spans="1:24" ht="12.7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</row>
    <row r="375" spans="1:24" ht="12.7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</row>
    <row r="376" spans="1:24" ht="12.7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</row>
    <row r="377" spans="1:24" ht="12.7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</row>
    <row r="378" spans="1:24" ht="12.7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</row>
    <row r="379" spans="1:24" ht="12.7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</row>
    <row r="380" spans="1:24" ht="12.7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</row>
    <row r="381" spans="1:24" ht="12.7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</row>
    <row r="382" spans="1:24" ht="12.7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</row>
    <row r="383" spans="1:24" ht="12.7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</row>
    <row r="384" spans="1:24" ht="12.7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</row>
    <row r="385" spans="1:24" ht="12.7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</row>
    <row r="386" spans="1:24" ht="12.7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</row>
    <row r="387" spans="1:24" ht="12.7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</row>
    <row r="388" spans="1:24" ht="12.7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</row>
    <row r="389" spans="1:24" ht="12.7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</row>
    <row r="390" spans="1:24" ht="12.7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</row>
    <row r="391" spans="1:24" ht="12.7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</row>
    <row r="392" spans="1:24" ht="12.7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</row>
    <row r="393" spans="1:24" ht="12.7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</row>
    <row r="394" spans="1:24" ht="12.7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</row>
    <row r="395" spans="1:24" ht="12.7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</row>
    <row r="396" spans="1:24" ht="12.7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</row>
    <row r="397" spans="1:24" ht="12.7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</row>
    <row r="398" spans="1:24" ht="12.7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</row>
    <row r="399" spans="1:24" ht="12.7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</row>
    <row r="400" spans="1:24" ht="12.7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</row>
    <row r="401" spans="1:24" ht="12.7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</row>
    <row r="402" spans="1:24" ht="12.7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</row>
    <row r="403" spans="1:24" ht="12.7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</row>
    <row r="404" spans="1:24" ht="12.7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</row>
    <row r="405" spans="1:24" ht="12.7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</row>
    <row r="406" spans="1:24" ht="12.7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</row>
    <row r="407" spans="1:24" ht="12.7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</row>
    <row r="408" spans="1:24" ht="12.7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</row>
    <row r="409" spans="1:24" ht="12.7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</row>
    <row r="410" spans="1:24" ht="12.7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</row>
    <row r="411" spans="1:24" ht="12.7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</row>
    <row r="412" spans="1:24" ht="12.7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</row>
    <row r="413" spans="1:24" ht="12.7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</row>
    <row r="414" spans="1:24" ht="12.7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</row>
    <row r="415" spans="1:24" ht="12.7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</row>
    <row r="416" spans="1:24" ht="12.7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</row>
    <row r="417" spans="1:24" ht="12.7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</row>
    <row r="418" spans="1:24" ht="12.7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</row>
    <row r="419" spans="1:24" ht="12.7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</row>
    <row r="420" spans="1:24" ht="12.7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</row>
    <row r="421" spans="1:24" ht="12.7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</row>
    <row r="422" spans="1:24" ht="12.7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</row>
    <row r="423" spans="1:24" ht="12.7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</row>
    <row r="424" spans="1:24" ht="12.7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</row>
    <row r="425" spans="1:24" ht="12.7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</row>
    <row r="426" spans="1:24" ht="12.7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</row>
    <row r="427" spans="1:24" ht="12.7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</row>
    <row r="428" spans="1:24" ht="12.7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</row>
    <row r="429" spans="1:24" ht="12.7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</row>
    <row r="430" spans="1:24" ht="12.7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</row>
    <row r="431" spans="1:24" ht="12.7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</row>
    <row r="432" spans="1:24" ht="12.7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</row>
    <row r="433" spans="1:24" ht="12.7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</row>
    <row r="434" spans="1:24" ht="12.7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</row>
    <row r="435" spans="1:24" ht="12.7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</row>
    <row r="436" spans="1:24" ht="12.7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</row>
    <row r="437" spans="1:24" ht="12.7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</row>
    <row r="438" spans="1:24" ht="12.7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</row>
    <row r="439" spans="1:24" ht="12.7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</row>
    <row r="440" spans="1:24" ht="12.7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</row>
    <row r="441" spans="1:24" ht="12.7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</row>
    <row r="442" spans="1:24" ht="12.7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</row>
    <row r="443" spans="1:24" ht="12.7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</row>
    <row r="444" spans="1:24" ht="12.7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</row>
    <row r="445" spans="1:24" ht="12.7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</row>
    <row r="446" spans="1:24" ht="12.7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</row>
    <row r="447" spans="1:24" ht="12.7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</row>
    <row r="448" spans="1:24" ht="12.7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</row>
    <row r="449" spans="1:24" ht="12.7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</row>
    <row r="450" spans="1:24" ht="12.7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</row>
    <row r="451" spans="1:24" ht="12.7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</row>
    <row r="452" spans="1:24" ht="12.7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</row>
    <row r="453" spans="1:24" ht="12.7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</row>
    <row r="454" spans="1:24" ht="12.7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</row>
    <row r="455" spans="1:24" ht="12.7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</row>
    <row r="456" spans="1:24" ht="12.7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</row>
    <row r="457" spans="1:24" ht="12.7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</row>
    <row r="458" spans="1:24" ht="12.7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</row>
    <row r="459" spans="1:24" ht="12.7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</row>
    <row r="460" spans="1:24" ht="12.7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</row>
    <row r="461" spans="1:24" ht="12.7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</row>
    <row r="462" spans="1:24" ht="12.7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</row>
    <row r="463" spans="1:24" ht="12.7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</row>
    <row r="464" spans="1:24" ht="12.7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</row>
    <row r="465" spans="1:24" ht="12.7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</row>
    <row r="466" spans="1:24" ht="12.7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</row>
    <row r="467" spans="1:24" ht="12.7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</row>
    <row r="468" spans="1:24" ht="12.7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</row>
    <row r="469" spans="1:24" ht="12.7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</row>
    <row r="470" spans="1:24" ht="12.7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</row>
    <row r="471" spans="1:24" ht="12.7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</row>
    <row r="472" spans="1:24" ht="12.7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</row>
    <row r="473" spans="1:24" ht="12.7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</row>
    <row r="474" spans="1:24" ht="12.7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</row>
    <row r="475" spans="1:24" ht="12.7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</row>
    <row r="476" spans="1:24" ht="12.7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</row>
    <row r="477" spans="1:24" ht="12.7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</row>
    <row r="478" spans="1:24" ht="12.7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</row>
    <row r="479" spans="1:24" ht="12.7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</row>
    <row r="480" spans="1:24" ht="12.7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</row>
    <row r="481" spans="1:24" ht="12.7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</row>
    <row r="482" spans="1:24" ht="12.7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</row>
    <row r="483" spans="1:24" ht="12.7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</row>
    <row r="484" spans="1:24" ht="12.7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</row>
    <row r="485" spans="1:24" ht="12.7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</row>
    <row r="486" spans="1:24" ht="12.7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</row>
    <row r="487" spans="1:24" ht="12.7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</row>
    <row r="488" spans="1:24" ht="12.7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</row>
    <row r="489" spans="1:24" ht="12.7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</row>
    <row r="490" spans="1:24" ht="12.7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</row>
    <row r="491" spans="1:24" ht="12.7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</row>
    <row r="492" spans="1:24" ht="12.7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</row>
    <row r="493" spans="1:24" ht="12.7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</row>
    <row r="494" spans="1:24" ht="12.7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</row>
    <row r="495" spans="1:24" ht="12.7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</row>
    <row r="496" spans="1:24" ht="12.7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</row>
    <row r="497" spans="1:24" ht="12.7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</row>
    <row r="498" spans="1:24" ht="12.7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</row>
    <row r="499" spans="1:24" ht="12.7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</row>
    <row r="500" spans="1:24" ht="12.7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</row>
    <row r="501" spans="1:24" ht="12.7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</row>
    <row r="502" spans="1:24" ht="12.7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</row>
    <row r="503" spans="1:24" ht="12.7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</row>
    <row r="504" spans="1:24" ht="12.7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</row>
    <row r="505" spans="1:24" ht="12.7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</row>
    <row r="506" spans="1:24" ht="12.7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</row>
    <row r="507" spans="1:24" ht="12.7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</row>
    <row r="508" spans="1:24" ht="12.7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</row>
    <row r="509" spans="1:24" ht="12.7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</row>
    <row r="510" spans="1:24" ht="12.7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</row>
    <row r="511" spans="1:24" ht="12.7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</row>
    <row r="512" spans="1:24" ht="12.7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</row>
    <row r="513" spans="1:24" ht="12.7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</row>
    <row r="514" spans="1:24" ht="12.7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</row>
    <row r="515" spans="1:24" ht="12.7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</row>
    <row r="516" spans="1:24" ht="12.7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</row>
    <row r="517" spans="1:24" ht="12.7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</row>
    <row r="518" spans="1:24" ht="12.7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</row>
    <row r="519" spans="1:24" ht="12.7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</row>
    <row r="520" spans="1:24" ht="12.7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</row>
    <row r="521" spans="1:24" ht="12.7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</row>
    <row r="522" spans="1:24" ht="12.7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</row>
    <row r="523" spans="1:24" ht="12.7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</row>
    <row r="524" spans="1:24" ht="12.7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</row>
    <row r="525" spans="1:24" ht="12.7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</row>
    <row r="526" spans="1:24" ht="12.7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</row>
    <row r="527" spans="1:24" ht="12.7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</row>
    <row r="528" spans="1:24" ht="12.7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</row>
    <row r="529" spans="1:24" ht="12.7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</row>
    <row r="530" spans="1:24" ht="12.7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</row>
    <row r="531" spans="1:24" ht="12.7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</row>
    <row r="532" spans="1:24" ht="12.7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</row>
    <row r="533" spans="1:24" ht="12.7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</row>
    <row r="534" spans="1:24" ht="12.7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</row>
    <row r="535" spans="1:24" ht="12.7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</row>
    <row r="536" spans="1:24" ht="12.7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</row>
    <row r="537" spans="1:24" ht="12.7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</row>
    <row r="538" spans="1:24" ht="12.7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</row>
    <row r="539" spans="1:24" ht="12.7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</row>
    <row r="540" spans="1:24" ht="12.7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</row>
    <row r="541" spans="1:24" ht="12.7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</row>
    <row r="542" spans="1:24" ht="12.7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</row>
    <row r="543" spans="1:24" ht="12.7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</row>
    <row r="544" spans="1:24" ht="12.7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</row>
    <row r="545" spans="1:24" ht="12.7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</row>
    <row r="546" spans="1:24" ht="12.7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</row>
    <row r="547" spans="1:24" ht="12.7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</row>
    <row r="548" spans="1:24" ht="12.7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</row>
    <row r="549" spans="1:24" ht="12.7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</row>
    <row r="550" spans="1:24" ht="12.7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</row>
    <row r="551" spans="1:24" ht="12.7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</row>
    <row r="552" spans="1:24" ht="12.7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</row>
    <row r="553" spans="1:24" ht="12.7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</row>
    <row r="554" spans="1:24" ht="12.7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</row>
    <row r="555" spans="1:24" ht="12.7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</row>
    <row r="556" spans="1:24" ht="12.7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</row>
    <row r="557" spans="1:24" ht="12.7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</row>
    <row r="558" spans="1:24" ht="12.7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</row>
    <row r="559" spans="1:24" ht="12.7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</row>
    <row r="560" spans="1:24" ht="12.7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</row>
    <row r="561" spans="1:24" ht="12.7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</row>
    <row r="562" spans="1:24" ht="12.7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</row>
    <row r="563" spans="1:24" ht="12.7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</row>
    <row r="564" spans="1:24" ht="12.7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</row>
    <row r="565" spans="1:24" ht="12.7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</row>
    <row r="566" spans="1:24" ht="12.7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</row>
    <row r="567" spans="1:24" ht="12.7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</row>
    <row r="568" spans="1:24" ht="12.7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</row>
    <row r="569" spans="1:24" ht="12.7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</row>
    <row r="570" spans="1:24" ht="12.7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</row>
    <row r="571" spans="1:24" ht="12.7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</row>
    <row r="572" spans="1:24" ht="12.7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</row>
    <row r="573" spans="1:24" ht="12.7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</row>
    <row r="574" spans="1:24" ht="12.7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</row>
    <row r="575" spans="1:24" ht="12.7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</row>
    <row r="576" spans="1:24" ht="12.7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</row>
    <row r="577" spans="1:24" ht="12.7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</row>
    <row r="578" spans="1:24" ht="12.7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</row>
    <row r="579" spans="1:24" ht="12.7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</row>
    <row r="580" spans="1:24" ht="12.7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</row>
    <row r="581" spans="1:24" ht="12.7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</row>
    <row r="582" spans="1:24" ht="12.7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</row>
    <row r="583" spans="1:24" ht="12.7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</row>
    <row r="584" spans="1:24" ht="12.7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</row>
    <row r="585" spans="1:24" ht="12.7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</row>
    <row r="586" spans="1:24" ht="12.7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</row>
    <row r="587" spans="1:24" ht="12.7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</row>
    <row r="588" spans="1:24" ht="12.7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</row>
    <row r="589" spans="1:24" ht="12.7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</row>
    <row r="590" spans="1:24" ht="12.7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</row>
    <row r="591" spans="1:24" ht="12.7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</row>
    <row r="592" spans="1:24" ht="12.7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</row>
    <row r="593" spans="1:24" ht="12.7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</row>
    <row r="594" spans="1:24" ht="12.7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</row>
    <row r="595" spans="1:24" ht="12.7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</row>
    <row r="596" spans="1:24" ht="12.7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</row>
    <row r="597" spans="1:24" ht="12.7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</row>
    <row r="598" spans="1:24" ht="12.7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</row>
    <row r="599" spans="1:24" ht="12.7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</row>
    <row r="600" spans="1:24" ht="12.7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</row>
    <row r="601" spans="1:24" ht="12.7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</row>
    <row r="602" spans="1:24" ht="12.7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</row>
    <row r="603" spans="1:24" ht="12.7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</row>
    <row r="604" spans="1:24" ht="12.7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</row>
    <row r="605" spans="1:24" ht="12.7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</row>
    <row r="606" spans="1:24" ht="12.7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</row>
    <row r="607" spans="1:24" ht="12.7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</row>
    <row r="608" spans="1:24" ht="12.7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</row>
    <row r="609" spans="1:24" ht="12.7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</row>
    <row r="610" spans="1:24" ht="12.7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</row>
    <row r="611" spans="1:24" ht="12.7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</row>
    <row r="612" spans="1:24" ht="12.7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</row>
    <row r="613" spans="1:24" ht="12.7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</row>
    <row r="614" spans="1:24" ht="12.7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</row>
    <row r="615" spans="1:24" ht="12.7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</row>
    <row r="616" spans="1:24" ht="12.7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</row>
    <row r="617" spans="1:24" ht="12.7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</row>
    <row r="618" spans="1:24" ht="12.7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</row>
    <row r="619" spans="1:24" ht="12.7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</row>
    <row r="620" spans="1:24" ht="12.7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</row>
    <row r="621" spans="1:24" ht="12.7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</row>
    <row r="622" spans="1:24" ht="12.7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</row>
    <row r="623" spans="1:24" ht="12.7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</row>
    <row r="624" spans="1:24" ht="12.7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</row>
    <row r="625" spans="1:24" ht="12.7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</row>
    <row r="626" spans="1:24" ht="12.7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</row>
    <row r="627" spans="1:24" ht="12.7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</row>
    <row r="628" spans="1:24" ht="12.7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</row>
    <row r="629" spans="1:24" ht="12.7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</row>
    <row r="630" spans="1:24" ht="12.7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</row>
    <row r="631" spans="1:24" ht="12.7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</row>
    <row r="632" spans="1:24" ht="12.7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</row>
    <row r="633" spans="1:24" ht="12.7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</row>
    <row r="634" spans="1:24" ht="12.7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</row>
    <row r="635" spans="1:24" ht="12.7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</row>
    <row r="636" spans="1:24" ht="12.7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</row>
    <row r="637" spans="1:24" ht="12.7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</row>
    <row r="638" spans="1:24" ht="12.7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</row>
    <row r="639" spans="1:24" ht="12.7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</row>
    <row r="640" spans="1:24" ht="12.7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</row>
    <row r="641" spans="1:24" ht="12.7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</row>
    <row r="642" spans="1:24" ht="12.7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</row>
    <row r="643" spans="1:24" ht="12.7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</row>
    <row r="644" spans="1:24" ht="12.7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</row>
    <row r="645" spans="1:24" ht="12.7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</row>
    <row r="646" spans="1:24" ht="12.7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</row>
    <row r="647" spans="1:24" ht="12.7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</row>
    <row r="648" spans="1:24" ht="12.7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</row>
    <row r="649" spans="1:24" ht="12.7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</row>
    <row r="650" spans="1:24" ht="12.7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</row>
    <row r="651" spans="1:24" ht="12.7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</row>
    <row r="652" spans="1:24" ht="12.7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</row>
    <row r="653" spans="1:24" ht="12.7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</row>
    <row r="654" spans="1:24" ht="12.7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</row>
    <row r="655" spans="1:24" ht="12.7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</row>
    <row r="656" spans="1:24" ht="12.7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</row>
    <row r="657" spans="1:24" ht="12.7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</row>
    <row r="658" spans="1:24" ht="12.7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</row>
    <row r="659" spans="1:24" ht="12.7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</row>
    <row r="660" spans="1:24" ht="12.7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</row>
    <row r="661" spans="1:24" ht="12.7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</row>
    <row r="662" spans="1:24" ht="12.7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</row>
    <row r="663" spans="1:24" ht="12.7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</row>
    <row r="664" spans="1:24" ht="12.7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</row>
    <row r="665" spans="1:24" ht="12.7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</row>
    <row r="666" spans="1:24" ht="12.7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</row>
    <row r="667" spans="1:24" ht="12.7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</row>
    <row r="668" spans="1:24" ht="12.7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</row>
    <row r="669" spans="1:24" ht="12.7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</row>
    <row r="670" spans="1:24" ht="12.7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</row>
    <row r="671" spans="1:24" ht="12.7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</row>
    <row r="672" spans="1:24" ht="12.7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</row>
    <row r="673" spans="1:24" ht="12.7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</row>
    <row r="674" spans="1:24" ht="12.7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</row>
    <row r="675" spans="1:24" ht="12.7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</row>
    <row r="676" spans="1:24" ht="12.7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</row>
    <row r="677" spans="1:24" ht="12.7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</row>
    <row r="678" spans="1:24" ht="12.7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</row>
    <row r="679" spans="1:24" ht="12.7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</row>
    <row r="680" spans="1:24" ht="12.7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</row>
    <row r="681" spans="1:24" ht="12.7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</row>
    <row r="682" spans="1:24" ht="12.7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</row>
    <row r="683" spans="1:24" ht="12.7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</row>
    <row r="684" spans="1:24" ht="12.7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</row>
    <row r="685" spans="1:24" ht="12.7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</row>
    <row r="686" spans="1:24" ht="12.7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</row>
    <row r="687" spans="1:24" ht="12.7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</row>
    <row r="688" spans="1:24" ht="12.7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</row>
    <row r="689" spans="1:24" ht="12.7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</row>
    <row r="690" spans="1:24" ht="12.7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</row>
    <row r="691" spans="1:24" ht="12.7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</row>
    <row r="692" spans="1:24" ht="12.7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</row>
    <row r="693" spans="1:24" ht="12.7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</row>
    <row r="694" spans="1:24" ht="12.7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</row>
    <row r="695" spans="1:24" ht="12.7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</row>
    <row r="696" spans="1:24" ht="12.7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</row>
    <row r="697" spans="1:24" ht="12.7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</row>
    <row r="698" spans="1:24" ht="12.7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</row>
    <row r="699" spans="1:24" ht="12.7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</row>
    <row r="700" spans="1:24" ht="12.7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</row>
    <row r="701" spans="1:24" ht="12.7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</row>
    <row r="702" spans="1:24" ht="12.7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</row>
    <row r="703" spans="1:24" ht="12.7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</row>
    <row r="704" spans="1:24" ht="12.7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</row>
    <row r="705" spans="1:24" ht="12.7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</row>
    <row r="706" spans="1:24" ht="12.7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</row>
    <row r="707" spans="1:24" ht="12.7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</row>
    <row r="708" spans="1:24" ht="12.7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</row>
    <row r="709" spans="1:24" ht="12.7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</row>
    <row r="710" spans="1:24" ht="12.7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</row>
    <row r="711" spans="1:24" ht="12.7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</row>
    <row r="712" spans="1:24" ht="12.7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</row>
    <row r="713" spans="1:24" ht="12.7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</row>
    <row r="714" spans="1:24" ht="12.7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</row>
    <row r="715" spans="1:24" ht="12.7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</row>
    <row r="716" spans="1:24" ht="12.7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</row>
    <row r="717" spans="1:24" ht="12.7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</row>
    <row r="718" spans="1:24" ht="12.7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</row>
    <row r="719" spans="1:24" ht="12.7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</row>
    <row r="720" spans="1:24" ht="12.7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</row>
    <row r="721" spans="1:24" ht="12.7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</row>
    <row r="722" spans="1:24" ht="12.7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</row>
    <row r="723" spans="1:24" ht="12.7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</row>
    <row r="724" spans="1:24" ht="12.7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</row>
    <row r="725" spans="1:24" ht="12.7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</row>
    <row r="726" spans="1:24" ht="12.7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</row>
    <row r="727" spans="1:24" ht="12.7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</row>
    <row r="728" spans="1:24" ht="12.7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</row>
    <row r="729" spans="1:24" ht="12.7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</row>
    <row r="730" spans="1:24" ht="12.7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</row>
    <row r="731" spans="1:24" ht="12.7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</row>
    <row r="732" spans="1:24" ht="12.7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</row>
    <row r="733" spans="1:24" ht="12.7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</row>
    <row r="734" spans="1:24" ht="12.7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</row>
    <row r="735" spans="1:24" ht="12.7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</row>
    <row r="736" spans="1:24" ht="12.7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</row>
    <row r="737" spans="1:24" ht="12.7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</row>
    <row r="738" spans="1:24" ht="12.7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</row>
    <row r="739" spans="1:24" ht="12.7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</row>
    <row r="740" spans="1:24" ht="12.7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</row>
    <row r="741" spans="1:24" ht="12.7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</row>
    <row r="742" spans="1:24" ht="12.7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</row>
    <row r="743" spans="1:24" ht="12.7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</row>
    <row r="744" spans="1:24" ht="12.7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</row>
    <row r="745" spans="1:24" ht="12.7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</row>
    <row r="746" spans="1:24" ht="12.7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</row>
    <row r="747" spans="1:24" ht="12.7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</row>
    <row r="748" spans="1:24" ht="12.7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</row>
    <row r="749" spans="1:24" ht="12.7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</row>
    <row r="750" spans="1:24" ht="12.7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</row>
    <row r="751" spans="1:24" ht="12.7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</row>
    <row r="752" spans="1:24" ht="12.7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</row>
    <row r="753" spans="1:24" ht="12.7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</row>
    <row r="754" spans="1:24" ht="12.7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</row>
    <row r="755" spans="1:24" ht="12.7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</row>
    <row r="756" spans="1:24" ht="12.7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</row>
    <row r="757" spans="1:24" ht="12.7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</row>
    <row r="758" spans="1:24" ht="12.7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</row>
    <row r="759" spans="1:24" ht="12.7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</row>
    <row r="760" spans="1:24" ht="12.7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</row>
    <row r="761" spans="1:24" ht="12.7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</row>
    <row r="762" spans="1:24" ht="12.7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</row>
    <row r="763" spans="1:24" ht="12.7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</row>
    <row r="764" spans="1:24" ht="12.7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</row>
    <row r="765" spans="1:24" ht="12.7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</row>
    <row r="766" spans="1:24" ht="12.7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</row>
    <row r="767" spans="1:24" ht="12.7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</row>
    <row r="768" spans="1:24" ht="12.7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</row>
    <row r="769" spans="1:24" ht="12.7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</row>
    <row r="770" spans="1:24" ht="12.7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</row>
    <row r="771" spans="1:24" ht="12.7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</row>
    <row r="772" spans="1:24" ht="12.7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</row>
    <row r="773" spans="1:24" ht="12.7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</row>
    <row r="774" spans="1:24" ht="12.7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</row>
    <row r="775" spans="1:24" ht="12.7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</row>
    <row r="776" spans="1:24" ht="12.7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</row>
    <row r="777" spans="1:24" ht="12.7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</row>
    <row r="778" spans="1:24" ht="12.7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</row>
    <row r="779" spans="1:24" ht="12.7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</row>
    <row r="780" spans="1:24" ht="12.7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</row>
    <row r="781" spans="1:24" ht="12.7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</row>
    <row r="782" spans="1:24" ht="12.7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</row>
    <row r="783" spans="1:24" ht="12.7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</row>
    <row r="784" spans="1:24" ht="12.7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</row>
    <row r="785" spans="1:24" ht="12.7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</row>
    <row r="786" spans="1:24" ht="12.7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</row>
    <row r="787" spans="1:24" ht="12.7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</row>
    <row r="788" spans="1:24" ht="12.7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</row>
    <row r="789" spans="1:24" ht="12.7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</row>
    <row r="790" spans="1:24" ht="12.7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</row>
    <row r="791" spans="1:24" ht="12.7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</row>
    <row r="792" spans="1:24" ht="12.7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</row>
    <row r="793" spans="1:24" ht="12.7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</row>
    <row r="794" spans="1:24" ht="12.7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</row>
    <row r="795" spans="1:24" ht="12.7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</row>
    <row r="796" spans="1:24" ht="12.7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</row>
    <row r="797" spans="1:24" ht="12.7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</row>
    <row r="798" spans="1:24" ht="12.7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</row>
    <row r="799" spans="1:24" ht="12.7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</row>
    <row r="800" spans="1:24" ht="12.7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</row>
    <row r="801" spans="1:24" ht="12.7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</row>
    <row r="802" spans="1:24" ht="12.7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</row>
    <row r="803" spans="1:24" ht="12.7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</row>
    <row r="804" spans="1:24" ht="12.7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</row>
    <row r="805" spans="1:24" ht="12.7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</row>
    <row r="806" spans="1:24" ht="12.7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</row>
    <row r="807" spans="1:24" ht="12.7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</row>
    <row r="808" spans="1:24" ht="12.7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</row>
    <row r="809" spans="1:24" ht="12.7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</row>
    <row r="810" spans="1:24" ht="12.7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</row>
    <row r="811" spans="1:24" ht="12.7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</row>
    <row r="812" spans="1:24" ht="12.7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</row>
    <row r="813" spans="1:24" ht="12.7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</row>
    <row r="814" spans="1:24" ht="12.7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</row>
    <row r="815" spans="1:24" ht="12.7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</row>
    <row r="816" spans="1:24" ht="12.7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</row>
    <row r="817" spans="1:24" ht="12.7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</row>
    <row r="818" spans="1:24" ht="12.7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</row>
    <row r="819" spans="1:24" ht="12.7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</row>
    <row r="820" spans="1:24" ht="12.7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</row>
    <row r="821" spans="1:24" ht="12.7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</row>
    <row r="822" spans="1:24" ht="12.7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</row>
    <row r="823" spans="1:24" ht="12.7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</row>
    <row r="824" spans="1:24" ht="12.7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</row>
    <row r="825" spans="1:24" ht="12.7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</row>
    <row r="826" spans="1:24" ht="12.7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</row>
    <row r="827" spans="1:24" ht="12.7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</row>
    <row r="828" spans="1:24" ht="12.7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</row>
    <row r="829" spans="1:24" ht="12.7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</row>
    <row r="830" spans="1:24" ht="12.7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</row>
    <row r="831" spans="1:24" ht="12.7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</row>
    <row r="832" spans="1:24" ht="12.7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</row>
    <row r="833" spans="1:24" ht="12.7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</row>
    <row r="834" spans="1:24" ht="12.7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</row>
    <row r="835" spans="1:24" ht="12.7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</row>
    <row r="836" spans="1:24" ht="12.7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</row>
    <row r="837" spans="1:24" ht="12.7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</row>
    <row r="838" spans="1:24" ht="12.7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</row>
    <row r="839" spans="1:24" ht="12.7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</row>
    <row r="840" spans="1:24" ht="12.7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</row>
    <row r="841" spans="1:24" ht="12.7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</row>
    <row r="842" spans="1:24" ht="12.7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</row>
    <row r="843" spans="1:24" ht="12.7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</row>
    <row r="844" spans="1:24" ht="12.7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</row>
    <row r="845" spans="1:24" ht="12.7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</row>
    <row r="846" spans="1:24" ht="12.7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</row>
    <row r="847" spans="1:24" ht="12.7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</row>
    <row r="848" spans="1:24" ht="12.7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</row>
    <row r="849" spans="1:24" ht="12.7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</row>
    <row r="850" spans="1:24" ht="12.7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</row>
    <row r="851" spans="1:24" ht="12.7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</row>
    <row r="852" spans="1:24" ht="12.7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</row>
    <row r="853" spans="1:24" ht="12.7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</row>
    <row r="854" spans="1:24" ht="12.7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</row>
    <row r="855" spans="1:24" ht="12.7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</row>
    <row r="856" spans="1:24" ht="12.7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</row>
    <row r="857" spans="1:24" ht="12.7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</row>
    <row r="858" spans="1:24" ht="12.7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</row>
    <row r="859" spans="1:24" ht="12.7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</row>
    <row r="860" spans="1:24" ht="12.7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</row>
    <row r="861" spans="1:24" ht="12.7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</row>
    <row r="862" spans="1:24" ht="12.7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</row>
    <row r="863" spans="1:24" ht="12.7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</row>
    <row r="864" spans="1:24" ht="12.7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</row>
    <row r="865" spans="1:24" ht="12.7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</row>
    <row r="866" spans="1:24" ht="12.7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</row>
    <row r="867" spans="1:24" ht="12.7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</row>
    <row r="868" spans="1:24" ht="12.7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</row>
    <row r="869" spans="1:24" ht="12.7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</row>
    <row r="870" spans="1:24" ht="12.7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</row>
    <row r="871" spans="1:24" ht="12.7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</row>
    <row r="872" spans="1:24" ht="12.7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</row>
    <row r="873" spans="1:24" ht="12.7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</row>
    <row r="874" spans="1:24" ht="12.7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</row>
    <row r="875" spans="1:24" ht="12.7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</row>
    <row r="876" spans="1:24" ht="12.7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</row>
    <row r="877" spans="1:24" ht="12.7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</row>
    <row r="878" spans="1:24" ht="12.7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</row>
    <row r="879" spans="1:24" ht="12.7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</row>
    <row r="880" spans="1:24" ht="12.7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</row>
    <row r="881" spans="1:24" ht="12.7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</row>
    <row r="882" spans="1:24" ht="12.7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</row>
    <row r="883" spans="1:24" ht="12.7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</row>
    <row r="884" spans="1:24" ht="12.7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</row>
    <row r="885" spans="1:24" ht="12.7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</row>
    <row r="886" spans="1:24" ht="12.7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</row>
    <row r="887" spans="1:24" ht="12.7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</row>
    <row r="888" spans="1:24" ht="12.7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</row>
    <row r="889" spans="1:24" ht="12.7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</row>
    <row r="890" spans="1:24" ht="12.7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</row>
    <row r="891" spans="1:24" ht="12.7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</row>
    <row r="892" spans="1:24" ht="12.7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</row>
    <row r="893" spans="1:24" ht="12.7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</row>
    <row r="894" spans="1:24" ht="12.7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</row>
    <row r="895" spans="1:24" ht="12.7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</row>
    <row r="896" spans="1:24" ht="12.7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</row>
    <row r="897" spans="1:24" ht="12.7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</row>
    <row r="898" spans="1:24" ht="12.7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</row>
    <row r="899" spans="1:24" ht="12.7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</row>
    <row r="900" spans="1:24" ht="12.7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</row>
    <row r="901" spans="1:24" ht="12.7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</row>
    <row r="902" spans="1:24" ht="12.7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</row>
    <row r="903" spans="1:24" ht="12.7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</row>
    <row r="904" spans="1:24" ht="12.7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</row>
    <row r="905" spans="1:24" ht="12.7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</row>
    <row r="906" spans="1:24" ht="12.7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</row>
    <row r="907" spans="1:24" ht="12.7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</row>
    <row r="908" spans="1:24" ht="12.7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</row>
    <row r="909" spans="1:24" ht="12.7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</row>
    <row r="910" spans="1:24" ht="12.7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</row>
    <row r="911" spans="1:24" ht="12.7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</row>
    <row r="912" spans="1:24" ht="12.7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</row>
    <row r="913" spans="1:24" ht="12.7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</row>
    <row r="914" spans="1:24" ht="12.7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</row>
    <row r="915" spans="1:24" ht="12.7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</row>
    <row r="916" spans="1:24" ht="12.7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</row>
    <row r="917" spans="1:24" ht="12.7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</row>
    <row r="918" spans="1:24" ht="12.7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</row>
    <row r="919" spans="1:24" ht="12.7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</row>
    <row r="920" spans="1:24" ht="12.7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</row>
    <row r="921" spans="1:24" ht="12.7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</row>
    <row r="922" spans="1:24" ht="12.7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</row>
    <row r="923" spans="1:24" ht="12.7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</row>
    <row r="924" spans="1:24" ht="12.7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</row>
    <row r="925" spans="1:24" ht="12.7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</row>
    <row r="926" spans="1:24" ht="12.7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</row>
    <row r="927" spans="1:24" ht="12.7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</row>
  </sheetData>
  <autoFilter ref="A3:Y13" xr:uid="{00000000-0009-0000-0000-000000000000}">
    <filterColumn colId="7" showButton="0"/>
    <filterColumn colId="17" showButton="0"/>
    <filterColumn colId="22" showButton="0"/>
  </autoFilter>
  <mergeCells count="13">
    <mergeCell ref="B21:D21"/>
    <mergeCell ref="J14:M14"/>
    <mergeCell ref="J15:M15"/>
    <mergeCell ref="J16:M16"/>
    <mergeCell ref="B18:D18"/>
    <mergeCell ref="B19:D19"/>
    <mergeCell ref="B20:D20"/>
    <mergeCell ref="A1:X1"/>
    <mergeCell ref="A2:P2"/>
    <mergeCell ref="Q2:V2"/>
    <mergeCell ref="H3:I3"/>
    <mergeCell ref="R3:S3"/>
    <mergeCell ref="W3:X3"/>
  </mergeCells>
  <printOptions horizontalCentered="1" gridLines="1"/>
  <pageMargins left="0.25" right="0.25" top="0.65" bottom="0.75" header="0" footer="0"/>
  <pageSetup paperSize="9" fitToHeight="0" pageOrder="overThenDown" orientation="landscape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D82F-7987-4D65-AB8A-04FB111F1F3F}">
  <sheetPr>
    <pageSetUpPr fitToPage="1"/>
  </sheetPr>
  <dimension ref="A1:N64"/>
  <sheetViews>
    <sheetView topLeftCell="A8" zoomScaleNormal="100" workbookViewId="0">
      <selection activeCell="K18" sqref="K18:L37"/>
    </sheetView>
  </sheetViews>
  <sheetFormatPr defaultRowHeight="15"/>
  <cols>
    <col min="1" max="1" width="9.140625" style="20"/>
    <col min="2" max="2" width="11.85546875" style="20" customWidth="1"/>
    <col min="3" max="4" width="20.85546875" style="20" customWidth="1"/>
    <col min="5" max="5" width="18.28515625" style="20" customWidth="1"/>
    <col min="6" max="6" width="16.85546875" style="20" customWidth="1"/>
    <col min="7" max="7" width="17.28515625" style="20" customWidth="1"/>
    <col min="8" max="8" width="11.7109375" style="20" customWidth="1"/>
    <col min="9" max="10" width="11.140625" style="20" customWidth="1"/>
    <col min="11" max="11" width="8.42578125" style="20" customWidth="1"/>
    <col min="12" max="12" width="14.5703125" style="20" customWidth="1"/>
    <col min="13" max="13" width="9.140625" style="20"/>
    <col min="14" max="14" width="9.5703125" style="20" bestFit="1" customWidth="1"/>
    <col min="15" max="257" width="9.140625" style="20"/>
    <col min="258" max="258" width="11.85546875" style="20" customWidth="1"/>
    <col min="259" max="260" width="20.85546875" style="20" customWidth="1"/>
    <col min="261" max="261" width="18.28515625" style="20" customWidth="1"/>
    <col min="262" max="262" width="16.85546875" style="20" customWidth="1"/>
    <col min="263" max="263" width="17.28515625" style="20" customWidth="1"/>
    <col min="264" max="264" width="11.7109375" style="20" customWidth="1"/>
    <col min="265" max="266" width="11.140625" style="20" customWidth="1"/>
    <col min="267" max="267" width="8.42578125" style="20" customWidth="1"/>
    <col min="268" max="268" width="14.5703125" style="20" customWidth="1"/>
    <col min="269" max="269" width="9.140625" style="20"/>
    <col min="270" max="270" width="9.5703125" style="20" bestFit="1" customWidth="1"/>
    <col min="271" max="513" width="9.140625" style="20"/>
    <col min="514" max="514" width="11.85546875" style="20" customWidth="1"/>
    <col min="515" max="516" width="20.85546875" style="20" customWidth="1"/>
    <col min="517" max="517" width="18.28515625" style="20" customWidth="1"/>
    <col min="518" max="518" width="16.85546875" style="20" customWidth="1"/>
    <col min="519" max="519" width="17.28515625" style="20" customWidth="1"/>
    <col min="520" max="520" width="11.7109375" style="20" customWidth="1"/>
    <col min="521" max="522" width="11.140625" style="20" customWidth="1"/>
    <col min="523" max="523" width="8.42578125" style="20" customWidth="1"/>
    <col min="524" max="524" width="14.5703125" style="20" customWidth="1"/>
    <col min="525" max="525" width="9.140625" style="20"/>
    <col min="526" max="526" width="9.5703125" style="20" bestFit="1" customWidth="1"/>
    <col min="527" max="769" width="9.140625" style="20"/>
    <col min="770" max="770" width="11.85546875" style="20" customWidth="1"/>
    <col min="771" max="772" width="20.85546875" style="20" customWidth="1"/>
    <col min="773" max="773" width="18.28515625" style="20" customWidth="1"/>
    <col min="774" max="774" width="16.85546875" style="20" customWidth="1"/>
    <col min="775" max="775" width="17.28515625" style="20" customWidth="1"/>
    <col min="776" max="776" width="11.7109375" style="20" customWidth="1"/>
    <col min="777" max="778" width="11.140625" style="20" customWidth="1"/>
    <col min="779" max="779" width="8.42578125" style="20" customWidth="1"/>
    <col min="780" max="780" width="14.5703125" style="20" customWidth="1"/>
    <col min="781" max="781" width="9.140625" style="20"/>
    <col min="782" max="782" width="9.5703125" style="20" bestFit="1" customWidth="1"/>
    <col min="783" max="1025" width="9.140625" style="20"/>
    <col min="1026" max="1026" width="11.85546875" style="20" customWidth="1"/>
    <col min="1027" max="1028" width="20.85546875" style="20" customWidth="1"/>
    <col min="1029" max="1029" width="18.28515625" style="20" customWidth="1"/>
    <col min="1030" max="1030" width="16.85546875" style="20" customWidth="1"/>
    <col min="1031" max="1031" width="17.28515625" style="20" customWidth="1"/>
    <col min="1032" max="1032" width="11.7109375" style="20" customWidth="1"/>
    <col min="1033" max="1034" width="11.140625" style="20" customWidth="1"/>
    <col min="1035" max="1035" width="8.42578125" style="20" customWidth="1"/>
    <col min="1036" max="1036" width="14.5703125" style="20" customWidth="1"/>
    <col min="1037" max="1037" width="9.140625" style="20"/>
    <col min="1038" max="1038" width="9.5703125" style="20" bestFit="1" customWidth="1"/>
    <col min="1039" max="1281" width="9.140625" style="20"/>
    <col min="1282" max="1282" width="11.85546875" style="20" customWidth="1"/>
    <col min="1283" max="1284" width="20.85546875" style="20" customWidth="1"/>
    <col min="1285" max="1285" width="18.28515625" style="20" customWidth="1"/>
    <col min="1286" max="1286" width="16.85546875" style="20" customWidth="1"/>
    <col min="1287" max="1287" width="17.28515625" style="20" customWidth="1"/>
    <col min="1288" max="1288" width="11.7109375" style="20" customWidth="1"/>
    <col min="1289" max="1290" width="11.140625" style="20" customWidth="1"/>
    <col min="1291" max="1291" width="8.42578125" style="20" customWidth="1"/>
    <col min="1292" max="1292" width="14.5703125" style="20" customWidth="1"/>
    <col min="1293" max="1293" width="9.140625" style="20"/>
    <col min="1294" max="1294" width="9.5703125" style="20" bestFit="1" customWidth="1"/>
    <col min="1295" max="1537" width="9.140625" style="20"/>
    <col min="1538" max="1538" width="11.85546875" style="20" customWidth="1"/>
    <col min="1539" max="1540" width="20.85546875" style="20" customWidth="1"/>
    <col min="1541" max="1541" width="18.28515625" style="20" customWidth="1"/>
    <col min="1542" max="1542" width="16.85546875" style="20" customWidth="1"/>
    <col min="1543" max="1543" width="17.28515625" style="20" customWidth="1"/>
    <col min="1544" max="1544" width="11.7109375" style="20" customWidth="1"/>
    <col min="1545" max="1546" width="11.140625" style="20" customWidth="1"/>
    <col min="1547" max="1547" width="8.42578125" style="20" customWidth="1"/>
    <col min="1548" max="1548" width="14.5703125" style="20" customWidth="1"/>
    <col min="1549" max="1549" width="9.140625" style="20"/>
    <col min="1550" max="1550" width="9.5703125" style="20" bestFit="1" customWidth="1"/>
    <col min="1551" max="1793" width="9.140625" style="20"/>
    <col min="1794" max="1794" width="11.85546875" style="20" customWidth="1"/>
    <col min="1795" max="1796" width="20.85546875" style="20" customWidth="1"/>
    <col min="1797" max="1797" width="18.28515625" style="20" customWidth="1"/>
    <col min="1798" max="1798" width="16.85546875" style="20" customWidth="1"/>
    <col min="1799" max="1799" width="17.28515625" style="20" customWidth="1"/>
    <col min="1800" max="1800" width="11.7109375" style="20" customWidth="1"/>
    <col min="1801" max="1802" width="11.140625" style="20" customWidth="1"/>
    <col min="1803" max="1803" width="8.42578125" style="20" customWidth="1"/>
    <col min="1804" max="1804" width="14.5703125" style="20" customWidth="1"/>
    <col min="1805" max="1805" width="9.140625" style="20"/>
    <col min="1806" max="1806" width="9.5703125" style="20" bestFit="1" customWidth="1"/>
    <col min="1807" max="2049" width="9.140625" style="20"/>
    <col min="2050" max="2050" width="11.85546875" style="20" customWidth="1"/>
    <col min="2051" max="2052" width="20.85546875" style="20" customWidth="1"/>
    <col min="2053" max="2053" width="18.28515625" style="20" customWidth="1"/>
    <col min="2054" max="2054" width="16.85546875" style="20" customWidth="1"/>
    <col min="2055" max="2055" width="17.28515625" style="20" customWidth="1"/>
    <col min="2056" max="2056" width="11.7109375" style="20" customWidth="1"/>
    <col min="2057" max="2058" width="11.140625" style="20" customWidth="1"/>
    <col min="2059" max="2059" width="8.42578125" style="20" customWidth="1"/>
    <col min="2060" max="2060" width="14.5703125" style="20" customWidth="1"/>
    <col min="2061" max="2061" width="9.140625" style="20"/>
    <col min="2062" max="2062" width="9.5703125" style="20" bestFit="1" customWidth="1"/>
    <col min="2063" max="2305" width="9.140625" style="20"/>
    <col min="2306" max="2306" width="11.85546875" style="20" customWidth="1"/>
    <col min="2307" max="2308" width="20.85546875" style="20" customWidth="1"/>
    <col min="2309" max="2309" width="18.28515625" style="20" customWidth="1"/>
    <col min="2310" max="2310" width="16.85546875" style="20" customWidth="1"/>
    <col min="2311" max="2311" width="17.28515625" style="20" customWidth="1"/>
    <col min="2312" max="2312" width="11.7109375" style="20" customWidth="1"/>
    <col min="2313" max="2314" width="11.140625" style="20" customWidth="1"/>
    <col min="2315" max="2315" width="8.42578125" style="20" customWidth="1"/>
    <col min="2316" max="2316" width="14.5703125" style="20" customWidth="1"/>
    <col min="2317" max="2317" width="9.140625" style="20"/>
    <col min="2318" max="2318" width="9.5703125" style="20" bestFit="1" customWidth="1"/>
    <col min="2319" max="2561" width="9.140625" style="20"/>
    <col min="2562" max="2562" width="11.85546875" style="20" customWidth="1"/>
    <col min="2563" max="2564" width="20.85546875" style="20" customWidth="1"/>
    <col min="2565" max="2565" width="18.28515625" style="20" customWidth="1"/>
    <col min="2566" max="2566" width="16.85546875" style="20" customWidth="1"/>
    <col min="2567" max="2567" width="17.28515625" style="20" customWidth="1"/>
    <col min="2568" max="2568" width="11.7109375" style="20" customWidth="1"/>
    <col min="2569" max="2570" width="11.140625" style="20" customWidth="1"/>
    <col min="2571" max="2571" width="8.42578125" style="20" customWidth="1"/>
    <col min="2572" max="2572" width="14.5703125" style="20" customWidth="1"/>
    <col min="2573" max="2573" width="9.140625" style="20"/>
    <col min="2574" max="2574" width="9.5703125" style="20" bestFit="1" customWidth="1"/>
    <col min="2575" max="2817" width="9.140625" style="20"/>
    <col min="2818" max="2818" width="11.85546875" style="20" customWidth="1"/>
    <col min="2819" max="2820" width="20.85546875" style="20" customWidth="1"/>
    <col min="2821" max="2821" width="18.28515625" style="20" customWidth="1"/>
    <col min="2822" max="2822" width="16.85546875" style="20" customWidth="1"/>
    <col min="2823" max="2823" width="17.28515625" style="20" customWidth="1"/>
    <col min="2824" max="2824" width="11.7109375" style="20" customWidth="1"/>
    <col min="2825" max="2826" width="11.140625" style="20" customWidth="1"/>
    <col min="2827" max="2827" width="8.42578125" style="20" customWidth="1"/>
    <col min="2828" max="2828" width="14.5703125" style="20" customWidth="1"/>
    <col min="2829" max="2829" width="9.140625" style="20"/>
    <col min="2830" max="2830" width="9.5703125" style="20" bestFit="1" customWidth="1"/>
    <col min="2831" max="3073" width="9.140625" style="20"/>
    <col min="3074" max="3074" width="11.85546875" style="20" customWidth="1"/>
    <col min="3075" max="3076" width="20.85546875" style="20" customWidth="1"/>
    <col min="3077" max="3077" width="18.28515625" style="20" customWidth="1"/>
    <col min="3078" max="3078" width="16.85546875" style="20" customWidth="1"/>
    <col min="3079" max="3079" width="17.28515625" style="20" customWidth="1"/>
    <col min="3080" max="3080" width="11.7109375" style="20" customWidth="1"/>
    <col min="3081" max="3082" width="11.140625" style="20" customWidth="1"/>
    <col min="3083" max="3083" width="8.42578125" style="20" customWidth="1"/>
    <col min="3084" max="3084" width="14.5703125" style="20" customWidth="1"/>
    <col min="3085" max="3085" width="9.140625" style="20"/>
    <col min="3086" max="3086" width="9.5703125" style="20" bestFit="1" customWidth="1"/>
    <col min="3087" max="3329" width="9.140625" style="20"/>
    <col min="3330" max="3330" width="11.85546875" style="20" customWidth="1"/>
    <col min="3331" max="3332" width="20.85546875" style="20" customWidth="1"/>
    <col min="3333" max="3333" width="18.28515625" style="20" customWidth="1"/>
    <col min="3334" max="3334" width="16.85546875" style="20" customWidth="1"/>
    <col min="3335" max="3335" width="17.28515625" style="20" customWidth="1"/>
    <col min="3336" max="3336" width="11.7109375" style="20" customWidth="1"/>
    <col min="3337" max="3338" width="11.140625" style="20" customWidth="1"/>
    <col min="3339" max="3339" width="8.42578125" style="20" customWidth="1"/>
    <col min="3340" max="3340" width="14.5703125" style="20" customWidth="1"/>
    <col min="3341" max="3341" width="9.140625" style="20"/>
    <col min="3342" max="3342" width="9.5703125" style="20" bestFit="1" customWidth="1"/>
    <col min="3343" max="3585" width="9.140625" style="20"/>
    <col min="3586" max="3586" width="11.85546875" style="20" customWidth="1"/>
    <col min="3587" max="3588" width="20.85546875" style="20" customWidth="1"/>
    <col min="3589" max="3589" width="18.28515625" style="20" customWidth="1"/>
    <col min="3590" max="3590" width="16.85546875" style="20" customWidth="1"/>
    <col min="3591" max="3591" width="17.28515625" style="20" customWidth="1"/>
    <col min="3592" max="3592" width="11.7109375" style="20" customWidth="1"/>
    <col min="3593" max="3594" width="11.140625" style="20" customWidth="1"/>
    <col min="3595" max="3595" width="8.42578125" style="20" customWidth="1"/>
    <col min="3596" max="3596" width="14.5703125" style="20" customWidth="1"/>
    <col min="3597" max="3597" width="9.140625" style="20"/>
    <col min="3598" max="3598" width="9.5703125" style="20" bestFit="1" customWidth="1"/>
    <col min="3599" max="3841" width="9.140625" style="20"/>
    <col min="3842" max="3842" width="11.85546875" style="20" customWidth="1"/>
    <col min="3843" max="3844" width="20.85546875" style="20" customWidth="1"/>
    <col min="3845" max="3845" width="18.28515625" style="20" customWidth="1"/>
    <col min="3846" max="3846" width="16.85546875" style="20" customWidth="1"/>
    <col min="3847" max="3847" width="17.28515625" style="20" customWidth="1"/>
    <col min="3848" max="3848" width="11.7109375" style="20" customWidth="1"/>
    <col min="3849" max="3850" width="11.140625" style="20" customWidth="1"/>
    <col min="3851" max="3851" width="8.42578125" style="20" customWidth="1"/>
    <col min="3852" max="3852" width="14.5703125" style="20" customWidth="1"/>
    <col min="3853" max="3853" width="9.140625" style="20"/>
    <col min="3854" max="3854" width="9.5703125" style="20" bestFit="1" customWidth="1"/>
    <col min="3855" max="4097" width="9.140625" style="20"/>
    <col min="4098" max="4098" width="11.85546875" style="20" customWidth="1"/>
    <col min="4099" max="4100" width="20.85546875" style="20" customWidth="1"/>
    <col min="4101" max="4101" width="18.28515625" style="20" customWidth="1"/>
    <col min="4102" max="4102" width="16.85546875" style="20" customWidth="1"/>
    <col min="4103" max="4103" width="17.28515625" style="20" customWidth="1"/>
    <col min="4104" max="4104" width="11.7109375" style="20" customWidth="1"/>
    <col min="4105" max="4106" width="11.140625" style="20" customWidth="1"/>
    <col min="4107" max="4107" width="8.42578125" style="20" customWidth="1"/>
    <col min="4108" max="4108" width="14.5703125" style="20" customWidth="1"/>
    <col min="4109" max="4109" width="9.140625" style="20"/>
    <col min="4110" max="4110" width="9.5703125" style="20" bestFit="1" customWidth="1"/>
    <col min="4111" max="4353" width="9.140625" style="20"/>
    <col min="4354" max="4354" width="11.85546875" style="20" customWidth="1"/>
    <col min="4355" max="4356" width="20.85546875" style="20" customWidth="1"/>
    <col min="4357" max="4357" width="18.28515625" style="20" customWidth="1"/>
    <col min="4358" max="4358" width="16.85546875" style="20" customWidth="1"/>
    <col min="4359" max="4359" width="17.28515625" style="20" customWidth="1"/>
    <col min="4360" max="4360" width="11.7109375" style="20" customWidth="1"/>
    <col min="4361" max="4362" width="11.140625" style="20" customWidth="1"/>
    <col min="4363" max="4363" width="8.42578125" style="20" customWidth="1"/>
    <col min="4364" max="4364" width="14.5703125" style="20" customWidth="1"/>
    <col min="4365" max="4365" width="9.140625" style="20"/>
    <col min="4366" max="4366" width="9.5703125" style="20" bestFit="1" customWidth="1"/>
    <col min="4367" max="4609" width="9.140625" style="20"/>
    <col min="4610" max="4610" width="11.85546875" style="20" customWidth="1"/>
    <col min="4611" max="4612" width="20.85546875" style="20" customWidth="1"/>
    <col min="4613" max="4613" width="18.28515625" style="20" customWidth="1"/>
    <col min="4614" max="4614" width="16.85546875" style="20" customWidth="1"/>
    <col min="4615" max="4615" width="17.28515625" style="20" customWidth="1"/>
    <col min="4616" max="4616" width="11.7109375" style="20" customWidth="1"/>
    <col min="4617" max="4618" width="11.140625" style="20" customWidth="1"/>
    <col min="4619" max="4619" width="8.42578125" style="20" customWidth="1"/>
    <col min="4620" max="4620" width="14.5703125" style="20" customWidth="1"/>
    <col min="4621" max="4621" width="9.140625" style="20"/>
    <col min="4622" max="4622" width="9.5703125" style="20" bestFit="1" customWidth="1"/>
    <col min="4623" max="4865" width="9.140625" style="20"/>
    <col min="4866" max="4866" width="11.85546875" style="20" customWidth="1"/>
    <col min="4867" max="4868" width="20.85546875" style="20" customWidth="1"/>
    <col min="4869" max="4869" width="18.28515625" style="20" customWidth="1"/>
    <col min="4870" max="4870" width="16.85546875" style="20" customWidth="1"/>
    <col min="4871" max="4871" width="17.28515625" style="20" customWidth="1"/>
    <col min="4872" max="4872" width="11.7109375" style="20" customWidth="1"/>
    <col min="4873" max="4874" width="11.140625" style="20" customWidth="1"/>
    <col min="4875" max="4875" width="8.42578125" style="20" customWidth="1"/>
    <col min="4876" max="4876" width="14.5703125" style="20" customWidth="1"/>
    <col min="4877" max="4877" width="9.140625" style="20"/>
    <col min="4878" max="4878" width="9.5703125" style="20" bestFit="1" customWidth="1"/>
    <col min="4879" max="5121" width="9.140625" style="20"/>
    <col min="5122" max="5122" width="11.85546875" style="20" customWidth="1"/>
    <col min="5123" max="5124" width="20.85546875" style="20" customWidth="1"/>
    <col min="5125" max="5125" width="18.28515625" style="20" customWidth="1"/>
    <col min="5126" max="5126" width="16.85546875" style="20" customWidth="1"/>
    <col min="5127" max="5127" width="17.28515625" style="20" customWidth="1"/>
    <col min="5128" max="5128" width="11.7109375" style="20" customWidth="1"/>
    <col min="5129" max="5130" width="11.140625" style="20" customWidth="1"/>
    <col min="5131" max="5131" width="8.42578125" style="20" customWidth="1"/>
    <col min="5132" max="5132" width="14.5703125" style="20" customWidth="1"/>
    <col min="5133" max="5133" width="9.140625" style="20"/>
    <col min="5134" max="5134" width="9.5703125" style="20" bestFit="1" customWidth="1"/>
    <col min="5135" max="5377" width="9.140625" style="20"/>
    <col min="5378" max="5378" width="11.85546875" style="20" customWidth="1"/>
    <col min="5379" max="5380" width="20.85546875" style="20" customWidth="1"/>
    <col min="5381" max="5381" width="18.28515625" style="20" customWidth="1"/>
    <col min="5382" max="5382" width="16.85546875" style="20" customWidth="1"/>
    <col min="5383" max="5383" width="17.28515625" style="20" customWidth="1"/>
    <col min="5384" max="5384" width="11.7109375" style="20" customWidth="1"/>
    <col min="5385" max="5386" width="11.140625" style="20" customWidth="1"/>
    <col min="5387" max="5387" width="8.42578125" style="20" customWidth="1"/>
    <col min="5388" max="5388" width="14.5703125" style="20" customWidth="1"/>
    <col min="5389" max="5389" width="9.140625" style="20"/>
    <col min="5390" max="5390" width="9.5703125" style="20" bestFit="1" customWidth="1"/>
    <col min="5391" max="5633" width="9.140625" style="20"/>
    <col min="5634" max="5634" width="11.85546875" style="20" customWidth="1"/>
    <col min="5635" max="5636" width="20.85546875" style="20" customWidth="1"/>
    <col min="5637" max="5637" width="18.28515625" style="20" customWidth="1"/>
    <col min="5638" max="5638" width="16.85546875" style="20" customWidth="1"/>
    <col min="5639" max="5639" width="17.28515625" style="20" customWidth="1"/>
    <col min="5640" max="5640" width="11.7109375" style="20" customWidth="1"/>
    <col min="5641" max="5642" width="11.140625" style="20" customWidth="1"/>
    <col min="5643" max="5643" width="8.42578125" style="20" customWidth="1"/>
    <col min="5644" max="5644" width="14.5703125" style="20" customWidth="1"/>
    <col min="5645" max="5645" width="9.140625" style="20"/>
    <col min="5646" max="5646" width="9.5703125" style="20" bestFit="1" customWidth="1"/>
    <col min="5647" max="5889" width="9.140625" style="20"/>
    <col min="5890" max="5890" width="11.85546875" style="20" customWidth="1"/>
    <col min="5891" max="5892" width="20.85546875" style="20" customWidth="1"/>
    <col min="5893" max="5893" width="18.28515625" style="20" customWidth="1"/>
    <col min="5894" max="5894" width="16.85546875" style="20" customWidth="1"/>
    <col min="5895" max="5895" width="17.28515625" style="20" customWidth="1"/>
    <col min="5896" max="5896" width="11.7109375" style="20" customWidth="1"/>
    <col min="5897" max="5898" width="11.140625" style="20" customWidth="1"/>
    <col min="5899" max="5899" width="8.42578125" style="20" customWidth="1"/>
    <col min="5900" max="5900" width="14.5703125" style="20" customWidth="1"/>
    <col min="5901" max="5901" width="9.140625" style="20"/>
    <col min="5902" max="5902" width="9.5703125" style="20" bestFit="1" customWidth="1"/>
    <col min="5903" max="6145" width="9.140625" style="20"/>
    <col min="6146" max="6146" width="11.85546875" style="20" customWidth="1"/>
    <col min="6147" max="6148" width="20.85546875" style="20" customWidth="1"/>
    <col min="6149" max="6149" width="18.28515625" style="20" customWidth="1"/>
    <col min="6150" max="6150" width="16.85546875" style="20" customWidth="1"/>
    <col min="6151" max="6151" width="17.28515625" style="20" customWidth="1"/>
    <col min="6152" max="6152" width="11.7109375" style="20" customWidth="1"/>
    <col min="6153" max="6154" width="11.140625" style="20" customWidth="1"/>
    <col min="6155" max="6155" width="8.42578125" style="20" customWidth="1"/>
    <col min="6156" max="6156" width="14.5703125" style="20" customWidth="1"/>
    <col min="6157" max="6157" width="9.140625" style="20"/>
    <col min="6158" max="6158" width="9.5703125" style="20" bestFit="1" customWidth="1"/>
    <col min="6159" max="6401" width="9.140625" style="20"/>
    <col min="6402" max="6402" width="11.85546875" style="20" customWidth="1"/>
    <col min="6403" max="6404" width="20.85546875" style="20" customWidth="1"/>
    <col min="6405" max="6405" width="18.28515625" style="20" customWidth="1"/>
    <col min="6406" max="6406" width="16.85546875" style="20" customWidth="1"/>
    <col min="6407" max="6407" width="17.28515625" style="20" customWidth="1"/>
    <col min="6408" max="6408" width="11.7109375" style="20" customWidth="1"/>
    <col min="6409" max="6410" width="11.140625" style="20" customWidth="1"/>
    <col min="6411" max="6411" width="8.42578125" style="20" customWidth="1"/>
    <col min="6412" max="6412" width="14.5703125" style="20" customWidth="1"/>
    <col min="6413" max="6413" width="9.140625" style="20"/>
    <col min="6414" max="6414" width="9.5703125" style="20" bestFit="1" customWidth="1"/>
    <col min="6415" max="6657" width="9.140625" style="20"/>
    <col min="6658" max="6658" width="11.85546875" style="20" customWidth="1"/>
    <col min="6659" max="6660" width="20.85546875" style="20" customWidth="1"/>
    <col min="6661" max="6661" width="18.28515625" style="20" customWidth="1"/>
    <col min="6662" max="6662" width="16.85546875" style="20" customWidth="1"/>
    <col min="6663" max="6663" width="17.28515625" style="20" customWidth="1"/>
    <col min="6664" max="6664" width="11.7109375" style="20" customWidth="1"/>
    <col min="6665" max="6666" width="11.140625" style="20" customWidth="1"/>
    <col min="6667" max="6667" width="8.42578125" style="20" customWidth="1"/>
    <col min="6668" max="6668" width="14.5703125" style="20" customWidth="1"/>
    <col min="6669" max="6669" width="9.140625" style="20"/>
    <col min="6670" max="6670" width="9.5703125" style="20" bestFit="1" customWidth="1"/>
    <col min="6671" max="6913" width="9.140625" style="20"/>
    <col min="6914" max="6914" width="11.85546875" style="20" customWidth="1"/>
    <col min="6915" max="6916" width="20.85546875" style="20" customWidth="1"/>
    <col min="6917" max="6917" width="18.28515625" style="20" customWidth="1"/>
    <col min="6918" max="6918" width="16.85546875" style="20" customWidth="1"/>
    <col min="6919" max="6919" width="17.28515625" style="20" customWidth="1"/>
    <col min="6920" max="6920" width="11.7109375" style="20" customWidth="1"/>
    <col min="6921" max="6922" width="11.140625" style="20" customWidth="1"/>
    <col min="6923" max="6923" width="8.42578125" style="20" customWidth="1"/>
    <col min="6924" max="6924" width="14.5703125" style="20" customWidth="1"/>
    <col min="6925" max="6925" width="9.140625" style="20"/>
    <col min="6926" max="6926" width="9.5703125" style="20" bestFit="1" customWidth="1"/>
    <col min="6927" max="7169" width="9.140625" style="20"/>
    <col min="7170" max="7170" width="11.85546875" style="20" customWidth="1"/>
    <col min="7171" max="7172" width="20.85546875" style="20" customWidth="1"/>
    <col min="7173" max="7173" width="18.28515625" style="20" customWidth="1"/>
    <col min="7174" max="7174" width="16.85546875" style="20" customWidth="1"/>
    <col min="7175" max="7175" width="17.28515625" style="20" customWidth="1"/>
    <col min="7176" max="7176" width="11.7109375" style="20" customWidth="1"/>
    <col min="7177" max="7178" width="11.140625" style="20" customWidth="1"/>
    <col min="7179" max="7179" width="8.42578125" style="20" customWidth="1"/>
    <col min="7180" max="7180" width="14.5703125" style="20" customWidth="1"/>
    <col min="7181" max="7181" width="9.140625" style="20"/>
    <col min="7182" max="7182" width="9.5703125" style="20" bestFit="1" customWidth="1"/>
    <col min="7183" max="7425" width="9.140625" style="20"/>
    <col min="7426" max="7426" width="11.85546875" style="20" customWidth="1"/>
    <col min="7427" max="7428" width="20.85546875" style="20" customWidth="1"/>
    <col min="7429" max="7429" width="18.28515625" style="20" customWidth="1"/>
    <col min="7430" max="7430" width="16.85546875" style="20" customWidth="1"/>
    <col min="7431" max="7431" width="17.28515625" style="20" customWidth="1"/>
    <col min="7432" max="7432" width="11.7109375" style="20" customWidth="1"/>
    <col min="7433" max="7434" width="11.140625" style="20" customWidth="1"/>
    <col min="7435" max="7435" width="8.42578125" style="20" customWidth="1"/>
    <col min="7436" max="7436" width="14.5703125" style="20" customWidth="1"/>
    <col min="7437" max="7437" width="9.140625" style="20"/>
    <col min="7438" max="7438" width="9.5703125" style="20" bestFit="1" customWidth="1"/>
    <col min="7439" max="7681" width="9.140625" style="20"/>
    <col min="7682" max="7682" width="11.85546875" style="20" customWidth="1"/>
    <col min="7683" max="7684" width="20.85546875" style="20" customWidth="1"/>
    <col min="7685" max="7685" width="18.28515625" style="20" customWidth="1"/>
    <col min="7686" max="7686" width="16.85546875" style="20" customWidth="1"/>
    <col min="7687" max="7687" width="17.28515625" style="20" customWidth="1"/>
    <col min="7688" max="7688" width="11.7109375" style="20" customWidth="1"/>
    <col min="7689" max="7690" width="11.140625" style="20" customWidth="1"/>
    <col min="7691" max="7691" width="8.42578125" style="20" customWidth="1"/>
    <col min="7692" max="7692" width="14.5703125" style="20" customWidth="1"/>
    <col min="7693" max="7693" width="9.140625" style="20"/>
    <col min="7694" max="7694" width="9.5703125" style="20" bestFit="1" customWidth="1"/>
    <col min="7695" max="7937" width="9.140625" style="20"/>
    <col min="7938" max="7938" width="11.85546875" style="20" customWidth="1"/>
    <col min="7939" max="7940" width="20.85546875" style="20" customWidth="1"/>
    <col min="7941" max="7941" width="18.28515625" style="20" customWidth="1"/>
    <col min="7942" max="7942" width="16.85546875" style="20" customWidth="1"/>
    <col min="7943" max="7943" width="17.28515625" style="20" customWidth="1"/>
    <col min="7944" max="7944" width="11.7109375" style="20" customWidth="1"/>
    <col min="7945" max="7946" width="11.140625" style="20" customWidth="1"/>
    <col min="7947" max="7947" width="8.42578125" style="20" customWidth="1"/>
    <col min="7948" max="7948" width="14.5703125" style="20" customWidth="1"/>
    <col min="7949" max="7949" width="9.140625" style="20"/>
    <col min="7950" max="7950" width="9.5703125" style="20" bestFit="1" customWidth="1"/>
    <col min="7951" max="8193" width="9.140625" style="20"/>
    <col min="8194" max="8194" width="11.85546875" style="20" customWidth="1"/>
    <col min="8195" max="8196" width="20.85546875" style="20" customWidth="1"/>
    <col min="8197" max="8197" width="18.28515625" style="20" customWidth="1"/>
    <col min="8198" max="8198" width="16.85546875" style="20" customWidth="1"/>
    <col min="8199" max="8199" width="17.28515625" style="20" customWidth="1"/>
    <col min="8200" max="8200" width="11.7109375" style="20" customWidth="1"/>
    <col min="8201" max="8202" width="11.140625" style="20" customWidth="1"/>
    <col min="8203" max="8203" width="8.42578125" style="20" customWidth="1"/>
    <col min="8204" max="8204" width="14.5703125" style="20" customWidth="1"/>
    <col min="8205" max="8205" width="9.140625" style="20"/>
    <col min="8206" max="8206" width="9.5703125" style="20" bestFit="1" customWidth="1"/>
    <col min="8207" max="8449" width="9.140625" style="20"/>
    <col min="8450" max="8450" width="11.85546875" style="20" customWidth="1"/>
    <col min="8451" max="8452" width="20.85546875" style="20" customWidth="1"/>
    <col min="8453" max="8453" width="18.28515625" style="20" customWidth="1"/>
    <col min="8454" max="8454" width="16.85546875" style="20" customWidth="1"/>
    <col min="8455" max="8455" width="17.28515625" style="20" customWidth="1"/>
    <col min="8456" max="8456" width="11.7109375" style="20" customWidth="1"/>
    <col min="8457" max="8458" width="11.140625" style="20" customWidth="1"/>
    <col min="8459" max="8459" width="8.42578125" style="20" customWidth="1"/>
    <col min="8460" max="8460" width="14.5703125" style="20" customWidth="1"/>
    <col min="8461" max="8461" width="9.140625" style="20"/>
    <col min="8462" max="8462" width="9.5703125" style="20" bestFit="1" customWidth="1"/>
    <col min="8463" max="8705" width="9.140625" style="20"/>
    <col min="8706" max="8706" width="11.85546875" style="20" customWidth="1"/>
    <col min="8707" max="8708" width="20.85546875" style="20" customWidth="1"/>
    <col min="8709" max="8709" width="18.28515625" style="20" customWidth="1"/>
    <col min="8710" max="8710" width="16.85546875" style="20" customWidth="1"/>
    <col min="8711" max="8711" width="17.28515625" style="20" customWidth="1"/>
    <col min="8712" max="8712" width="11.7109375" style="20" customWidth="1"/>
    <col min="8713" max="8714" width="11.140625" style="20" customWidth="1"/>
    <col min="8715" max="8715" width="8.42578125" style="20" customWidth="1"/>
    <col min="8716" max="8716" width="14.5703125" style="20" customWidth="1"/>
    <col min="8717" max="8717" width="9.140625" style="20"/>
    <col min="8718" max="8718" width="9.5703125" style="20" bestFit="1" customWidth="1"/>
    <col min="8719" max="8961" width="9.140625" style="20"/>
    <col min="8962" max="8962" width="11.85546875" style="20" customWidth="1"/>
    <col min="8963" max="8964" width="20.85546875" style="20" customWidth="1"/>
    <col min="8965" max="8965" width="18.28515625" style="20" customWidth="1"/>
    <col min="8966" max="8966" width="16.85546875" style="20" customWidth="1"/>
    <col min="8967" max="8967" width="17.28515625" style="20" customWidth="1"/>
    <col min="8968" max="8968" width="11.7109375" style="20" customWidth="1"/>
    <col min="8969" max="8970" width="11.140625" style="20" customWidth="1"/>
    <col min="8971" max="8971" width="8.42578125" style="20" customWidth="1"/>
    <col min="8972" max="8972" width="14.5703125" style="20" customWidth="1"/>
    <col min="8973" max="8973" width="9.140625" style="20"/>
    <col min="8974" max="8974" width="9.5703125" style="20" bestFit="1" customWidth="1"/>
    <col min="8975" max="9217" width="9.140625" style="20"/>
    <col min="9218" max="9218" width="11.85546875" style="20" customWidth="1"/>
    <col min="9219" max="9220" width="20.85546875" style="20" customWidth="1"/>
    <col min="9221" max="9221" width="18.28515625" style="20" customWidth="1"/>
    <col min="9222" max="9222" width="16.85546875" style="20" customWidth="1"/>
    <col min="9223" max="9223" width="17.28515625" style="20" customWidth="1"/>
    <col min="9224" max="9224" width="11.7109375" style="20" customWidth="1"/>
    <col min="9225" max="9226" width="11.140625" style="20" customWidth="1"/>
    <col min="9227" max="9227" width="8.42578125" style="20" customWidth="1"/>
    <col min="9228" max="9228" width="14.5703125" style="20" customWidth="1"/>
    <col min="9229" max="9229" width="9.140625" style="20"/>
    <col min="9230" max="9230" width="9.5703125" style="20" bestFit="1" customWidth="1"/>
    <col min="9231" max="9473" width="9.140625" style="20"/>
    <col min="9474" max="9474" width="11.85546875" style="20" customWidth="1"/>
    <col min="9475" max="9476" width="20.85546875" style="20" customWidth="1"/>
    <col min="9477" max="9477" width="18.28515625" style="20" customWidth="1"/>
    <col min="9478" max="9478" width="16.85546875" style="20" customWidth="1"/>
    <col min="9479" max="9479" width="17.28515625" style="20" customWidth="1"/>
    <col min="9480" max="9480" width="11.7109375" style="20" customWidth="1"/>
    <col min="9481" max="9482" width="11.140625" style="20" customWidth="1"/>
    <col min="9483" max="9483" width="8.42578125" style="20" customWidth="1"/>
    <col min="9484" max="9484" width="14.5703125" style="20" customWidth="1"/>
    <col min="9485" max="9485" width="9.140625" style="20"/>
    <col min="9486" max="9486" width="9.5703125" style="20" bestFit="1" customWidth="1"/>
    <col min="9487" max="9729" width="9.140625" style="20"/>
    <col min="9730" max="9730" width="11.85546875" style="20" customWidth="1"/>
    <col min="9731" max="9732" width="20.85546875" style="20" customWidth="1"/>
    <col min="9733" max="9733" width="18.28515625" style="20" customWidth="1"/>
    <col min="9734" max="9734" width="16.85546875" style="20" customWidth="1"/>
    <col min="9735" max="9735" width="17.28515625" style="20" customWidth="1"/>
    <col min="9736" max="9736" width="11.7109375" style="20" customWidth="1"/>
    <col min="9737" max="9738" width="11.140625" style="20" customWidth="1"/>
    <col min="9739" max="9739" width="8.42578125" style="20" customWidth="1"/>
    <col min="9740" max="9740" width="14.5703125" style="20" customWidth="1"/>
    <col min="9741" max="9741" width="9.140625" style="20"/>
    <col min="9742" max="9742" width="9.5703125" style="20" bestFit="1" customWidth="1"/>
    <col min="9743" max="9985" width="9.140625" style="20"/>
    <col min="9986" max="9986" width="11.85546875" style="20" customWidth="1"/>
    <col min="9987" max="9988" width="20.85546875" style="20" customWidth="1"/>
    <col min="9989" max="9989" width="18.28515625" style="20" customWidth="1"/>
    <col min="9990" max="9990" width="16.85546875" style="20" customWidth="1"/>
    <col min="9991" max="9991" width="17.28515625" style="20" customWidth="1"/>
    <col min="9992" max="9992" width="11.7109375" style="20" customWidth="1"/>
    <col min="9993" max="9994" width="11.140625" style="20" customWidth="1"/>
    <col min="9995" max="9995" width="8.42578125" style="20" customWidth="1"/>
    <col min="9996" max="9996" width="14.5703125" style="20" customWidth="1"/>
    <col min="9997" max="9997" width="9.140625" style="20"/>
    <col min="9998" max="9998" width="9.5703125" style="20" bestFit="1" customWidth="1"/>
    <col min="9999" max="10241" width="9.140625" style="20"/>
    <col min="10242" max="10242" width="11.85546875" style="20" customWidth="1"/>
    <col min="10243" max="10244" width="20.85546875" style="20" customWidth="1"/>
    <col min="10245" max="10245" width="18.28515625" style="20" customWidth="1"/>
    <col min="10246" max="10246" width="16.85546875" style="20" customWidth="1"/>
    <col min="10247" max="10247" width="17.28515625" style="20" customWidth="1"/>
    <col min="10248" max="10248" width="11.7109375" style="20" customWidth="1"/>
    <col min="10249" max="10250" width="11.140625" style="20" customWidth="1"/>
    <col min="10251" max="10251" width="8.42578125" style="20" customWidth="1"/>
    <col min="10252" max="10252" width="14.5703125" style="20" customWidth="1"/>
    <col min="10253" max="10253" width="9.140625" style="20"/>
    <col min="10254" max="10254" width="9.5703125" style="20" bestFit="1" customWidth="1"/>
    <col min="10255" max="10497" width="9.140625" style="20"/>
    <col min="10498" max="10498" width="11.85546875" style="20" customWidth="1"/>
    <col min="10499" max="10500" width="20.85546875" style="20" customWidth="1"/>
    <col min="10501" max="10501" width="18.28515625" style="20" customWidth="1"/>
    <col min="10502" max="10502" width="16.85546875" style="20" customWidth="1"/>
    <col min="10503" max="10503" width="17.28515625" style="20" customWidth="1"/>
    <col min="10504" max="10504" width="11.7109375" style="20" customWidth="1"/>
    <col min="10505" max="10506" width="11.140625" style="20" customWidth="1"/>
    <col min="10507" max="10507" width="8.42578125" style="20" customWidth="1"/>
    <col min="10508" max="10508" width="14.5703125" style="20" customWidth="1"/>
    <col min="10509" max="10509" width="9.140625" style="20"/>
    <col min="10510" max="10510" width="9.5703125" style="20" bestFit="1" customWidth="1"/>
    <col min="10511" max="10753" width="9.140625" style="20"/>
    <col min="10754" max="10754" width="11.85546875" style="20" customWidth="1"/>
    <col min="10755" max="10756" width="20.85546875" style="20" customWidth="1"/>
    <col min="10757" max="10757" width="18.28515625" style="20" customWidth="1"/>
    <col min="10758" max="10758" width="16.85546875" style="20" customWidth="1"/>
    <col min="10759" max="10759" width="17.28515625" style="20" customWidth="1"/>
    <col min="10760" max="10760" width="11.7109375" style="20" customWidth="1"/>
    <col min="10761" max="10762" width="11.140625" style="20" customWidth="1"/>
    <col min="10763" max="10763" width="8.42578125" style="20" customWidth="1"/>
    <col min="10764" max="10764" width="14.5703125" style="20" customWidth="1"/>
    <col min="10765" max="10765" width="9.140625" style="20"/>
    <col min="10766" max="10766" width="9.5703125" style="20" bestFit="1" customWidth="1"/>
    <col min="10767" max="11009" width="9.140625" style="20"/>
    <col min="11010" max="11010" width="11.85546875" style="20" customWidth="1"/>
    <col min="11011" max="11012" width="20.85546875" style="20" customWidth="1"/>
    <col min="11013" max="11013" width="18.28515625" style="20" customWidth="1"/>
    <col min="11014" max="11014" width="16.85546875" style="20" customWidth="1"/>
    <col min="11015" max="11015" width="17.28515625" style="20" customWidth="1"/>
    <col min="11016" max="11016" width="11.7109375" style="20" customWidth="1"/>
    <col min="11017" max="11018" width="11.140625" style="20" customWidth="1"/>
    <col min="11019" max="11019" width="8.42578125" style="20" customWidth="1"/>
    <col min="11020" max="11020" width="14.5703125" style="20" customWidth="1"/>
    <col min="11021" max="11021" width="9.140625" style="20"/>
    <col min="11022" max="11022" width="9.5703125" style="20" bestFit="1" customWidth="1"/>
    <col min="11023" max="11265" width="9.140625" style="20"/>
    <col min="11266" max="11266" width="11.85546875" style="20" customWidth="1"/>
    <col min="11267" max="11268" width="20.85546875" style="20" customWidth="1"/>
    <col min="11269" max="11269" width="18.28515625" style="20" customWidth="1"/>
    <col min="11270" max="11270" width="16.85546875" style="20" customWidth="1"/>
    <col min="11271" max="11271" width="17.28515625" style="20" customWidth="1"/>
    <col min="11272" max="11272" width="11.7109375" style="20" customWidth="1"/>
    <col min="11273" max="11274" width="11.140625" style="20" customWidth="1"/>
    <col min="11275" max="11275" width="8.42578125" style="20" customWidth="1"/>
    <col min="11276" max="11276" width="14.5703125" style="20" customWidth="1"/>
    <col min="11277" max="11277" width="9.140625" style="20"/>
    <col min="11278" max="11278" width="9.5703125" style="20" bestFit="1" customWidth="1"/>
    <col min="11279" max="11521" width="9.140625" style="20"/>
    <col min="11522" max="11522" width="11.85546875" style="20" customWidth="1"/>
    <col min="11523" max="11524" width="20.85546875" style="20" customWidth="1"/>
    <col min="11525" max="11525" width="18.28515625" style="20" customWidth="1"/>
    <col min="11526" max="11526" width="16.85546875" style="20" customWidth="1"/>
    <col min="11527" max="11527" width="17.28515625" style="20" customWidth="1"/>
    <col min="11528" max="11528" width="11.7109375" style="20" customWidth="1"/>
    <col min="11529" max="11530" width="11.140625" style="20" customWidth="1"/>
    <col min="11531" max="11531" width="8.42578125" style="20" customWidth="1"/>
    <col min="11532" max="11532" width="14.5703125" style="20" customWidth="1"/>
    <col min="11533" max="11533" width="9.140625" style="20"/>
    <col min="11534" max="11534" width="9.5703125" style="20" bestFit="1" customWidth="1"/>
    <col min="11535" max="11777" width="9.140625" style="20"/>
    <col min="11778" max="11778" width="11.85546875" style="20" customWidth="1"/>
    <col min="11779" max="11780" width="20.85546875" style="20" customWidth="1"/>
    <col min="11781" max="11781" width="18.28515625" style="20" customWidth="1"/>
    <col min="11782" max="11782" width="16.85546875" style="20" customWidth="1"/>
    <col min="11783" max="11783" width="17.28515625" style="20" customWidth="1"/>
    <col min="11784" max="11784" width="11.7109375" style="20" customWidth="1"/>
    <col min="11785" max="11786" width="11.140625" style="20" customWidth="1"/>
    <col min="11787" max="11787" width="8.42578125" style="20" customWidth="1"/>
    <col min="11788" max="11788" width="14.5703125" style="20" customWidth="1"/>
    <col min="11789" max="11789" width="9.140625" style="20"/>
    <col min="11790" max="11790" width="9.5703125" style="20" bestFit="1" customWidth="1"/>
    <col min="11791" max="12033" width="9.140625" style="20"/>
    <col min="12034" max="12034" width="11.85546875" style="20" customWidth="1"/>
    <col min="12035" max="12036" width="20.85546875" style="20" customWidth="1"/>
    <col min="12037" max="12037" width="18.28515625" style="20" customWidth="1"/>
    <col min="12038" max="12038" width="16.85546875" style="20" customWidth="1"/>
    <col min="12039" max="12039" width="17.28515625" style="20" customWidth="1"/>
    <col min="12040" max="12040" width="11.7109375" style="20" customWidth="1"/>
    <col min="12041" max="12042" width="11.140625" style="20" customWidth="1"/>
    <col min="12043" max="12043" width="8.42578125" style="20" customWidth="1"/>
    <col min="12044" max="12044" width="14.5703125" style="20" customWidth="1"/>
    <col min="12045" max="12045" width="9.140625" style="20"/>
    <col min="12046" max="12046" width="9.5703125" style="20" bestFit="1" customWidth="1"/>
    <col min="12047" max="12289" width="9.140625" style="20"/>
    <col min="12290" max="12290" width="11.85546875" style="20" customWidth="1"/>
    <col min="12291" max="12292" width="20.85546875" style="20" customWidth="1"/>
    <col min="12293" max="12293" width="18.28515625" style="20" customWidth="1"/>
    <col min="12294" max="12294" width="16.85546875" style="20" customWidth="1"/>
    <col min="12295" max="12295" width="17.28515625" style="20" customWidth="1"/>
    <col min="12296" max="12296" width="11.7109375" style="20" customWidth="1"/>
    <col min="12297" max="12298" width="11.140625" style="20" customWidth="1"/>
    <col min="12299" max="12299" width="8.42578125" style="20" customWidth="1"/>
    <col min="12300" max="12300" width="14.5703125" style="20" customWidth="1"/>
    <col min="12301" max="12301" width="9.140625" style="20"/>
    <col min="12302" max="12302" width="9.5703125" style="20" bestFit="1" customWidth="1"/>
    <col min="12303" max="12545" width="9.140625" style="20"/>
    <col min="12546" max="12546" width="11.85546875" style="20" customWidth="1"/>
    <col min="12547" max="12548" width="20.85546875" style="20" customWidth="1"/>
    <col min="12549" max="12549" width="18.28515625" style="20" customWidth="1"/>
    <col min="12550" max="12550" width="16.85546875" style="20" customWidth="1"/>
    <col min="12551" max="12551" width="17.28515625" style="20" customWidth="1"/>
    <col min="12552" max="12552" width="11.7109375" style="20" customWidth="1"/>
    <col min="12553" max="12554" width="11.140625" style="20" customWidth="1"/>
    <col min="12555" max="12555" width="8.42578125" style="20" customWidth="1"/>
    <col min="12556" max="12556" width="14.5703125" style="20" customWidth="1"/>
    <col min="12557" max="12557" width="9.140625" style="20"/>
    <col min="12558" max="12558" width="9.5703125" style="20" bestFit="1" customWidth="1"/>
    <col min="12559" max="12801" width="9.140625" style="20"/>
    <col min="12802" max="12802" width="11.85546875" style="20" customWidth="1"/>
    <col min="12803" max="12804" width="20.85546875" style="20" customWidth="1"/>
    <col min="12805" max="12805" width="18.28515625" style="20" customWidth="1"/>
    <col min="12806" max="12806" width="16.85546875" style="20" customWidth="1"/>
    <col min="12807" max="12807" width="17.28515625" style="20" customWidth="1"/>
    <col min="12808" max="12808" width="11.7109375" style="20" customWidth="1"/>
    <col min="12809" max="12810" width="11.140625" style="20" customWidth="1"/>
    <col min="12811" max="12811" width="8.42578125" style="20" customWidth="1"/>
    <col min="12812" max="12812" width="14.5703125" style="20" customWidth="1"/>
    <col min="12813" max="12813" width="9.140625" style="20"/>
    <col min="12814" max="12814" width="9.5703125" style="20" bestFit="1" customWidth="1"/>
    <col min="12815" max="13057" width="9.140625" style="20"/>
    <col min="13058" max="13058" width="11.85546875" style="20" customWidth="1"/>
    <col min="13059" max="13060" width="20.85546875" style="20" customWidth="1"/>
    <col min="13061" max="13061" width="18.28515625" style="20" customWidth="1"/>
    <col min="13062" max="13062" width="16.85546875" style="20" customWidth="1"/>
    <col min="13063" max="13063" width="17.28515625" style="20" customWidth="1"/>
    <col min="13064" max="13064" width="11.7109375" style="20" customWidth="1"/>
    <col min="13065" max="13066" width="11.140625" style="20" customWidth="1"/>
    <col min="13067" max="13067" width="8.42578125" style="20" customWidth="1"/>
    <col min="13068" max="13068" width="14.5703125" style="20" customWidth="1"/>
    <col min="13069" max="13069" width="9.140625" style="20"/>
    <col min="13070" max="13070" width="9.5703125" style="20" bestFit="1" customWidth="1"/>
    <col min="13071" max="13313" width="9.140625" style="20"/>
    <col min="13314" max="13314" width="11.85546875" style="20" customWidth="1"/>
    <col min="13315" max="13316" width="20.85546875" style="20" customWidth="1"/>
    <col min="13317" max="13317" width="18.28515625" style="20" customWidth="1"/>
    <col min="13318" max="13318" width="16.85546875" style="20" customWidth="1"/>
    <col min="13319" max="13319" width="17.28515625" style="20" customWidth="1"/>
    <col min="13320" max="13320" width="11.7109375" style="20" customWidth="1"/>
    <col min="13321" max="13322" width="11.140625" style="20" customWidth="1"/>
    <col min="13323" max="13323" width="8.42578125" style="20" customWidth="1"/>
    <col min="13324" max="13324" width="14.5703125" style="20" customWidth="1"/>
    <col min="13325" max="13325" width="9.140625" style="20"/>
    <col min="13326" max="13326" width="9.5703125" style="20" bestFit="1" customWidth="1"/>
    <col min="13327" max="13569" width="9.140625" style="20"/>
    <col min="13570" max="13570" width="11.85546875" style="20" customWidth="1"/>
    <col min="13571" max="13572" width="20.85546875" style="20" customWidth="1"/>
    <col min="13573" max="13573" width="18.28515625" style="20" customWidth="1"/>
    <col min="13574" max="13574" width="16.85546875" style="20" customWidth="1"/>
    <col min="13575" max="13575" width="17.28515625" style="20" customWidth="1"/>
    <col min="13576" max="13576" width="11.7109375" style="20" customWidth="1"/>
    <col min="13577" max="13578" width="11.140625" style="20" customWidth="1"/>
    <col min="13579" max="13579" width="8.42578125" style="20" customWidth="1"/>
    <col min="13580" max="13580" width="14.5703125" style="20" customWidth="1"/>
    <col min="13581" max="13581" width="9.140625" style="20"/>
    <col min="13582" max="13582" width="9.5703125" style="20" bestFit="1" customWidth="1"/>
    <col min="13583" max="13825" width="9.140625" style="20"/>
    <col min="13826" max="13826" width="11.85546875" style="20" customWidth="1"/>
    <col min="13827" max="13828" width="20.85546875" style="20" customWidth="1"/>
    <col min="13829" max="13829" width="18.28515625" style="20" customWidth="1"/>
    <col min="13830" max="13830" width="16.85546875" style="20" customWidth="1"/>
    <col min="13831" max="13831" width="17.28515625" style="20" customWidth="1"/>
    <col min="13832" max="13832" width="11.7109375" style="20" customWidth="1"/>
    <col min="13833" max="13834" width="11.140625" style="20" customWidth="1"/>
    <col min="13835" max="13835" width="8.42578125" style="20" customWidth="1"/>
    <col min="13836" max="13836" width="14.5703125" style="20" customWidth="1"/>
    <col min="13837" max="13837" width="9.140625" style="20"/>
    <col min="13838" max="13838" width="9.5703125" style="20" bestFit="1" customWidth="1"/>
    <col min="13839" max="14081" width="9.140625" style="20"/>
    <col min="14082" max="14082" width="11.85546875" style="20" customWidth="1"/>
    <col min="14083" max="14084" width="20.85546875" style="20" customWidth="1"/>
    <col min="14085" max="14085" width="18.28515625" style="20" customWidth="1"/>
    <col min="14086" max="14086" width="16.85546875" style="20" customWidth="1"/>
    <col min="14087" max="14087" width="17.28515625" style="20" customWidth="1"/>
    <col min="14088" max="14088" width="11.7109375" style="20" customWidth="1"/>
    <col min="14089" max="14090" width="11.140625" style="20" customWidth="1"/>
    <col min="14091" max="14091" width="8.42578125" style="20" customWidth="1"/>
    <col min="14092" max="14092" width="14.5703125" style="20" customWidth="1"/>
    <col min="14093" max="14093" width="9.140625" style="20"/>
    <col min="14094" max="14094" width="9.5703125" style="20" bestFit="1" customWidth="1"/>
    <col min="14095" max="14337" width="9.140625" style="20"/>
    <col min="14338" max="14338" width="11.85546875" style="20" customWidth="1"/>
    <col min="14339" max="14340" width="20.85546875" style="20" customWidth="1"/>
    <col min="14341" max="14341" width="18.28515625" style="20" customWidth="1"/>
    <col min="14342" max="14342" width="16.85546875" style="20" customWidth="1"/>
    <col min="14343" max="14343" width="17.28515625" style="20" customWidth="1"/>
    <col min="14344" max="14344" width="11.7109375" style="20" customWidth="1"/>
    <col min="14345" max="14346" width="11.140625" style="20" customWidth="1"/>
    <col min="14347" max="14347" width="8.42578125" style="20" customWidth="1"/>
    <col min="14348" max="14348" width="14.5703125" style="20" customWidth="1"/>
    <col min="14349" max="14349" width="9.140625" style="20"/>
    <col min="14350" max="14350" width="9.5703125" style="20" bestFit="1" customWidth="1"/>
    <col min="14351" max="14593" width="9.140625" style="20"/>
    <col min="14594" max="14594" width="11.85546875" style="20" customWidth="1"/>
    <col min="14595" max="14596" width="20.85546875" style="20" customWidth="1"/>
    <col min="14597" max="14597" width="18.28515625" style="20" customWidth="1"/>
    <col min="14598" max="14598" width="16.85546875" style="20" customWidth="1"/>
    <col min="14599" max="14599" width="17.28515625" style="20" customWidth="1"/>
    <col min="14600" max="14600" width="11.7109375" style="20" customWidth="1"/>
    <col min="14601" max="14602" width="11.140625" style="20" customWidth="1"/>
    <col min="14603" max="14603" width="8.42578125" style="20" customWidth="1"/>
    <col min="14604" max="14604" width="14.5703125" style="20" customWidth="1"/>
    <col min="14605" max="14605" width="9.140625" style="20"/>
    <col min="14606" max="14606" width="9.5703125" style="20" bestFit="1" customWidth="1"/>
    <col min="14607" max="14849" width="9.140625" style="20"/>
    <col min="14850" max="14850" width="11.85546875" style="20" customWidth="1"/>
    <col min="14851" max="14852" width="20.85546875" style="20" customWidth="1"/>
    <col min="14853" max="14853" width="18.28515625" style="20" customWidth="1"/>
    <col min="14854" max="14854" width="16.85546875" style="20" customWidth="1"/>
    <col min="14855" max="14855" width="17.28515625" style="20" customWidth="1"/>
    <col min="14856" max="14856" width="11.7109375" style="20" customWidth="1"/>
    <col min="14857" max="14858" width="11.140625" style="20" customWidth="1"/>
    <col min="14859" max="14859" width="8.42578125" style="20" customWidth="1"/>
    <col min="14860" max="14860" width="14.5703125" style="20" customWidth="1"/>
    <col min="14861" max="14861" width="9.140625" style="20"/>
    <col min="14862" max="14862" width="9.5703125" style="20" bestFit="1" customWidth="1"/>
    <col min="14863" max="15105" width="9.140625" style="20"/>
    <col min="15106" max="15106" width="11.85546875" style="20" customWidth="1"/>
    <col min="15107" max="15108" width="20.85546875" style="20" customWidth="1"/>
    <col min="15109" max="15109" width="18.28515625" style="20" customWidth="1"/>
    <col min="15110" max="15110" width="16.85546875" style="20" customWidth="1"/>
    <col min="15111" max="15111" width="17.28515625" style="20" customWidth="1"/>
    <col min="15112" max="15112" width="11.7109375" style="20" customWidth="1"/>
    <col min="15113" max="15114" width="11.140625" style="20" customWidth="1"/>
    <col min="15115" max="15115" width="8.42578125" style="20" customWidth="1"/>
    <col min="15116" max="15116" width="14.5703125" style="20" customWidth="1"/>
    <col min="15117" max="15117" width="9.140625" style="20"/>
    <col min="15118" max="15118" width="9.5703125" style="20" bestFit="1" customWidth="1"/>
    <col min="15119" max="15361" width="9.140625" style="20"/>
    <col min="15362" max="15362" width="11.85546875" style="20" customWidth="1"/>
    <col min="15363" max="15364" width="20.85546875" style="20" customWidth="1"/>
    <col min="15365" max="15365" width="18.28515625" style="20" customWidth="1"/>
    <col min="15366" max="15366" width="16.85546875" style="20" customWidth="1"/>
    <col min="15367" max="15367" width="17.28515625" style="20" customWidth="1"/>
    <col min="15368" max="15368" width="11.7109375" style="20" customWidth="1"/>
    <col min="15369" max="15370" width="11.140625" style="20" customWidth="1"/>
    <col min="15371" max="15371" width="8.42578125" style="20" customWidth="1"/>
    <col min="15372" max="15372" width="14.5703125" style="20" customWidth="1"/>
    <col min="15373" max="15373" width="9.140625" style="20"/>
    <col min="15374" max="15374" width="9.5703125" style="20" bestFit="1" customWidth="1"/>
    <col min="15375" max="15617" width="9.140625" style="20"/>
    <col min="15618" max="15618" width="11.85546875" style="20" customWidth="1"/>
    <col min="15619" max="15620" width="20.85546875" style="20" customWidth="1"/>
    <col min="15621" max="15621" width="18.28515625" style="20" customWidth="1"/>
    <col min="15622" max="15622" width="16.85546875" style="20" customWidth="1"/>
    <col min="15623" max="15623" width="17.28515625" style="20" customWidth="1"/>
    <col min="15624" max="15624" width="11.7109375" style="20" customWidth="1"/>
    <col min="15625" max="15626" width="11.140625" style="20" customWidth="1"/>
    <col min="15627" max="15627" width="8.42578125" style="20" customWidth="1"/>
    <col min="15628" max="15628" width="14.5703125" style="20" customWidth="1"/>
    <col min="15629" max="15629" width="9.140625" style="20"/>
    <col min="15630" max="15630" width="9.5703125" style="20" bestFit="1" customWidth="1"/>
    <col min="15631" max="15873" width="9.140625" style="20"/>
    <col min="15874" max="15874" width="11.85546875" style="20" customWidth="1"/>
    <col min="15875" max="15876" width="20.85546875" style="20" customWidth="1"/>
    <col min="15877" max="15877" width="18.28515625" style="20" customWidth="1"/>
    <col min="15878" max="15878" width="16.85546875" style="20" customWidth="1"/>
    <col min="15879" max="15879" width="17.28515625" style="20" customWidth="1"/>
    <col min="15880" max="15880" width="11.7109375" style="20" customWidth="1"/>
    <col min="15881" max="15882" width="11.140625" style="20" customWidth="1"/>
    <col min="15883" max="15883" width="8.42578125" style="20" customWidth="1"/>
    <col min="15884" max="15884" width="14.5703125" style="20" customWidth="1"/>
    <col min="15885" max="15885" width="9.140625" style="20"/>
    <col min="15886" max="15886" width="9.5703125" style="20" bestFit="1" customWidth="1"/>
    <col min="15887" max="16129" width="9.140625" style="20"/>
    <col min="16130" max="16130" width="11.85546875" style="20" customWidth="1"/>
    <col min="16131" max="16132" width="20.85546875" style="20" customWidth="1"/>
    <col min="16133" max="16133" width="18.28515625" style="20" customWidth="1"/>
    <col min="16134" max="16134" width="16.85546875" style="20" customWidth="1"/>
    <col min="16135" max="16135" width="17.28515625" style="20" customWidth="1"/>
    <col min="16136" max="16136" width="11.7109375" style="20" customWidth="1"/>
    <col min="16137" max="16138" width="11.140625" style="20" customWidth="1"/>
    <col min="16139" max="16139" width="8.42578125" style="20" customWidth="1"/>
    <col min="16140" max="16140" width="14.5703125" style="20" customWidth="1"/>
    <col min="16141" max="16141" width="9.140625" style="20"/>
    <col min="16142" max="16142" width="9.5703125" style="20" bestFit="1" customWidth="1"/>
    <col min="16143" max="16384" width="9.140625" style="20"/>
  </cols>
  <sheetData>
    <row r="1" spans="2:12" ht="15.75" thickBot="1"/>
    <row r="2" spans="2:12" ht="18.75" thickBot="1">
      <c r="C2" s="141" t="s">
        <v>25</v>
      </c>
      <c r="D2" s="142"/>
      <c r="E2" s="142"/>
      <c r="F2" s="142"/>
      <c r="G2" s="142"/>
      <c r="H2" s="142"/>
      <c r="I2" s="143"/>
      <c r="J2" s="21"/>
      <c r="K2" s="21"/>
    </row>
    <row r="3" spans="2:12" ht="30">
      <c r="C3" s="144" t="s">
        <v>26</v>
      </c>
      <c r="D3" s="145"/>
      <c r="E3" s="145"/>
      <c r="F3" s="145"/>
      <c r="G3" s="145"/>
      <c r="H3" s="145"/>
      <c r="I3" s="146"/>
      <c r="J3" s="22"/>
      <c r="K3" s="22"/>
    </row>
    <row r="4" spans="2:12">
      <c r="C4" s="147" t="s">
        <v>27</v>
      </c>
      <c r="D4" s="148"/>
      <c r="E4" s="148"/>
      <c r="F4" s="148"/>
      <c r="G4" s="148"/>
      <c r="H4" s="148"/>
      <c r="I4" s="149"/>
      <c r="J4" s="23"/>
      <c r="K4" s="23"/>
    </row>
    <row r="5" spans="2:12" ht="15.75" thickBot="1">
      <c r="C5" s="150" t="s">
        <v>28</v>
      </c>
      <c r="D5" s="151"/>
      <c r="E5" s="151"/>
      <c r="F5" s="151"/>
      <c r="G5" s="151"/>
      <c r="H5" s="151"/>
      <c r="I5" s="152"/>
      <c r="J5" s="23"/>
      <c r="K5" s="23"/>
    </row>
    <row r="8" spans="2:12" ht="15.75">
      <c r="B8" s="24" t="s">
        <v>29</v>
      </c>
      <c r="C8" s="20" t="s">
        <v>91</v>
      </c>
      <c r="F8" s="25"/>
      <c r="G8" s="26" t="s">
        <v>30</v>
      </c>
      <c r="H8" s="153" t="s">
        <v>92</v>
      </c>
      <c r="I8" s="153"/>
      <c r="J8" s="153"/>
      <c r="K8" s="153"/>
      <c r="L8" s="153"/>
    </row>
    <row r="9" spans="2:12" ht="15.75">
      <c r="B9" s="24" t="s">
        <v>31</v>
      </c>
      <c r="C9" s="153" t="s">
        <v>93</v>
      </c>
      <c r="D9" s="153"/>
      <c r="F9" s="27"/>
    </row>
    <row r="10" spans="2:12" ht="15.75">
      <c r="B10" s="24" t="s">
        <v>32</v>
      </c>
      <c r="C10" s="1"/>
      <c r="D10" s="1"/>
      <c r="E10" s="27"/>
      <c r="F10" s="27"/>
    </row>
    <row r="11" spans="2:12" ht="15.75">
      <c r="B11" s="24" t="s">
        <v>33</v>
      </c>
      <c r="E11" s="135"/>
      <c r="F11" s="135"/>
      <c r="G11" s="135"/>
      <c r="J11" s="20" t="s">
        <v>104</v>
      </c>
    </row>
    <row r="12" spans="2:12" ht="31.5">
      <c r="B12" s="28" t="s">
        <v>34</v>
      </c>
      <c r="C12" s="136"/>
      <c r="D12" s="136"/>
      <c r="E12" s="136"/>
      <c r="F12" s="136"/>
      <c r="G12" s="136"/>
      <c r="H12" s="136"/>
      <c r="I12" s="136"/>
      <c r="J12" s="29"/>
      <c r="K12" s="29"/>
    </row>
    <row r="13" spans="2:12" ht="31.5">
      <c r="B13" s="28" t="s">
        <v>35</v>
      </c>
      <c r="C13" s="137" t="s">
        <v>94</v>
      </c>
      <c r="D13" s="137"/>
      <c r="E13" s="137"/>
      <c r="F13" s="137"/>
      <c r="G13" s="137"/>
      <c r="H13" s="137"/>
      <c r="I13" s="137"/>
      <c r="J13" s="30"/>
      <c r="K13" s="30"/>
    </row>
    <row r="14" spans="2:12" ht="15.75">
      <c r="B14" s="24"/>
      <c r="C14" s="27"/>
      <c r="D14" s="27"/>
      <c r="E14" s="27"/>
      <c r="F14" s="27"/>
    </row>
    <row r="15" spans="2:12" ht="15" customHeight="1">
      <c r="B15" s="24" t="s">
        <v>36</v>
      </c>
      <c r="C15" s="31">
        <v>45562</v>
      </c>
      <c r="D15" s="2"/>
      <c r="E15" s="138" t="s">
        <v>37</v>
      </c>
      <c r="F15" s="138"/>
      <c r="G15" s="138"/>
    </row>
    <row r="16" spans="2:12" ht="17.25" thickBot="1">
      <c r="B16" s="32"/>
      <c r="C16" s="33"/>
      <c r="D16" s="33"/>
      <c r="E16" s="32"/>
      <c r="F16" s="34"/>
      <c r="G16" s="34"/>
      <c r="H16" s="32"/>
      <c r="I16" s="35"/>
      <c r="J16" s="35"/>
      <c r="K16" s="35"/>
      <c r="L16" s="32"/>
    </row>
    <row r="17" spans="1:14" ht="27">
      <c r="A17" s="36" t="s">
        <v>20</v>
      </c>
      <c r="B17" s="36" t="s">
        <v>19</v>
      </c>
      <c r="C17" s="36" t="s">
        <v>18</v>
      </c>
      <c r="D17" s="36" t="s">
        <v>17</v>
      </c>
      <c r="E17" s="36" t="s">
        <v>16</v>
      </c>
      <c r="F17" s="36" t="s">
        <v>15</v>
      </c>
      <c r="G17" s="37" t="s">
        <v>13</v>
      </c>
      <c r="H17" s="37" t="s">
        <v>11</v>
      </c>
      <c r="I17" s="38" t="s">
        <v>12</v>
      </c>
      <c r="J17" s="39" t="s">
        <v>95</v>
      </c>
      <c r="K17" s="40" t="s">
        <v>96</v>
      </c>
      <c r="L17" s="41" t="s">
        <v>97</v>
      </c>
    </row>
    <row r="18" spans="1:14" ht="55.15" customHeight="1">
      <c r="A18" s="42">
        <v>1</v>
      </c>
      <c r="B18" s="42" t="s">
        <v>2</v>
      </c>
      <c r="C18" s="43" t="s">
        <v>7</v>
      </c>
      <c r="D18" s="42" t="s">
        <v>73</v>
      </c>
      <c r="E18" s="42" t="s">
        <v>74</v>
      </c>
      <c r="F18" s="42">
        <v>8</v>
      </c>
      <c r="G18" s="42"/>
      <c r="H18" s="42"/>
      <c r="I18" s="42"/>
      <c r="J18" s="44"/>
      <c r="K18" s="97">
        <v>86000</v>
      </c>
      <c r="L18" s="87">
        <f>F18*K18</f>
        <v>688000</v>
      </c>
    </row>
    <row r="19" spans="1:14" ht="60" customHeight="1">
      <c r="A19" s="42">
        <v>2</v>
      </c>
      <c r="B19" s="42" t="s">
        <v>2</v>
      </c>
      <c r="C19" s="43" t="s">
        <v>7</v>
      </c>
      <c r="D19" s="42" t="s">
        <v>5</v>
      </c>
      <c r="E19" s="42" t="s">
        <v>23</v>
      </c>
      <c r="F19" s="42">
        <v>40</v>
      </c>
      <c r="G19" s="42"/>
      <c r="H19" s="42"/>
      <c r="I19" s="42"/>
      <c r="J19" s="44"/>
      <c r="K19" s="97">
        <v>43475</v>
      </c>
      <c r="L19" s="87">
        <f t="shared" ref="L19:L27" si="0">F19*K19</f>
        <v>1739000</v>
      </c>
      <c r="N19" s="45"/>
    </row>
    <row r="20" spans="1:14" ht="72" customHeight="1">
      <c r="A20" s="42">
        <v>4</v>
      </c>
      <c r="B20" s="42" t="s">
        <v>2</v>
      </c>
      <c r="C20" s="43" t="s">
        <v>7</v>
      </c>
      <c r="D20" s="42" t="s">
        <v>98</v>
      </c>
      <c r="E20" s="42" t="s">
        <v>77</v>
      </c>
      <c r="F20" s="42">
        <v>8</v>
      </c>
      <c r="G20" s="42"/>
      <c r="H20" s="42"/>
      <c r="I20" s="42" t="s">
        <v>75</v>
      </c>
      <c r="J20" s="44"/>
      <c r="K20" s="97">
        <v>64900</v>
      </c>
      <c r="L20" s="87">
        <f t="shared" si="0"/>
        <v>519200</v>
      </c>
      <c r="N20" s="45"/>
    </row>
    <row r="21" spans="1:14" ht="90" customHeight="1">
      <c r="A21" s="42">
        <v>5</v>
      </c>
      <c r="B21" s="42" t="s">
        <v>2</v>
      </c>
      <c r="C21" s="46" t="s">
        <v>78</v>
      </c>
      <c r="D21" s="42" t="s">
        <v>5</v>
      </c>
      <c r="E21" s="42" t="s">
        <v>23</v>
      </c>
      <c r="F21" s="42">
        <v>16</v>
      </c>
      <c r="G21" s="42"/>
      <c r="H21" s="42"/>
      <c r="I21" s="42"/>
      <c r="J21" s="42"/>
      <c r="K21" s="97">
        <v>135000</v>
      </c>
      <c r="L21" s="87">
        <f t="shared" si="0"/>
        <v>2160000</v>
      </c>
      <c r="N21" s="45"/>
    </row>
    <row r="22" spans="1:14" ht="71.45" customHeight="1">
      <c r="A22" s="42">
        <v>6</v>
      </c>
      <c r="B22" s="42" t="s">
        <v>2</v>
      </c>
      <c r="C22" s="43" t="s">
        <v>81</v>
      </c>
      <c r="D22" s="42" t="s">
        <v>5</v>
      </c>
      <c r="E22" s="42" t="s">
        <v>23</v>
      </c>
      <c r="F22" s="42">
        <v>8</v>
      </c>
      <c r="G22" s="42"/>
      <c r="H22" s="42"/>
      <c r="I22" s="42" t="s">
        <v>75</v>
      </c>
      <c r="J22" s="42"/>
      <c r="K22" s="97">
        <v>77500</v>
      </c>
      <c r="L22" s="87">
        <f t="shared" si="0"/>
        <v>620000</v>
      </c>
      <c r="N22" s="45"/>
    </row>
    <row r="23" spans="1:14" ht="84.6" customHeight="1">
      <c r="A23" s="42">
        <v>7</v>
      </c>
      <c r="B23" s="42" t="s">
        <v>2</v>
      </c>
      <c r="C23" s="43" t="s">
        <v>81</v>
      </c>
      <c r="D23" s="42" t="s">
        <v>73</v>
      </c>
      <c r="E23" s="42" t="s">
        <v>74</v>
      </c>
      <c r="F23" s="42">
        <v>2</v>
      </c>
      <c r="G23" s="42"/>
      <c r="H23" s="42"/>
      <c r="I23" s="42" t="s">
        <v>75</v>
      </c>
      <c r="J23" s="42"/>
      <c r="K23" s="97">
        <v>169950</v>
      </c>
      <c r="L23" s="87">
        <f t="shared" si="0"/>
        <v>339900</v>
      </c>
      <c r="N23" s="45"/>
    </row>
    <row r="24" spans="1:14" ht="84.6" customHeight="1">
      <c r="A24" s="42">
        <v>8</v>
      </c>
      <c r="B24" s="42" t="s">
        <v>2</v>
      </c>
      <c r="C24" s="43" t="s">
        <v>81</v>
      </c>
      <c r="D24" s="42" t="s">
        <v>82</v>
      </c>
      <c r="E24" s="42" t="s">
        <v>83</v>
      </c>
      <c r="F24" s="42">
        <v>10</v>
      </c>
      <c r="G24" s="42"/>
      <c r="H24" s="42"/>
      <c r="I24" s="42" t="s">
        <v>75</v>
      </c>
      <c r="J24" s="44"/>
      <c r="K24" s="97">
        <v>41350</v>
      </c>
      <c r="L24" s="87">
        <f t="shared" si="0"/>
        <v>413500</v>
      </c>
      <c r="N24" s="45"/>
    </row>
    <row r="25" spans="1:14" ht="84.6" customHeight="1">
      <c r="A25" s="42">
        <v>10</v>
      </c>
      <c r="B25" s="42" t="s">
        <v>2</v>
      </c>
      <c r="C25" s="43" t="s">
        <v>84</v>
      </c>
      <c r="D25" s="42" t="s">
        <v>82</v>
      </c>
      <c r="E25" s="42" t="s">
        <v>83</v>
      </c>
      <c r="F25" s="42">
        <v>14</v>
      </c>
      <c r="G25" s="42"/>
      <c r="H25" s="42"/>
      <c r="I25" s="42" t="s">
        <v>75</v>
      </c>
      <c r="J25" s="44"/>
      <c r="K25" s="97">
        <v>25950</v>
      </c>
      <c r="L25" s="87">
        <f t="shared" si="0"/>
        <v>363300</v>
      </c>
      <c r="N25" s="45"/>
    </row>
    <row r="26" spans="1:14" ht="66" customHeight="1">
      <c r="A26" s="42">
        <v>12</v>
      </c>
      <c r="B26" s="42" t="s">
        <v>2</v>
      </c>
      <c r="C26" s="46" t="s">
        <v>4</v>
      </c>
      <c r="D26" s="42" t="s">
        <v>5</v>
      </c>
      <c r="E26" s="42" t="s">
        <v>23</v>
      </c>
      <c r="F26" s="42">
        <v>30</v>
      </c>
      <c r="G26" s="42"/>
      <c r="H26" s="42"/>
      <c r="I26" s="42"/>
      <c r="J26" s="44"/>
      <c r="K26" s="97">
        <v>43475</v>
      </c>
      <c r="L26" s="87">
        <f t="shared" si="0"/>
        <v>1304250</v>
      </c>
      <c r="N26" s="45"/>
    </row>
    <row r="27" spans="1:14" ht="45.6" customHeight="1" thickBot="1">
      <c r="A27" s="42">
        <v>16</v>
      </c>
      <c r="B27" s="42" t="s">
        <v>2</v>
      </c>
      <c r="C27" s="46" t="s">
        <v>6</v>
      </c>
      <c r="D27" s="42" t="s">
        <v>5</v>
      </c>
      <c r="E27" s="42" t="s">
        <v>23</v>
      </c>
      <c r="F27" s="42">
        <v>5</v>
      </c>
      <c r="G27" s="42"/>
      <c r="H27" s="42"/>
      <c r="I27" s="42"/>
      <c r="J27" s="44"/>
      <c r="K27" s="97">
        <v>43475</v>
      </c>
      <c r="L27" s="87">
        <f t="shared" si="0"/>
        <v>217375</v>
      </c>
      <c r="N27" s="45"/>
    </row>
    <row r="28" spans="1:14" ht="17.25" thickBot="1">
      <c r="B28" s="47"/>
      <c r="C28" s="48"/>
      <c r="D28" s="48"/>
      <c r="E28" s="48"/>
      <c r="F28" s="49"/>
      <c r="G28" s="48"/>
      <c r="H28" s="50"/>
      <c r="I28" s="51"/>
      <c r="J28" s="51"/>
      <c r="K28" s="88"/>
      <c r="L28" s="89"/>
      <c r="N28" s="45"/>
    </row>
    <row r="29" spans="1:14" ht="21" customHeight="1">
      <c r="B29" s="52">
        <v>1</v>
      </c>
      <c r="C29" s="52"/>
      <c r="D29" s="53"/>
      <c r="E29" s="52"/>
      <c r="F29" s="52"/>
      <c r="G29" s="52"/>
      <c r="H29" s="54"/>
      <c r="I29" s="55"/>
      <c r="J29" s="55">
        <f>H29*I29</f>
        <v>0</v>
      </c>
      <c r="K29" s="90"/>
      <c r="L29" s="91"/>
      <c r="N29" s="45"/>
    </row>
    <row r="30" spans="1:14" ht="15.75">
      <c r="B30" s="56">
        <v>2</v>
      </c>
      <c r="C30" s="56"/>
      <c r="D30" s="53"/>
      <c r="E30" s="56"/>
      <c r="F30" s="56"/>
      <c r="G30" s="56"/>
      <c r="H30" s="57"/>
      <c r="I30" s="58"/>
      <c r="J30" s="55">
        <f>H30*I30</f>
        <v>0</v>
      </c>
      <c r="K30" s="90"/>
      <c r="L30" s="91"/>
    </row>
    <row r="31" spans="1:14" ht="15.75">
      <c r="B31" s="56"/>
      <c r="C31" s="56"/>
      <c r="D31" s="53"/>
      <c r="E31" s="56"/>
      <c r="F31" s="56"/>
      <c r="G31" s="56"/>
      <c r="H31" s="57"/>
      <c r="I31" s="58"/>
      <c r="J31" s="58"/>
      <c r="K31" s="92"/>
      <c r="L31" s="93"/>
    </row>
    <row r="32" spans="1:14" ht="15.75">
      <c r="B32" s="56"/>
      <c r="C32" s="56"/>
      <c r="D32" s="56"/>
      <c r="E32" s="56"/>
      <c r="F32" s="56"/>
      <c r="G32" s="56"/>
      <c r="H32" s="57"/>
      <c r="I32" s="58"/>
      <c r="J32" s="58"/>
      <c r="K32" s="92"/>
      <c r="L32" s="93"/>
    </row>
    <row r="33" spans="2:12" ht="15.75">
      <c r="B33" s="56"/>
      <c r="C33" s="56"/>
      <c r="D33" s="56"/>
      <c r="E33" s="56"/>
      <c r="F33" s="52"/>
      <c r="G33" s="52"/>
      <c r="H33" s="57"/>
      <c r="I33" s="58"/>
      <c r="J33" s="58"/>
      <c r="K33" s="92"/>
      <c r="L33" s="93"/>
    </row>
    <row r="34" spans="2:12">
      <c r="B34" s="56"/>
      <c r="C34" s="56"/>
      <c r="D34" s="56"/>
      <c r="E34" s="56"/>
      <c r="F34" s="56"/>
      <c r="G34" s="59" t="s">
        <v>99</v>
      </c>
      <c r="H34" s="56"/>
      <c r="I34" s="60"/>
      <c r="J34" s="60"/>
      <c r="K34" s="94"/>
      <c r="L34" s="98">
        <f>SUM(L19:L33)</f>
        <v>7676525</v>
      </c>
    </row>
    <row r="35" spans="2:12" ht="27">
      <c r="B35" s="56"/>
      <c r="C35" s="56"/>
      <c r="D35" s="56"/>
      <c r="E35" s="56"/>
      <c r="F35" s="56"/>
      <c r="G35" s="59" t="s">
        <v>100</v>
      </c>
      <c r="H35" s="56"/>
      <c r="I35" s="61"/>
      <c r="J35" s="61"/>
      <c r="K35" s="95"/>
      <c r="L35" s="98">
        <v>203000</v>
      </c>
    </row>
    <row r="36" spans="2:12" ht="15.75" thickBot="1">
      <c r="B36" s="53"/>
      <c r="C36" s="53"/>
      <c r="D36" s="53"/>
      <c r="E36" s="53"/>
      <c r="F36" s="53"/>
      <c r="G36" s="62" t="s">
        <v>24</v>
      </c>
      <c r="H36" s="53"/>
      <c r="I36" s="61"/>
      <c r="J36" s="61"/>
      <c r="K36" s="95"/>
      <c r="L36" s="98">
        <f>(L34+L35)*18%</f>
        <v>1418314.5</v>
      </c>
    </row>
    <row r="37" spans="2:12" ht="15" customHeight="1" thickBot="1">
      <c r="B37" s="63" t="s">
        <v>101</v>
      </c>
      <c r="C37" s="64"/>
      <c r="D37" s="64"/>
      <c r="E37" s="64"/>
      <c r="F37" s="64"/>
      <c r="G37" s="65" t="s">
        <v>102</v>
      </c>
      <c r="H37" s="64"/>
      <c r="I37" s="66"/>
      <c r="J37" s="66"/>
      <c r="K37" s="96"/>
      <c r="L37" s="98">
        <f>L34+L35+L36</f>
        <v>9297839.5</v>
      </c>
    </row>
    <row r="38" spans="2:12">
      <c r="B38" s="67"/>
      <c r="G38" s="68"/>
    </row>
    <row r="39" spans="2:12">
      <c r="B39" s="67"/>
    </row>
    <row r="40" spans="2:12">
      <c r="B40" s="69" t="s">
        <v>38</v>
      </c>
      <c r="D40" s="20" t="s">
        <v>103</v>
      </c>
      <c r="E40" s="67"/>
      <c r="F40" s="67" t="s">
        <v>39</v>
      </c>
    </row>
    <row r="41" spans="2:12">
      <c r="B41" s="69" t="s">
        <v>40</v>
      </c>
      <c r="E41" s="70"/>
      <c r="F41" s="70"/>
      <c r="G41" s="70"/>
      <c r="H41" s="70"/>
    </row>
    <row r="42" spans="2:12">
      <c r="B42" s="69" t="s">
        <v>41</v>
      </c>
      <c r="E42" s="139" t="s">
        <v>42</v>
      </c>
      <c r="F42" s="139"/>
      <c r="G42" s="139"/>
    </row>
    <row r="43" spans="2:12">
      <c r="B43" s="69" t="s">
        <v>43</v>
      </c>
      <c r="C43" s="67"/>
      <c r="D43" s="67"/>
      <c r="E43" s="67" t="s">
        <v>44</v>
      </c>
    </row>
    <row r="44" spans="2:12">
      <c r="B44" s="69"/>
      <c r="C44" s="67"/>
      <c r="D44" s="67"/>
      <c r="E44" s="71" t="s">
        <v>45</v>
      </c>
    </row>
    <row r="45" spans="2:12">
      <c r="B45" s="69" t="s">
        <v>46</v>
      </c>
      <c r="C45" s="67"/>
      <c r="D45" s="67"/>
      <c r="E45" s="67" t="s">
        <v>47</v>
      </c>
    </row>
    <row r="46" spans="2:12">
      <c r="C46" s="72" t="s">
        <v>48</v>
      </c>
      <c r="D46" s="72"/>
      <c r="E46" s="72"/>
      <c r="F46" s="72"/>
      <c r="G46" s="73"/>
      <c r="H46" s="74"/>
    </row>
    <row r="47" spans="2:12">
      <c r="C47" s="75" t="s">
        <v>49</v>
      </c>
      <c r="D47" s="75"/>
      <c r="E47" s="76"/>
      <c r="F47" s="77" t="s">
        <v>50</v>
      </c>
    </row>
    <row r="48" spans="2:12">
      <c r="C48" s="75" t="s">
        <v>51</v>
      </c>
      <c r="D48" s="75"/>
      <c r="E48" s="76"/>
      <c r="F48" s="77" t="s">
        <v>52</v>
      </c>
    </row>
    <row r="49" spans="2:11">
      <c r="C49" s="75" t="s">
        <v>53</v>
      </c>
      <c r="D49" s="75"/>
      <c r="E49" s="76"/>
      <c r="F49" s="77" t="s">
        <v>54</v>
      </c>
    </row>
    <row r="50" spans="2:11">
      <c r="C50" s="75" t="s">
        <v>55</v>
      </c>
      <c r="D50" s="75"/>
      <c r="E50" s="76"/>
      <c r="F50" s="77" t="s">
        <v>56</v>
      </c>
    </row>
    <row r="51" spans="2:11">
      <c r="B51" s="69" t="s">
        <v>57</v>
      </c>
    </row>
    <row r="52" spans="2:11">
      <c r="B52" s="78" t="s">
        <v>58</v>
      </c>
    </row>
    <row r="53" spans="2:11">
      <c r="B53" s="79" t="s">
        <v>59</v>
      </c>
    </row>
    <row r="54" spans="2:11">
      <c r="B54" s="80" t="s">
        <v>60</v>
      </c>
      <c r="C54" s="81"/>
      <c r="D54" s="81"/>
    </row>
    <row r="55" spans="2:11">
      <c r="B55" s="80" t="s">
        <v>61</v>
      </c>
      <c r="C55" s="81"/>
      <c r="D55" s="81"/>
    </row>
    <row r="56" spans="2:11">
      <c r="B56" s="79" t="s">
        <v>62</v>
      </c>
    </row>
    <row r="57" spans="2:11">
      <c r="B57" s="79" t="s">
        <v>63</v>
      </c>
    </row>
    <row r="58" spans="2:11">
      <c r="B58" s="82" t="s">
        <v>64</v>
      </c>
      <c r="C58" s="76"/>
      <c r="D58" s="76"/>
      <c r="E58" s="76"/>
      <c r="F58" s="76"/>
    </row>
    <row r="59" spans="2:11">
      <c r="B59" s="83" t="s">
        <v>65</v>
      </c>
    </row>
    <row r="60" spans="2:11" ht="18.75">
      <c r="B60" s="140"/>
      <c r="C60" s="140"/>
      <c r="D60" s="140"/>
      <c r="E60" s="140"/>
      <c r="F60" s="140"/>
      <c r="G60" s="140"/>
      <c r="H60" s="140"/>
      <c r="I60" s="140"/>
      <c r="J60" s="84"/>
      <c r="K60" s="84"/>
    </row>
    <row r="61" spans="2:11" ht="15.75">
      <c r="B61" s="85"/>
      <c r="C61" s="85"/>
      <c r="D61" s="85"/>
      <c r="E61" s="133"/>
      <c r="F61" s="133"/>
      <c r="G61" s="133"/>
      <c r="H61" s="85"/>
      <c r="I61" s="85"/>
      <c r="J61" s="85"/>
      <c r="K61" s="85"/>
    </row>
    <row r="62" spans="2:11" ht="15.75">
      <c r="B62" s="85"/>
      <c r="C62" s="85"/>
      <c r="D62" s="85"/>
      <c r="E62" s="133"/>
      <c r="F62" s="133"/>
      <c r="G62" s="133"/>
      <c r="H62" s="85"/>
      <c r="I62" s="85"/>
      <c r="J62" s="85"/>
      <c r="K62" s="85"/>
    </row>
    <row r="63" spans="2:11" ht="15.75">
      <c r="B63" s="85"/>
      <c r="C63" s="85"/>
      <c r="D63" s="85"/>
      <c r="E63" s="85"/>
      <c r="F63" s="85"/>
      <c r="G63" s="85"/>
      <c r="H63" s="85"/>
      <c r="I63" s="85"/>
      <c r="J63" s="85"/>
      <c r="K63" s="85"/>
    </row>
    <row r="64" spans="2:11">
      <c r="B64" s="134"/>
      <c r="C64" s="134"/>
      <c r="D64" s="134"/>
      <c r="E64" s="134"/>
      <c r="F64" s="134"/>
      <c r="G64" s="134"/>
      <c r="H64" s="134"/>
      <c r="I64" s="134"/>
      <c r="J64" s="86"/>
      <c r="K64" s="86"/>
    </row>
  </sheetData>
  <mergeCells count="15">
    <mergeCell ref="C9:D9"/>
    <mergeCell ref="C2:I2"/>
    <mergeCell ref="C3:I3"/>
    <mergeCell ref="C4:I4"/>
    <mergeCell ref="C5:I5"/>
    <mergeCell ref="H8:L8"/>
    <mergeCell ref="E61:G61"/>
    <mergeCell ref="E62:G62"/>
    <mergeCell ref="B64:I64"/>
    <mergeCell ref="E11:G11"/>
    <mergeCell ref="C12:I12"/>
    <mergeCell ref="C13:I13"/>
    <mergeCell ref="E15:G15"/>
    <mergeCell ref="E42:G42"/>
    <mergeCell ref="B60:I60"/>
  </mergeCells>
  <pageMargins left="0.11811023622047245" right="0.31496062992125984" top="0.74803149606299213" bottom="0.74803149606299213" header="0.31496062992125984" footer="0.31496062992125984"/>
  <pageSetup paperSize="9" scale="61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5e26d5-2673-4836-99fc-0e6261400e9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78A7C3B7A5E4785725DA0A7F69C71" ma:contentTypeVersion="17" ma:contentTypeDescription="Create a new document." ma:contentTypeScope="" ma:versionID="ce1baffa98420672f8f08e76b3e5c69a">
  <xsd:schema xmlns:xsd="http://www.w3.org/2001/XMLSchema" xmlns:xs="http://www.w3.org/2001/XMLSchema" xmlns:p="http://schemas.microsoft.com/office/2006/metadata/properties" xmlns:ns3="145e26d5-2673-4836-99fc-0e6261400e9e" xmlns:ns4="3e2d9b1f-66f2-4c86-997c-0bd73dbe770b" targetNamespace="http://schemas.microsoft.com/office/2006/metadata/properties" ma:root="true" ma:fieldsID="ad0e9b1c91852e3c7d758572bc8c975c" ns3:_="" ns4:_="">
    <xsd:import namespace="145e26d5-2673-4836-99fc-0e6261400e9e"/>
    <xsd:import namespace="3e2d9b1f-66f2-4c86-997c-0bd73dbe77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e26d5-2673-4836-99fc-0e6261400e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d9b1f-66f2-4c86-997c-0bd73dbe770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23336A-4688-47BD-9589-4E04AE0C9DFE}">
  <ds:schemaRefs>
    <ds:schemaRef ds:uri="http://schemas.microsoft.com/office/infopath/2007/PartnerControls"/>
    <ds:schemaRef ds:uri="145e26d5-2673-4836-99fc-0e6261400e9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  <ds:schemaRef ds:uri="3e2d9b1f-66f2-4c86-997c-0bd73dbe770b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E6E026C-B944-4D5F-BF9D-71EA8C81C1D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CC0159-0473-442C-B45E-B956C6E632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e26d5-2673-4836-99fc-0e6261400e9e"/>
    <ds:schemaRef ds:uri="3e2d9b1f-66f2-4c86-997c-0bd73dbe77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Comparative</vt:lpstr>
      <vt:lpstr>Annexure -colonial</vt:lpstr>
      <vt:lpstr>Annexure-purple9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Mahadik</dc:creator>
  <cp:lastModifiedBy>Binu Balachandran</cp:lastModifiedBy>
  <dcterms:created xsi:type="dcterms:W3CDTF">2024-09-02T11:50:12Z</dcterms:created>
  <dcterms:modified xsi:type="dcterms:W3CDTF">2024-09-30T11:31:36Z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0x01010056B78A7C3B7A5E4785725DA0A7F69C71</vt:lpwstr>
  </property>
</Properties>
</file>