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tephen P\OneDrive - Travel food Services\Desktop\"/>
    </mc:Choice>
  </mc:AlternateContent>
  <bookViews>
    <workbookView xWindow="0" yWindow="0" windowWidth="20490" windowHeight="7320"/>
  </bookViews>
  <sheets>
    <sheet name="Summary " sheetId="2" r:id="rId1"/>
    <sheet name="Comparative " sheetId="1" r:id="rId2"/>
  </sheets>
  <definedNames>
    <definedName name="_xlnm._FilterDatabase" localSheetId="1" hidden="1">'Comparative '!$B$4:$Q$106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2" l="1"/>
  <c r="E8" i="2"/>
  <c r="E7" i="2"/>
  <c r="Q105" i="1" l="1"/>
  <c r="Q104" i="1"/>
  <c r="Q102" i="1"/>
  <c r="Q99" i="1"/>
  <c r="Q98" i="1"/>
  <c r="Q97" i="1"/>
  <c r="Q96" i="1"/>
  <c r="Q92" i="1"/>
  <c r="Q87" i="1"/>
  <c r="Q84" i="1"/>
  <c r="Q78" i="1"/>
  <c r="Q74" i="1"/>
  <c r="Q73" i="1"/>
  <c r="Q70" i="1"/>
  <c r="Q69" i="1"/>
  <c r="Q67" i="1"/>
  <c r="Q65" i="1"/>
  <c r="Q64" i="1"/>
  <c r="Q61" i="1"/>
  <c r="Q58" i="1"/>
  <c r="Q57" i="1"/>
  <c r="Q55" i="1"/>
  <c r="Q53" i="1"/>
  <c r="Q52" i="1"/>
  <c r="Q51" i="1"/>
  <c r="Q49" i="1"/>
  <c r="Q46" i="1"/>
  <c r="Q45" i="1"/>
  <c r="Q44" i="1"/>
  <c r="Q43" i="1"/>
  <c r="Q42" i="1"/>
  <c r="Q41" i="1"/>
  <c r="Q40" i="1"/>
  <c r="Q39" i="1"/>
  <c r="Q38" i="1"/>
  <c r="Q37" i="1"/>
  <c r="Q35" i="1" s="1"/>
  <c r="Q33" i="1"/>
  <c r="Q30" i="1"/>
  <c r="Q29" i="1"/>
  <c r="Q28" i="1"/>
  <c r="Q27" i="1"/>
  <c r="Q25" i="1"/>
  <c r="Q24" i="1"/>
  <c r="Q22" i="1"/>
  <c r="Q21" i="1"/>
  <c r="Q20" i="1"/>
  <c r="Q19" i="1"/>
  <c r="Q18" i="1"/>
  <c r="Q16" i="1"/>
  <c r="Q15" i="1"/>
  <c r="Q14" i="1"/>
  <c r="Q13" i="1"/>
  <c r="Q12" i="1"/>
  <c r="Q11" i="1"/>
  <c r="Q10" i="1"/>
  <c r="Q9" i="1"/>
  <c r="Q8" i="1"/>
  <c r="Q6" i="1" s="1"/>
  <c r="O105" i="1"/>
  <c r="O104" i="1"/>
  <c r="O102" i="1"/>
  <c r="O99" i="1"/>
  <c r="O98" i="1"/>
  <c r="O97" i="1"/>
  <c r="O96" i="1"/>
  <c r="O92" i="1"/>
  <c r="O87" i="1"/>
  <c r="O84" i="1"/>
  <c r="O78" i="1"/>
  <c r="O74" i="1"/>
  <c r="O73" i="1"/>
  <c r="O70" i="1"/>
  <c r="O69" i="1"/>
  <c r="O67" i="1"/>
  <c r="O65" i="1"/>
  <c r="O64" i="1"/>
  <c r="O61" i="1"/>
  <c r="O58" i="1"/>
  <c r="O57" i="1"/>
  <c r="O55" i="1"/>
  <c r="O53" i="1"/>
  <c r="O52" i="1"/>
  <c r="O51" i="1"/>
  <c r="O49" i="1"/>
  <c r="O46" i="1"/>
  <c r="O45" i="1"/>
  <c r="O44" i="1"/>
  <c r="O43" i="1"/>
  <c r="O42" i="1"/>
  <c r="O41" i="1"/>
  <c r="O40" i="1"/>
  <c r="O39" i="1"/>
  <c r="O38" i="1"/>
  <c r="O37" i="1"/>
  <c r="O35" i="1" s="1"/>
  <c r="O33" i="1"/>
  <c r="O30" i="1"/>
  <c r="O29" i="1"/>
  <c r="O28" i="1"/>
  <c r="O27" i="1"/>
  <c r="O25" i="1"/>
  <c r="O24" i="1"/>
  <c r="O22" i="1"/>
  <c r="O21" i="1"/>
  <c r="O20" i="1"/>
  <c r="O19" i="1"/>
  <c r="O18" i="1"/>
  <c r="O16" i="1"/>
  <c r="O15" i="1"/>
  <c r="O14" i="1"/>
  <c r="O13" i="1"/>
  <c r="O6" i="1" s="1"/>
  <c r="O5" i="1" s="1"/>
  <c r="O12" i="1"/>
  <c r="O11" i="1"/>
  <c r="O10" i="1"/>
  <c r="O9" i="1"/>
  <c r="O8" i="1"/>
  <c r="M105" i="1"/>
  <c r="M104" i="1"/>
  <c r="M102" i="1"/>
  <c r="M99" i="1"/>
  <c r="M98" i="1"/>
  <c r="M97" i="1"/>
  <c r="M96" i="1"/>
  <c r="M92" i="1"/>
  <c r="M87" i="1"/>
  <c r="M84" i="1"/>
  <c r="M78" i="1"/>
  <c r="M74" i="1"/>
  <c r="M73" i="1"/>
  <c r="M70" i="1"/>
  <c r="M69" i="1"/>
  <c r="M67" i="1"/>
  <c r="M65" i="1"/>
  <c r="M64" i="1"/>
  <c r="M61" i="1"/>
  <c r="M58" i="1"/>
  <c r="M57" i="1"/>
  <c r="M55" i="1"/>
  <c r="M53" i="1"/>
  <c r="M52" i="1"/>
  <c r="M51" i="1"/>
  <c r="M49" i="1"/>
  <c r="M47" i="1" s="1"/>
  <c r="M46" i="1"/>
  <c r="M45" i="1"/>
  <c r="M44" i="1"/>
  <c r="M43" i="1"/>
  <c r="M42" i="1"/>
  <c r="M41" i="1"/>
  <c r="M40" i="1"/>
  <c r="M39" i="1"/>
  <c r="M38" i="1"/>
  <c r="M37" i="1"/>
  <c r="M35" i="1" s="1"/>
  <c r="M33" i="1"/>
  <c r="M30" i="1"/>
  <c r="M29" i="1"/>
  <c r="M28" i="1"/>
  <c r="M27" i="1"/>
  <c r="M25" i="1"/>
  <c r="M24" i="1"/>
  <c r="M22" i="1"/>
  <c r="M21" i="1"/>
  <c r="M20" i="1"/>
  <c r="M19" i="1"/>
  <c r="M18" i="1"/>
  <c r="M16" i="1"/>
  <c r="M15" i="1"/>
  <c r="M14" i="1"/>
  <c r="M13" i="1"/>
  <c r="M12" i="1"/>
  <c r="M11" i="1"/>
  <c r="M10" i="1"/>
  <c r="M9" i="1"/>
  <c r="M8" i="1"/>
  <c r="M6" i="1" s="1"/>
  <c r="K105" i="1"/>
  <c r="K104" i="1"/>
  <c r="K102" i="1"/>
  <c r="K99" i="1"/>
  <c r="K98" i="1"/>
  <c r="K97" i="1"/>
  <c r="K96" i="1"/>
  <c r="K92" i="1"/>
  <c r="K87" i="1"/>
  <c r="K84" i="1"/>
  <c r="K78" i="1"/>
  <c r="K74" i="1"/>
  <c r="K73" i="1"/>
  <c r="K70" i="1"/>
  <c r="K69" i="1"/>
  <c r="K67" i="1"/>
  <c r="K65" i="1"/>
  <c r="K64" i="1"/>
  <c r="K61" i="1"/>
  <c r="K58" i="1"/>
  <c r="K57" i="1"/>
  <c r="K55" i="1"/>
  <c r="K53" i="1"/>
  <c r="K52" i="1"/>
  <c r="K51" i="1"/>
  <c r="K49" i="1"/>
  <c r="K47" i="1" s="1"/>
  <c r="K46" i="1"/>
  <c r="K45" i="1"/>
  <c r="K44" i="1"/>
  <c r="K43" i="1"/>
  <c r="K42" i="1"/>
  <c r="K41" i="1"/>
  <c r="K40" i="1"/>
  <c r="K39" i="1"/>
  <c r="K38" i="1"/>
  <c r="K37" i="1"/>
  <c r="K35" i="1" s="1"/>
  <c r="K33" i="1"/>
  <c r="K30" i="1"/>
  <c r="K29" i="1"/>
  <c r="K28" i="1"/>
  <c r="K27" i="1"/>
  <c r="K25" i="1"/>
  <c r="K24" i="1"/>
  <c r="K22" i="1"/>
  <c r="K21" i="1"/>
  <c r="K20" i="1"/>
  <c r="K19" i="1"/>
  <c r="K18" i="1"/>
  <c r="K16" i="1"/>
  <c r="K15" i="1"/>
  <c r="K14" i="1"/>
  <c r="K13" i="1"/>
  <c r="K12" i="1"/>
  <c r="K11" i="1"/>
  <c r="K10" i="1"/>
  <c r="K9" i="1"/>
  <c r="K8" i="1"/>
  <c r="K6" i="1" s="1"/>
  <c r="K5" i="1" s="1"/>
  <c r="I105" i="1"/>
  <c r="I104" i="1"/>
  <c r="I102" i="1"/>
  <c r="I99" i="1"/>
  <c r="I98" i="1"/>
  <c r="I97" i="1"/>
  <c r="I96" i="1"/>
  <c r="I92" i="1"/>
  <c r="I87" i="1"/>
  <c r="I84" i="1"/>
  <c r="I78" i="1"/>
  <c r="I74" i="1"/>
  <c r="I73" i="1"/>
  <c r="I70" i="1"/>
  <c r="I69" i="1"/>
  <c r="I67" i="1"/>
  <c r="I65" i="1"/>
  <c r="I64" i="1"/>
  <c r="I61" i="1"/>
  <c r="I58" i="1"/>
  <c r="I57" i="1"/>
  <c r="I55" i="1"/>
  <c r="I53" i="1"/>
  <c r="I52" i="1"/>
  <c r="I51" i="1"/>
  <c r="I49" i="1"/>
  <c r="I47" i="1" s="1"/>
  <c r="I46" i="1"/>
  <c r="I45" i="1"/>
  <c r="I44" i="1"/>
  <c r="I43" i="1"/>
  <c r="I42" i="1"/>
  <c r="I41" i="1"/>
  <c r="I40" i="1"/>
  <c r="I39" i="1"/>
  <c r="I38" i="1"/>
  <c r="I37" i="1"/>
  <c r="I35" i="1" s="1"/>
  <c r="I33" i="1"/>
  <c r="I30" i="1"/>
  <c r="I29" i="1"/>
  <c r="I28" i="1"/>
  <c r="I27" i="1"/>
  <c r="I25" i="1"/>
  <c r="I24" i="1"/>
  <c r="I22" i="1"/>
  <c r="I21" i="1"/>
  <c r="I20" i="1"/>
  <c r="I19" i="1"/>
  <c r="I18" i="1"/>
  <c r="I16" i="1"/>
  <c r="I15" i="1"/>
  <c r="I14" i="1"/>
  <c r="I13" i="1"/>
  <c r="I12" i="1"/>
  <c r="I11" i="1"/>
  <c r="I10" i="1"/>
  <c r="I9" i="1"/>
  <c r="I8" i="1"/>
  <c r="I6" i="1" s="1"/>
  <c r="G105" i="1"/>
  <c r="G104" i="1"/>
  <c r="G102" i="1"/>
  <c r="G99" i="1"/>
  <c r="G98" i="1"/>
  <c r="G97" i="1"/>
  <c r="G96" i="1"/>
  <c r="G92" i="1"/>
  <c r="G87" i="1"/>
  <c r="G84" i="1"/>
  <c r="G78" i="1"/>
  <c r="G74" i="1"/>
  <c r="G73" i="1"/>
  <c r="G70" i="1"/>
  <c r="G69" i="1"/>
  <c r="G67" i="1"/>
  <c r="G65" i="1"/>
  <c r="G64" i="1"/>
  <c r="G61" i="1"/>
  <c r="G58" i="1"/>
  <c r="G57" i="1"/>
  <c r="G55" i="1"/>
  <c r="G53" i="1"/>
  <c r="G52" i="1"/>
  <c r="G47" i="1" s="1"/>
  <c r="G51" i="1"/>
  <c r="G49" i="1"/>
  <c r="G46" i="1"/>
  <c r="G45" i="1"/>
  <c r="G44" i="1"/>
  <c r="G43" i="1"/>
  <c r="G42" i="1"/>
  <c r="G41" i="1"/>
  <c r="G40" i="1"/>
  <c r="G39" i="1"/>
  <c r="G38" i="1"/>
  <c r="G37" i="1"/>
  <c r="G35" i="1" s="1"/>
  <c r="G33" i="1"/>
  <c r="G30" i="1"/>
  <c r="G29" i="1"/>
  <c r="G28" i="1"/>
  <c r="G27" i="1"/>
  <c r="G25" i="1"/>
  <c r="G24" i="1"/>
  <c r="G22" i="1"/>
  <c r="G21" i="1"/>
  <c r="G20" i="1"/>
  <c r="G19" i="1"/>
  <c r="G18" i="1"/>
  <c r="G16" i="1"/>
  <c r="G15" i="1"/>
  <c r="G14" i="1"/>
  <c r="G13" i="1"/>
  <c r="G12" i="1"/>
  <c r="G11" i="1"/>
  <c r="G10" i="1"/>
  <c r="G9" i="1"/>
  <c r="G8" i="1"/>
  <c r="G6" i="1" l="1"/>
  <c r="Q101" i="1"/>
  <c r="Q47" i="1" s="1"/>
  <c r="D9" i="2"/>
  <c r="F8" i="2"/>
  <c r="F9" i="2"/>
  <c r="F7" i="2"/>
  <c r="O101" i="1"/>
  <c r="O47" i="1" s="1"/>
  <c r="F1" i="1" l="1"/>
  <c r="G5" i="1"/>
  <c r="H8" i="2"/>
  <c r="H9" i="2"/>
  <c r="D8" i="2"/>
  <c r="F10" i="2"/>
  <c r="D7" i="2"/>
  <c r="H1" i="1"/>
  <c r="P1" i="1" l="1"/>
  <c r="D10" i="2"/>
  <c r="L1" i="1"/>
  <c r="G7" i="2" l="1"/>
  <c r="G9" i="2"/>
  <c r="C9" i="2"/>
  <c r="H10" i="2"/>
  <c r="G8" i="2"/>
  <c r="C7" i="2"/>
  <c r="C8" i="2"/>
  <c r="E10" i="2" l="1"/>
  <c r="C10" i="2"/>
  <c r="G10" i="2"/>
  <c r="N1" i="1"/>
  <c r="J1" i="1"/>
</calcChain>
</file>

<file path=xl/sharedStrings.xml><?xml version="1.0" encoding="utf-8"?>
<sst xmlns="http://schemas.openxmlformats.org/spreadsheetml/2006/main" count="287" uniqueCount="136">
  <si>
    <t>Comp. Date : 04/11/2024</t>
  </si>
  <si>
    <t>Vendor Name : Yashvas Interiors</t>
  </si>
  <si>
    <t>Vendor Name : Inventech Solutions</t>
  </si>
  <si>
    <t>Sr No.</t>
  </si>
  <si>
    <t>Item Description</t>
  </si>
  <si>
    <t>UOM</t>
  </si>
  <si>
    <t>Qty</t>
  </si>
  <si>
    <t>Unit Price</t>
  </si>
  <si>
    <t>Amount</t>
  </si>
  <si>
    <t/>
  </si>
  <si>
    <t>Interior Work</t>
  </si>
  <si>
    <t>NOS</t>
  </si>
  <si>
    <t>DEMOLITION   REMOVAL</t>
  </si>
  <si>
    <t xml:space="preserve">Dismantling front   back counter Removing dubris to out side of Airport campus </t>
  </si>
  <si>
    <t xml:space="preserve">No </t>
  </si>
  <si>
    <t xml:space="preserve">Existing false ceiling rework - Repairing existing fall ceiling   Repainting </t>
  </si>
  <si>
    <t>sqft</t>
  </si>
  <si>
    <t>Wall tiles removng - removing wall tiles   making surface smooth for new tiles fixing (4 X11 1 )</t>
  </si>
  <si>
    <t>Back kitchen- back kitchen wall laminate removing ,   making smooth surface for new tiles fixing (11 2 X10 )</t>
  </si>
  <si>
    <t>Temporary Barrication - Using 50mm x 50mm wood framework, covered with 6mm plywood   vinyl film, up to 2.1 meter height, including door opening in barirication with lockable door arrangement.(existing at site)</t>
  </si>
  <si>
    <t xml:space="preserve">TV- Shifting Tv in new cc tv room </t>
  </si>
  <si>
    <t>nos</t>
  </si>
  <si>
    <t xml:space="preserve">Removing   breaking ply partition , dubris should be throught outside of campus </t>
  </si>
  <si>
    <t xml:space="preserve">shifting table desk into new cctv room </t>
  </si>
  <si>
    <t xml:space="preserve">Painting- Repairing   painting in fall ceiling </t>
  </si>
  <si>
    <t>DOORS</t>
  </si>
  <si>
    <t>Door - providing   fixing door in back kitchen including frame both side laminate finish with all necessary hardware hinges,door closer, handle , stopper (7 X3 )</t>
  </si>
  <si>
    <t>Pass counter- at 4 X3  wide tops, including drawer made using 18 mm ply  25mm thk marine block board with supports as shown in drawing, counter top,fascia finished in Granite as per details in mirror polish, front apron finished in 1mm thick approved lami</t>
  </si>
  <si>
    <t>no</t>
  </si>
  <si>
    <t xml:space="preserve">Back counter - Overall size 11  long x 2 6  deep x 3  ht in profile made made using 18 mm ply  25mm thk marine block board with supports as shown in drawing, counter top,50mm fascia finished in granite as per details in mirror polish.including shutters 3 </t>
  </si>
  <si>
    <t xml:space="preserve">Coffee counter- overall size( 2 X3 ) 3  ht profil;e made up 18mm ply  25mm thk blockboard  with support as shown in drawing counter top should be 50mm finished ijn granite as per details in mirror finish polish includding  shutters    intermidiate selves </t>
  </si>
  <si>
    <t xml:space="preserve">Ledge wall - Providing   fixing ledge wall 14 X3 X9 thk  using 18 mm plywood for frame covering all with plywood top 1  is corian and the pending Area is laminate finish </t>
  </si>
  <si>
    <t>MISCELLANEOUS WORKS</t>
  </si>
  <si>
    <t xml:space="preserve">Providing   fixing laminate for signage 6 x4 </t>
  </si>
  <si>
    <t xml:space="preserve">Co2 cylinder boxing - Overall size 1600X330X750mm using 18mm thk ply for boxing for oxygen cylinder including door both side should be laminate finish </t>
  </si>
  <si>
    <t>Sqm</t>
  </si>
  <si>
    <t>Civil works</t>
  </si>
  <si>
    <t>Tiles - Providing   fixing shadow wall tiles 24 x12  near pass through Window   groove should be fill with grey grout (3 6 X2 6 )(5 8 X8 )(8 8 X2 4 )(4 8 X8 8 ) tiles should be provide by TFS team</t>
  </si>
  <si>
    <t>Back kitchen - providing   fixing back kitchen wall tiles( 11 2 X 10 )4 sides</t>
  </si>
  <si>
    <t xml:space="preserve">back kitchen - Providing   Making chamber including ss chamber jali, cutting floor tiles , chipping for laying drain pipe line </t>
  </si>
  <si>
    <t xml:space="preserve">Waterproofing - Providing   making waterproofing in whole back  kitchen area  in (Dr Fixit)+on  in betwwen granites to make 3 mm gape need to apply apoxy grout  </t>
  </si>
  <si>
    <t>Carpentry works</t>
  </si>
  <si>
    <t>Back kitchen</t>
  </si>
  <si>
    <t xml:space="preserve">Partition- providing   fixing Aluminum frame with both side ply panelling   one laminate finish (10 X4 ) (8 X5 ) </t>
  </si>
  <si>
    <t>Plumbing Work</t>
  </si>
  <si>
    <t>Plumbing works Subway   Back kitchen</t>
  </si>
  <si>
    <t xml:space="preserve">Pipe - Providing   laying 20 mm cpvc pipe line for Ro   domestic water </t>
  </si>
  <si>
    <t>rft</t>
  </si>
  <si>
    <t xml:space="preserve">Angle cock - Providnig   fixing angle cock in jaguar brand </t>
  </si>
  <si>
    <t xml:space="preserve">Ball valve - Providing   fixing ball valve </t>
  </si>
  <si>
    <t xml:space="preserve">Geaser - providing   fixing geaser with hot   cold mixture </t>
  </si>
  <si>
    <t xml:space="preserve">Sink - providing   fixing sink on top of back counter </t>
  </si>
  <si>
    <t xml:space="preserve">Drain - providing   laying drain pipe line 3  cpvc </t>
  </si>
  <si>
    <t xml:space="preserve">rmt </t>
  </si>
  <si>
    <t xml:space="preserve">Hose pipe - Providing   fixing hose pipe for geaser </t>
  </si>
  <si>
    <t xml:space="preserve">Meter - Providing   fixing Ro water meter </t>
  </si>
  <si>
    <t xml:space="preserve">tap - Providing   fixing tap </t>
  </si>
  <si>
    <t>Hanging light - proving   fixing plyboxing for strip light on front facia finish should in green lam should be provide by tfs team</t>
  </si>
  <si>
    <t>Electrical</t>
  </si>
  <si>
    <t>Light Point Wiring</t>
  </si>
  <si>
    <t>Providing ceiling light 2 X2 X2 nos 6A socket outletpoint wiring using  4mm2 stranded class 2 copper conductor  ZHFR insulated wires laid in 1.60mm thick MS BSE conduits; installed surface to ceiling concealed in walls, within timber partitions complete as directed and as per the layout drgs. Conduits shall be cleated to the surface walls with HG gauge GI saddles and spacers as per engg practice. Rate to include all conduits and accessories, wires. modular type wiring accessories with flush mounting MS yellow zinc passivated switch socket boxes complete and civil works and making good.
NOTE  ALL  LIGHT POINTS SHALL BE TERMINATED WITH 3 WAY 20A CONNECTORS WITH SUFFICIENT SLACK OF WIRES in GI FLEXIBLE CONDUITS ONLY</t>
  </si>
  <si>
    <t xml:space="preserve">Rate to include supply and installation of </t>
  </si>
  <si>
    <t>Primary light point with DB controlled</t>
  </si>
  <si>
    <t>Signage point directly DB controlled</t>
  </si>
  <si>
    <t>Control circuit wiring with 3 x 2.5mm2 wires for dimming</t>
  </si>
  <si>
    <t>Power point wiring for 16A, 3 pin socket outlets - for general power only</t>
  </si>
  <si>
    <t>Providing power point wiring to 16A socket outlets using 2 x 4.0mm2 + 1 x 2.5mm2 stranded class 2 copper conductor ZHFR insulated wires laid in 1.60mm thick MS BSE conduits; installed surface to ceiling concealed in walls, within timber partitions complete as directed and as per the layout drgs. Conduits shall be cleated to the surface walls with HG gauge GI saddles and spacers as per engg practice. Rate to include all conduits and accessories, wires. modular type wiring accessories with flush mounting MS yellow zinc passivated switch socket boxes complete and civil works and making good.</t>
  </si>
  <si>
    <t>GENERAL POWER SOCKET (4mm2 wiring)</t>
  </si>
  <si>
    <t>3pin 16A switched socket outlet with indicator as first point in circuit</t>
  </si>
  <si>
    <t>3pin 16A switched socket outlet with indicator looping point in circuit - max 3 sockets to be looped</t>
  </si>
  <si>
    <t>EQUIPMENT WIRING</t>
  </si>
  <si>
    <t>Input Power Wiring from Cafe Panel   DBs, laid partly in ceiling trunking and partly in surface trunking or conduits in walls partition drops etc. Rate to include supply and installation of 1.60mm thick MS BSE conduits. Wires shall be 650V, stranded class 2 copper conductor ZHFR insulated wires to IS 8130 latest. Wires shall be ISI branded and BIS approved. All connections at DB and Panel end shall be provided with lugs and ferrules for identification of DB and circuit no. Wires shall be colour coded as per the phase. Rate to exclude S I of Trunking and Wiring Accessories which is covered separately.</t>
  </si>
  <si>
    <t>Wiring for 16A 20A 25A 1PH Power Point  with 2x4mm2 +1x2.5mm2 wires</t>
  </si>
  <si>
    <t>m</t>
  </si>
  <si>
    <t>WIRING ACCESSORIES FOR EQUIPMENT</t>
  </si>
  <si>
    <t>S I T C of the following wiring accessories complete with flush mounting boxes and connections and earth as directed and as per specifications. All respective civil works are included in the quoted rate</t>
  </si>
  <si>
    <t>3pin 16A switched socket outlet with indicator</t>
  </si>
  <si>
    <t>Industrial type 20A plastic plug   socket with 20A SP MCB in surface or concelaed as single point in circuit</t>
  </si>
  <si>
    <t>TABLE SOCKET POWER WIRING   ACCESSORIES</t>
  </si>
  <si>
    <t>Table socket power wiring with 3c x 2.5mm2 copper flexible ZHFR ZHFR cable in under floor raceways under floor conduits. (Note raceways and conduits measured separately) for RAW power. 
Flex Cable shall be ZHFR insulated, ZHFR outersheath.</t>
  </si>
  <si>
    <t>WIRING ACCESSORIES FOR ABOVE</t>
  </si>
  <si>
    <t>S   I of 3pin,6A switch socket outlet for RAW power.Configuration shall be 2 nos for RAW power with 1no 16A switch with I no. of USB port  shall be fixed on wall partition or as per the architect directed at site. All sockets shall be provided with surface mounting PVC or flush mounting MS concealed back box. Colour of SSO will be WHITE. Rate to consider with MS concealed back box and all the necessary hardware required.</t>
  </si>
  <si>
    <t>sets</t>
  </si>
  <si>
    <t>100x100x50mm GI Back box for Data  voice TV outlets concealed inside the wall   partitions including all civil works</t>
  </si>
  <si>
    <t>MS BSE Conduits (for surface wiring only)</t>
  </si>
  <si>
    <t>S   I of 1.60mm MS BSE conduits with all the accessories bolts,screw,coupler,jb,3 4ways,etc, installed surface on ceiling, walls, partitions etc complete as per the specifications</t>
  </si>
  <si>
    <t>25mm dia 1.60mm thick MS BSE conduit</t>
  </si>
  <si>
    <t>25mm dia GI flexible conduits complete with coupler at both ends with all hardware</t>
  </si>
  <si>
    <t>PANELS   DISTRIBUTION BOARDS</t>
  </si>
  <si>
    <t>S I T C of the following panels,DBs with  all fuses switches, MCBs, ELCBs, busbars interconnections, earthing, angle iron frame work, etc complete as per the specifications and drgs.</t>
  </si>
  <si>
    <t>REFER SLD FOR DETAILS</t>
  </si>
  <si>
    <t>MAIN DB WITH ELR, CBCT   SHUNT TRIP</t>
  </si>
  <si>
    <t>TOTAL FOR PANELS   DISTRIBUTION BOARDS</t>
  </si>
  <si>
    <t>CABLES   TERMINATION</t>
  </si>
  <si>
    <t xml:space="preserve">SI T C of 1100V grade, stranded copper  aluminum conductor, XLPE insulated, inner sheathed, armoured and overall FRLS PVC sheathed, cable to IS  7098 Pt (I) latest; cable installed within raised access floors, cleated on walls, trays etc with AL clamps, as indicated on the drg and as directed by the Architects Consultant. Rate to exclude all excavation, ducts, trays etc - measured sep. Rate to include all clamps GI saddles and spacers, hardware, cable identification tags, etc as per specifications. </t>
  </si>
  <si>
    <t>REFER SLD   CABLE SCHEDULE FOR DETAILS</t>
  </si>
  <si>
    <t>AL. ARMOURED XLPE CABLES</t>
  </si>
  <si>
    <t xml:space="preserve">3.5c x 35mm2 A2XFY AL XLPE PVC cable </t>
  </si>
  <si>
    <t>Cable end terminations with Double Compression type cable glands and crimping type copper or aluminium lugs, connections, hardware and earth and shrouds covering the gland. Note the earth shall be provided in continuity for all the glands within a panel with 2.5mm2 wire and the cost for the same shall be included in the quoted rate. Aluminium cables will be provided with aluminium lugs; copper cables shall be provided with copper lugs. In case the busbar material and lug material are different Bi metallic washers shall be provided for the same. note that the lug dimension and bolt dimension shall be same and there shall not be any play between the two. Spring and plain washers shall be provided for each lug</t>
  </si>
  <si>
    <t xml:space="preserve">3.5c x 25mm2 A2XFY AL XLPE PVC cable </t>
  </si>
  <si>
    <t>TOTAL FOR CABLES   TERMINATION</t>
  </si>
  <si>
    <t>EARTHING AND GROUNDING SYSTEMS</t>
  </si>
  <si>
    <t>S   I of the following sizes of earthing conductors laid in ground cleated on wall ceiling etc complete with all joints welding brazing etc and all hardware as per specs.</t>
  </si>
  <si>
    <t>GI Earth Strips</t>
  </si>
  <si>
    <t>8SWG GI wire</t>
  </si>
  <si>
    <t>TOTAL FOR EARTHING AND GROUNDING SYSTEMS</t>
  </si>
  <si>
    <t>MISCELLANEOUS ITEMS</t>
  </si>
  <si>
    <t>Providing the following safety equipments accessories of I.S. approved make.</t>
  </si>
  <si>
    <t>First aid boxes with all standard contents.</t>
  </si>
  <si>
    <t>set</t>
  </si>
  <si>
    <t>Shock treatment instruction charts in Local Language   English in good quality frame   glass cover.</t>
  </si>
  <si>
    <t>Providing the Floor SLD printed on A2 A3 size paper and sticked on high quality wooden frame with glass cover in the floor electrical room</t>
  </si>
  <si>
    <t xml:space="preserve">Providing the 16 amp socket for geasur </t>
  </si>
  <si>
    <t xml:space="preserve">nos </t>
  </si>
  <si>
    <t>TV SYSTEM WIRING</t>
  </si>
  <si>
    <t>Providing and pulling co axial RG 11 armoured cable for SMATV system main run per floor including all end connections and terminations (Considering RG 11 cable will be provided by airport authority team upto the store outlet, further cabling will be in scope of contractor)</t>
  </si>
  <si>
    <t>Providing and pulling co axial armoured RG6 cable  for taps offs to TV outlets in different areas</t>
  </si>
  <si>
    <t>Providing and fixing at approved locations the following Splitters  Tapp offs for SMATV System</t>
  </si>
  <si>
    <t>3 Ways Tap offs Splitters.</t>
  </si>
  <si>
    <t>Providing and fixing Modular TV Outlet BNC type connector in concealed MS Box.</t>
  </si>
  <si>
    <t>RFQ No: R2125,R2127,R2128
 COST COMPARISON REPORT</t>
  </si>
  <si>
    <t>R0</t>
  </si>
  <si>
    <t>FL Group</t>
  </si>
  <si>
    <t>Yashvas Interiors</t>
  </si>
  <si>
    <t>Inventech Solutions</t>
  </si>
  <si>
    <t xml:space="preserve">Rounds </t>
  </si>
  <si>
    <t xml:space="preserve">Total </t>
  </si>
  <si>
    <t>Comp. Date : 05/11/2024</t>
  </si>
  <si>
    <t>Outlet- CHN SUBWAY T4 - SHA</t>
  </si>
  <si>
    <t>Budget- 14,11,985</t>
  </si>
  <si>
    <t xml:space="preserve">R1/Auction </t>
  </si>
  <si>
    <t>R1 Auction</t>
  </si>
  <si>
    <t>Vendor Name : FL Traders</t>
  </si>
  <si>
    <t>L1</t>
  </si>
  <si>
    <t>L2</t>
  </si>
  <si>
    <t>L3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</si>
</sst>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name val="Cambria"/>
      <family val="1"/>
    </font>
    <font>
      <b/>
      <sz val="11"/>
      <name val="Cambria"/>
      <family val="1"/>
    </font>
    <font>
      <sz val="11"/>
      <color rgb="FF000000"/>
      <name val="Cambria"/>
      <family val="1"/>
    </font>
    <font>
      <sz val="11"/>
      <name val="Calibri"/>
      <family val="2"/>
    </font>
  </fonts>
  <fills count="6">
    <fill>
      <patternFill patternType="none"/>
    </fill>
    <fill>
      <patternFill patternType="gray125"/>
    </fill>
    <fill>
      <patternFill patternType="solid">
        <fgColor rgb="FFD3D3D3"/>
      </patternFill>
    </fill>
    <fill>
      <patternFill patternType="solid">
        <fgColor rgb="FFADD8E6"/>
      </patternFill>
    </fill>
    <fill>
      <patternFill patternType="solid">
        <fgColor rgb="FFFFFF00"/>
        <bgColor indexed="64"/>
      </patternFill>
    </fill>
    <fill>
      <patternFill patternType="solid">
        <fgColor rgb="FFFFC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4" fillId="0" borderId="0"/>
  </cellStyleXfs>
  <cellXfs count="46">
    <xf numFmtId="0" fontId="0" fillId="0" borderId="0" xfId="0"/>
    <xf numFmtId="0" fontId="1" fillId="0" borderId="0" xfId="0" applyNumberFormat="1" applyFont="1" applyProtection="1"/>
    <xf numFmtId="0" fontId="1" fillId="0" borderId="0" xfId="0" applyNumberFormat="1" applyFont="1" applyAlignment="1" applyProtection="1"/>
    <xf numFmtId="0" fontId="1" fillId="0" borderId="1" xfId="0" applyNumberFormat="1" applyFont="1" applyBorder="1" applyAlignment="1" applyProtection="1">
      <alignment horizontal="center" vertical="center" wrapText="1"/>
    </xf>
    <xf numFmtId="0" fontId="0" fillId="0" borderId="1" xfId="0" applyBorder="1"/>
    <xf numFmtId="0" fontId="1" fillId="3" borderId="1" xfId="0" applyNumberFormat="1" applyFont="1" applyFill="1" applyBorder="1" applyAlignment="1" applyProtection="1"/>
    <xf numFmtId="4" fontId="0" fillId="0" borderId="1" xfId="0" applyNumberFormat="1" applyBorder="1"/>
    <xf numFmtId="4" fontId="1" fillId="0" borderId="0" xfId="0" applyNumberFormat="1" applyFont="1" applyProtection="1"/>
    <xf numFmtId="4" fontId="0" fillId="0" borderId="0" xfId="0" applyNumberFormat="1"/>
    <xf numFmtId="0" fontId="1" fillId="2" borderId="3" xfId="0" applyNumberFormat="1" applyFont="1" applyFill="1" applyBorder="1" applyAlignment="1" applyProtection="1">
      <alignment wrapText="1"/>
    </xf>
    <xf numFmtId="0" fontId="1" fillId="2" borderId="1" xfId="0" quotePrefix="1" applyNumberFormat="1" applyFont="1" applyFill="1" applyBorder="1" applyAlignment="1" applyProtection="1">
      <alignment horizontal="left" wrapText="1"/>
    </xf>
    <xf numFmtId="0" fontId="1" fillId="2" borderId="1" xfId="0" quotePrefix="1" applyNumberFormat="1" applyFont="1" applyFill="1" applyBorder="1" applyAlignment="1" applyProtection="1">
      <alignment horizontal="left"/>
    </xf>
    <xf numFmtId="0" fontId="1" fillId="0" borderId="5" xfId="0" applyNumberFormat="1" applyFont="1" applyBorder="1" applyProtection="1"/>
    <xf numFmtId="0" fontId="1" fillId="0" borderId="5" xfId="0" applyNumberFormat="1" applyFont="1" applyBorder="1" applyAlignment="1" applyProtection="1"/>
    <xf numFmtId="0" fontId="1" fillId="2" borderId="5" xfId="0" applyNumberFormat="1" applyFont="1" applyFill="1" applyBorder="1" applyProtection="1"/>
    <xf numFmtId="0" fontId="1" fillId="2" borderId="5" xfId="0" quotePrefix="1" applyNumberFormat="1" applyFont="1" applyFill="1" applyBorder="1" applyAlignment="1" applyProtection="1">
      <alignment horizontal="left" wrapText="1"/>
    </xf>
    <xf numFmtId="0" fontId="2" fillId="2" borderId="5" xfId="0" applyNumberFormat="1" applyFont="1" applyFill="1" applyBorder="1" applyProtection="1"/>
    <xf numFmtId="0" fontId="2" fillId="2" borderId="5" xfId="0" applyNumberFormat="1" applyFont="1" applyFill="1" applyBorder="1" applyAlignment="1" applyProtection="1"/>
    <xf numFmtId="0" fontId="1" fillId="3" borderId="5" xfId="0" applyNumberFormat="1" applyFont="1" applyFill="1" applyBorder="1" applyProtection="1"/>
    <xf numFmtId="0" fontId="1" fillId="3" borderId="5" xfId="0" applyNumberFormat="1" applyFont="1" applyFill="1" applyBorder="1" applyAlignment="1" applyProtection="1"/>
    <xf numFmtId="0" fontId="1" fillId="3" borderId="5" xfId="0" applyNumberFormat="1" applyFont="1" applyFill="1" applyBorder="1" applyAlignment="1" applyProtection="1">
      <alignment horizontal="right"/>
    </xf>
    <xf numFmtId="4" fontId="1" fillId="3" borderId="5" xfId="0" applyNumberFormat="1" applyFont="1" applyFill="1" applyBorder="1" applyAlignment="1" applyProtection="1">
      <alignment horizontal="right"/>
    </xf>
    <xf numFmtId="0" fontId="1" fillId="0" borderId="5" xfId="1" applyNumberFormat="1" applyFont="1" applyBorder="1" applyAlignment="1" applyProtection="1">
      <alignment horizontal="right"/>
    </xf>
    <xf numFmtId="0" fontId="1" fillId="0" borderId="5" xfId="0" applyNumberFormat="1" applyFont="1" applyBorder="1" applyAlignment="1" applyProtection="1">
      <alignment horizontal="right"/>
    </xf>
    <xf numFmtId="0" fontId="1" fillId="0" borderId="5" xfId="1" applyNumberFormat="1" applyFont="1" applyBorder="1" applyProtection="1"/>
    <xf numFmtId="0" fontId="1" fillId="3" borderId="5" xfId="1" applyNumberFormat="1" applyFont="1" applyFill="1" applyBorder="1" applyAlignment="1" applyProtection="1">
      <alignment horizontal="right"/>
    </xf>
    <xf numFmtId="0" fontId="1" fillId="2" borderId="3" xfId="0" applyNumberFormat="1" applyFont="1" applyFill="1" applyBorder="1" applyAlignment="1" applyProtection="1">
      <alignment horizontal="center"/>
    </xf>
    <xf numFmtId="0" fontId="1" fillId="2" borderId="1" xfId="0" applyNumberFormat="1" applyFont="1" applyFill="1" applyBorder="1" applyAlignment="1" applyProtection="1">
      <alignment horizontal="center"/>
    </xf>
    <xf numFmtId="0" fontId="0" fillId="0" borderId="1" xfId="0" quotePrefix="1" applyBorder="1" applyAlignment="1">
      <alignment horizontal="left"/>
    </xf>
    <xf numFmtId="0" fontId="0" fillId="0" borderId="1" xfId="0" applyBorder="1" applyAlignment="1">
      <alignment horizontal="left"/>
    </xf>
    <xf numFmtId="0" fontId="0" fillId="5" borderId="1" xfId="0" quotePrefix="1" applyFill="1" applyBorder="1" applyAlignment="1">
      <alignment horizontal="left"/>
    </xf>
    <xf numFmtId="0" fontId="0" fillId="5" borderId="1" xfId="0" applyFill="1" applyBorder="1" applyAlignment="1">
      <alignment horizontal="left"/>
    </xf>
    <xf numFmtId="0" fontId="1" fillId="2" borderId="4" xfId="0" applyNumberFormat="1" applyFont="1" applyFill="1" applyBorder="1" applyAlignment="1" applyProtection="1">
      <alignment horizontal="center"/>
    </xf>
    <xf numFmtId="0" fontId="1" fillId="2" borderId="2" xfId="0" applyNumberFormat="1" applyFont="1" applyFill="1" applyBorder="1" applyAlignment="1" applyProtection="1">
      <alignment horizontal="center"/>
    </xf>
    <xf numFmtId="4" fontId="1" fillId="0" borderId="5" xfId="0" applyNumberFormat="1" applyFont="1" applyBorder="1" applyAlignment="1" applyProtection="1">
      <alignment horizontal="center"/>
    </xf>
    <xf numFmtId="0" fontId="1" fillId="0" borderId="5" xfId="0" applyNumberFormat="1" applyFont="1" applyBorder="1" applyAlignment="1" applyProtection="1">
      <alignment horizontal="center"/>
    </xf>
    <xf numFmtId="0" fontId="1" fillId="2" borderId="5" xfId="0" applyNumberFormat="1" applyFont="1" applyFill="1" applyBorder="1" applyProtection="1"/>
    <xf numFmtId="0" fontId="1" fillId="2" borderId="5" xfId="0" quotePrefix="1" applyNumberFormat="1" applyFont="1" applyFill="1" applyBorder="1" applyAlignment="1" applyProtection="1">
      <alignment horizontal="center"/>
    </xf>
    <xf numFmtId="0" fontId="1" fillId="2" borderId="5" xfId="0" quotePrefix="1" applyNumberFormat="1" applyFont="1" applyFill="1" applyBorder="1" applyAlignment="1" applyProtection="1">
      <alignment horizontal="left" wrapText="1"/>
    </xf>
    <xf numFmtId="0" fontId="1" fillId="0" borderId="5" xfId="0" applyNumberFormat="1" applyFont="1" applyFill="1" applyBorder="1" applyProtection="1"/>
    <xf numFmtId="0" fontId="1" fillId="0" borderId="5" xfId="0" applyNumberFormat="1" applyFont="1" applyFill="1" applyBorder="1" applyAlignment="1" applyProtection="1"/>
    <xf numFmtId="0" fontId="1" fillId="0" borderId="5" xfId="0" applyNumberFormat="1" applyFont="1" applyFill="1" applyBorder="1" applyAlignment="1" applyProtection="1">
      <alignment horizontal="right"/>
    </xf>
    <xf numFmtId="0" fontId="3" fillId="0" borderId="5" xfId="0" applyNumberFormat="1" applyFont="1" applyFill="1" applyBorder="1" applyAlignment="1" applyProtection="1">
      <alignment horizontal="right"/>
    </xf>
    <xf numFmtId="0" fontId="1" fillId="0" borderId="0" xfId="0" applyNumberFormat="1" applyFont="1" applyFill="1" applyProtection="1"/>
    <xf numFmtId="0" fontId="1" fillId="4" borderId="1" xfId="0" applyNumberFormat="1" applyFont="1" applyFill="1" applyBorder="1" applyAlignment="1" applyProtection="1"/>
    <xf numFmtId="4" fontId="0" fillId="4" borderId="1" xfId="0" applyNumberForma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2"/>
  <sheetViews>
    <sheetView showGridLines="0" tabSelected="1" workbookViewId="0">
      <selection activeCell="D17" sqref="D17"/>
    </sheetView>
  </sheetViews>
  <sheetFormatPr defaultColWidth="24.5703125" defaultRowHeight="15" x14ac:dyDescent="0.25"/>
  <cols>
    <col min="2" max="2" width="19.7109375" bestFit="1" customWidth="1"/>
    <col min="3" max="3" width="24.140625" bestFit="1" customWidth="1"/>
    <col min="4" max="8" width="11.7109375" bestFit="1" customWidth="1"/>
  </cols>
  <sheetData>
    <row r="1" spans="2:8" x14ac:dyDescent="0.25">
      <c r="C1" s="8"/>
    </row>
    <row r="2" spans="2:8" x14ac:dyDescent="0.25">
      <c r="B2" s="28" t="s">
        <v>128</v>
      </c>
      <c r="C2" s="29"/>
    </row>
    <row r="3" spans="2:8" x14ac:dyDescent="0.25">
      <c r="B3" s="30" t="s">
        <v>129</v>
      </c>
      <c r="C3" s="31"/>
    </row>
    <row r="4" spans="2:8" ht="57.75" x14ac:dyDescent="0.25">
      <c r="B4" s="10" t="s">
        <v>120</v>
      </c>
      <c r="C4" s="11" t="s">
        <v>127</v>
      </c>
    </row>
    <row r="5" spans="2:8" x14ac:dyDescent="0.25">
      <c r="B5" s="9"/>
      <c r="C5" s="26" t="s">
        <v>123</v>
      </c>
      <c r="D5" s="27"/>
      <c r="E5" s="32" t="s">
        <v>122</v>
      </c>
      <c r="F5" s="33"/>
      <c r="G5" s="27" t="s">
        <v>124</v>
      </c>
      <c r="H5" s="27"/>
    </row>
    <row r="6" spans="2:8" x14ac:dyDescent="0.25">
      <c r="B6" s="4" t="s">
        <v>125</v>
      </c>
      <c r="C6" s="3" t="s">
        <v>121</v>
      </c>
      <c r="D6" s="3" t="s">
        <v>130</v>
      </c>
      <c r="E6" s="3" t="s">
        <v>121</v>
      </c>
      <c r="F6" s="3" t="s">
        <v>130</v>
      </c>
      <c r="G6" s="3" t="s">
        <v>121</v>
      </c>
      <c r="H6" s="3" t="s">
        <v>130</v>
      </c>
    </row>
    <row r="7" spans="2:8" x14ac:dyDescent="0.25">
      <c r="B7" s="5" t="s">
        <v>10</v>
      </c>
      <c r="C7" s="6">
        <f>'Comparative '!K6</f>
        <v>650690</v>
      </c>
      <c r="D7" s="6">
        <f>'Comparative '!M6</f>
        <v>569990</v>
      </c>
      <c r="E7" s="6">
        <f>'Comparative '!G6</f>
        <v>659350</v>
      </c>
      <c r="F7" s="6">
        <f>'Comparative '!I6</f>
        <v>574990</v>
      </c>
      <c r="G7" s="6">
        <f>'Comparative '!O6</f>
        <v>800810</v>
      </c>
      <c r="H7" s="6">
        <v>600000</v>
      </c>
    </row>
    <row r="8" spans="2:8" x14ac:dyDescent="0.25">
      <c r="B8" s="5" t="s">
        <v>44</v>
      </c>
      <c r="C8" s="6">
        <f>'Comparative '!K35</f>
        <v>216000</v>
      </c>
      <c r="D8" s="6">
        <f>'Comparative '!M35</f>
        <v>166450</v>
      </c>
      <c r="E8" s="6">
        <f>'Comparative '!G35</f>
        <v>182900</v>
      </c>
      <c r="F8" s="6">
        <f>'Comparative '!I35</f>
        <v>167850</v>
      </c>
      <c r="G8" s="6">
        <f>'Comparative '!O35</f>
        <v>221895</v>
      </c>
      <c r="H8" s="6">
        <f>'Comparative '!Q35</f>
        <v>221895</v>
      </c>
    </row>
    <row r="9" spans="2:8" x14ac:dyDescent="0.25">
      <c r="B9" s="5" t="s">
        <v>58</v>
      </c>
      <c r="C9" s="6">
        <f>'Comparative '!K47</f>
        <v>371810</v>
      </c>
      <c r="D9" s="6">
        <f>'Comparative '!M47</f>
        <v>339130</v>
      </c>
      <c r="E9" s="6">
        <f>'Comparative '!G47</f>
        <v>431725</v>
      </c>
      <c r="F9" s="6">
        <f>'Comparative '!I47</f>
        <v>343010</v>
      </c>
      <c r="G9" s="6">
        <f>'Comparative '!O47</f>
        <v>376440</v>
      </c>
      <c r="H9" s="6">
        <f>'Comparative '!Q47</f>
        <v>376440</v>
      </c>
    </row>
    <row r="10" spans="2:8" x14ac:dyDescent="0.25">
      <c r="B10" s="44" t="s">
        <v>126</v>
      </c>
      <c r="C10" s="45">
        <f>SUM(C7:C9)</f>
        <v>1238500</v>
      </c>
      <c r="D10" s="45">
        <f t="shared" ref="D10" si="0">SUM(D7:D9)</f>
        <v>1075570</v>
      </c>
      <c r="E10" s="45">
        <f>SUM(E7:E9)</f>
        <v>1273975</v>
      </c>
      <c r="F10" s="45">
        <f>SUM(F7:F9)</f>
        <v>1085850</v>
      </c>
      <c r="G10" s="45">
        <f t="shared" ref="G10" si="1">SUM(G7:G9)</f>
        <v>1399145</v>
      </c>
      <c r="H10" s="45">
        <f t="shared" ref="H10" si="2">SUM(H7:H9)</f>
        <v>1198335</v>
      </c>
    </row>
    <row r="12" spans="2:8" x14ac:dyDescent="0.25">
      <c r="D12" t="s">
        <v>133</v>
      </c>
      <c r="F12" t="s">
        <v>134</v>
      </c>
      <c r="H12" t="s">
        <v>135</v>
      </c>
    </row>
  </sheetData>
  <mergeCells count="5">
    <mergeCell ref="C5:D5"/>
    <mergeCell ref="G5:H5"/>
    <mergeCell ref="B2:C2"/>
    <mergeCell ref="B3:C3"/>
    <mergeCell ref="E5:F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06"/>
  <sheetViews>
    <sheetView showGridLines="0" topLeftCell="C1" zoomScale="70" zoomScaleNormal="70" workbookViewId="0">
      <pane ySplit="2" topLeftCell="A3" activePane="bottomLeft" state="frozen"/>
      <selection pane="bottomLeft" activeCell="F3" sqref="F3:G3"/>
    </sheetView>
  </sheetViews>
  <sheetFormatPr defaultRowHeight="14.25" x14ac:dyDescent="0.2"/>
  <cols>
    <col min="1" max="2" width="9.140625" style="1" customWidth="1"/>
    <col min="3" max="3" width="68" style="2" customWidth="1"/>
    <col min="4" max="4" width="7.140625" style="1" bestFit="1" customWidth="1"/>
    <col min="5" max="5" width="5.7109375" style="1" bestFit="1" customWidth="1"/>
    <col min="6" max="17" width="22.7109375" style="1" customWidth="1"/>
    <col min="18" max="18" width="12.5703125" style="1" customWidth="1"/>
    <col min="19" max="16384" width="9.140625" style="1"/>
  </cols>
  <sheetData>
    <row r="1" spans="2:18" x14ac:dyDescent="0.2">
      <c r="B1" s="12"/>
      <c r="C1" s="13"/>
      <c r="D1" s="12"/>
      <c r="E1" s="12"/>
      <c r="F1" s="34">
        <f>G6+G35+G47</f>
        <v>1273975</v>
      </c>
      <c r="G1" s="35"/>
      <c r="H1" s="34">
        <f>I6+I35+I47</f>
        <v>1085850</v>
      </c>
      <c r="I1" s="35"/>
      <c r="J1" s="34">
        <f>K6+K35+K47</f>
        <v>1238500</v>
      </c>
      <c r="K1" s="35"/>
      <c r="L1" s="34">
        <f>M6+M35+M47</f>
        <v>1075570</v>
      </c>
      <c r="M1" s="35"/>
      <c r="N1" s="34">
        <f>O6+O35+O47</f>
        <v>1399145</v>
      </c>
      <c r="O1" s="35"/>
      <c r="P1" s="34">
        <f>Q6+Q35+Q47</f>
        <v>1399145</v>
      </c>
      <c r="Q1" s="35"/>
      <c r="R1" s="7"/>
    </row>
    <row r="2" spans="2:18" ht="15.75" customHeight="1" x14ac:dyDescent="0.2">
      <c r="B2" s="12"/>
      <c r="C2" s="38" t="s">
        <v>120</v>
      </c>
      <c r="D2" s="36" t="s">
        <v>0</v>
      </c>
      <c r="E2" s="14"/>
      <c r="F2" s="37" t="s">
        <v>132</v>
      </c>
      <c r="G2" s="37"/>
      <c r="H2" s="37"/>
      <c r="I2" s="37"/>
      <c r="J2" s="37" t="s">
        <v>1</v>
      </c>
      <c r="K2" s="37"/>
      <c r="L2" s="37"/>
      <c r="M2" s="37"/>
      <c r="N2" s="37" t="s">
        <v>2</v>
      </c>
      <c r="O2" s="37" t="s">
        <v>2</v>
      </c>
      <c r="P2" s="37" t="s">
        <v>2</v>
      </c>
      <c r="Q2" s="37" t="s">
        <v>2</v>
      </c>
    </row>
    <row r="3" spans="2:18" ht="15.75" customHeight="1" x14ac:dyDescent="0.2">
      <c r="B3" s="12"/>
      <c r="C3" s="15"/>
      <c r="D3" s="14"/>
      <c r="E3" s="14"/>
      <c r="F3" s="37" t="s">
        <v>121</v>
      </c>
      <c r="G3" s="37"/>
      <c r="H3" s="37" t="s">
        <v>131</v>
      </c>
      <c r="I3" s="37"/>
      <c r="J3" s="37" t="s">
        <v>121</v>
      </c>
      <c r="K3" s="37"/>
      <c r="L3" s="37" t="s">
        <v>131</v>
      </c>
      <c r="M3" s="37"/>
      <c r="N3" s="37" t="s">
        <v>121</v>
      </c>
      <c r="O3" s="37"/>
      <c r="P3" s="37" t="s">
        <v>131</v>
      </c>
      <c r="Q3" s="37"/>
    </row>
    <row r="4" spans="2:18" x14ac:dyDescent="0.2">
      <c r="B4" s="16" t="s">
        <v>3</v>
      </c>
      <c r="C4" s="17" t="s">
        <v>4</v>
      </c>
      <c r="D4" s="16" t="s">
        <v>5</v>
      </c>
      <c r="E4" s="16" t="s">
        <v>6</v>
      </c>
      <c r="F4" s="16" t="s">
        <v>7</v>
      </c>
      <c r="G4" s="16" t="s">
        <v>8</v>
      </c>
      <c r="H4" s="16" t="s">
        <v>7</v>
      </c>
      <c r="I4" s="16" t="s">
        <v>8</v>
      </c>
      <c r="J4" s="16" t="s">
        <v>7</v>
      </c>
      <c r="K4" s="16" t="s">
        <v>8</v>
      </c>
      <c r="L4" s="16" t="s">
        <v>7</v>
      </c>
      <c r="M4" s="16" t="s">
        <v>8</v>
      </c>
      <c r="N4" s="16" t="s">
        <v>7</v>
      </c>
      <c r="O4" s="16" t="s">
        <v>8</v>
      </c>
      <c r="P4" s="16" t="s">
        <v>7</v>
      </c>
      <c r="Q4" s="16" t="s">
        <v>8</v>
      </c>
    </row>
    <row r="5" spans="2:18" x14ac:dyDescent="0.2">
      <c r="B5" s="16"/>
      <c r="C5" s="17"/>
      <c r="D5" s="16"/>
      <c r="E5" s="16"/>
      <c r="F5" s="16"/>
      <c r="G5" s="16">
        <f>G6*1.18</f>
        <v>778033</v>
      </c>
      <c r="H5" s="16"/>
      <c r="I5" s="16"/>
      <c r="J5" s="16"/>
      <c r="K5" s="16">
        <f>K6*1.18</f>
        <v>767814.2</v>
      </c>
      <c r="L5" s="16"/>
      <c r="M5" s="16"/>
      <c r="N5" s="16"/>
      <c r="O5" s="16">
        <f>O6*1.18</f>
        <v>944955.79999999993</v>
      </c>
      <c r="P5" s="16"/>
      <c r="Q5" s="16"/>
    </row>
    <row r="6" spans="2:18" x14ac:dyDescent="0.2">
      <c r="B6" s="18">
        <v>1</v>
      </c>
      <c r="C6" s="19" t="s">
        <v>10</v>
      </c>
      <c r="D6" s="18" t="s">
        <v>11</v>
      </c>
      <c r="E6" s="18">
        <v>1</v>
      </c>
      <c r="F6" s="20"/>
      <c r="G6" s="21">
        <f>SUM(G8:G33)</f>
        <v>659350</v>
      </c>
      <c r="H6" s="20"/>
      <c r="I6" s="21">
        <f>SUM(I8:I33)</f>
        <v>574990</v>
      </c>
      <c r="J6" s="20"/>
      <c r="K6" s="21">
        <f>SUM(K8:K33)</f>
        <v>650690</v>
      </c>
      <c r="L6" s="20"/>
      <c r="M6" s="21">
        <f>SUM(M8:M33)</f>
        <v>569990</v>
      </c>
      <c r="N6" s="20"/>
      <c r="O6" s="21">
        <f>SUM(O8:O33)</f>
        <v>800810</v>
      </c>
      <c r="P6" s="20"/>
      <c r="Q6" s="21">
        <f>SUM(Q8:Q33)</f>
        <v>800810</v>
      </c>
    </row>
    <row r="7" spans="2:18" x14ac:dyDescent="0.2">
      <c r="B7" s="12">
        <v>1</v>
      </c>
      <c r="C7" s="13" t="s">
        <v>12</v>
      </c>
      <c r="D7" s="12" t="s">
        <v>9</v>
      </c>
      <c r="E7" s="12" t="s">
        <v>9</v>
      </c>
      <c r="F7" s="12"/>
      <c r="G7" s="12"/>
      <c r="H7" s="12"/>
      <c r="I7" s="12"/>
      <c r="J7" s="12"/>
      <c r="K7" s="12"/>
      <c r="L7" s="12"/>
      <c r="M7" s="12"/>
      <c r="N7" s="12"/>
      <c r="O7" s="12"/>
      <c r="P7" s="12"/>
      <c r="Q7" s="12"/>
    </row>
    <row r="8" spans="2:18" x14ac:dyDescent="0.2">
      <c r="B8" s="12">
        <v>2</v>
      </c>
      <c r="C8" s="13" t="s">
        <v>13</v>
      </c>
      <c r="D8" s="12" t="s">
        <v>14</v>
      </c>
      <c r="E8" s="12">
        <v>1</v>
      </c>
      <c r="F8" s="22">
        <v>20000</v>
      </c>
      <c r="G8" s="23">
        <f>F8*$E8</f>
        <v>20000</v>
      </c>
      <c r="H8" s="23">
        <v>20000</v>
      </c>
      <c r="I8" s="23">
        <f t="shared" ref="I8:I16" si="0">H8*$E8</f>
        <v>20000</v>
      </c>
      <c r="J8" s="23">
        <v>20000</v>
      </c>
      <c r="K8" s="23">
        <f t="shared" ref="K8:K16" si="1">J8*$E8</f>
        <v>20000</v>
      </c>
      <c r="L8" s="23">
        <v>20000</v>
      </c>
      <c r="M8" s="23">
        <f t="shared" ref="M8:M16" si="2">L8*$E8</f>
        <v>20000</v>
      </c>
      <c r="N8" s="23">
        <v>25000</v>
      </c>
      <c r="O8" s="23">
        <f t="shared" ref="O8:O16" si="3">N8*$E8</f>
        <v>25000</v>
      </c>
      <c r="P8" s="23">
        <v>25000</v>
      </c>
      <c r="Q8" s="23">
        <f t="shared" ref="Q8:Q16" si="4">P8*$E8</f>
        <v>25000</v>
      </c>
    </row>
    <row r="9" spans="2:18" x14ac:dyDescent="0.2">
      <c r="B9" s="12">
        <v>3</v>
      </c>
      <c r="C9" s="13" t="s">
        <v>15</v>
      </c>
      <c r="D9" s="12" t="s">
        <v>16</v>
      </c>
      <c r="E9" s="12">
        <v>122</v>
      </c>
      <c r="F9" s="22">
        <v>200</v>
      </c>
      <c r="G9" s="23">
        <f t="shared" ref="G9:G16" si="5">F9*$E9</f>
        <v>24400</v>
      </c>
      <c r="H9" s="23">
        <v>120</v>
      </c>
      <c r="I9" s="23">
        <f t="shared" si="0"/>
        <v>14640</v>
      </c>
      <c r="J9" s="23">
        <v>120</v>
      </c>
      <c r="K9" s="23">
        <f t="shared" si="1"/>
        <v>14640</v>
      </c>
      <c r="L9" s="23">
        <v>120</v>
      </c>
      <c r="M9" s="23">
        <f t="shared" si="2"/>
        <v>14640</v>
      </c>
      <c r="N9" s="23">
        <v>130</v>
      </c>
      <c r="O9" s="23">
        <f t="shared" si="3"/>
        <v>15860</v>
      </c>
      <c r="P9" s="23">
        <v>130</v>
      </c>
      <c r="Q9" s="23">
        <f t="shared" si="4"/>
        <v>15860</v>
      </c>
    </row>
    <row r="10" spans="2:18" x14ac:dyDescent="0.2">
      <c r="B10" s="12">
        <v>4</v>
      </c>
      <c r="C10" s="13" t="s">
        <v>17</v>
      </c>
      <c r="D10" s="12" t="s">
        <v>16</v>
      </c>
      <c r="E10" s="12">
        <v>45</v>
      </c>
      <c r="F10" s="22">
        <v>130</v>
      </c>
      <c r="G10" s="23">
        <f t="shared" si="5"/>
        <v>5850</v>
      </c>
      <c r="H10" s="23">
        <v>100</v>
      </c>
      <c r="I10" s="23">
        <f t="shared" si="0"/>
        <v>4500</v>
      </c>
      <c r="J10" s="23">
        <v>100</v>
      </c>
      <c r="K10" s="23">
        <f t="shared" si="1"/>
        <v>4500</v>
      </c>
      <c r="L10" s="23">
        <v>100</v>
      </c>
      <c r="M10" s="23">
        <f t="shared" si="2"/>
        <v>4500</v>
      </c>
      <c r="N10" s="23">
        <v>130</v>
      </c>
      <c r="O10" s="23">
        <f t="shared" si="3"/>
        <v>5850</v>
      </c>
      <c r="P10" s="23">
        <v>130</v>
      </c>
      <c r="Q10" s="23">
        <f t="shared" si="4"/>
        <v>5850</v>
      </c>
    </row>
    <row r="11" spans="2:18" x14ac:dyDescent="0.2">
      <c r="B11" s="12">
        <v>5</v>
      </c>
      <c r="C11" s="13" t="s">
        <v>18</v>
      </c>
      <c r="D11" s="12" t="s">
        <v>16</v>
      </c>
      <c r="E11" s="12">
        <v>310</v>
      </c>
      <c r="F11" s="22">
        <v>100</v>
      </c>
      <c r="G11" s="23">
        <f t="shared" si="5"/>
        <v>31000</v>
      </c>
      <c r="H11" s="23">
        <v>100</v>
      </c>
      <c r="I11" s="23">
        <f t="shared" si="0"/>
        <v>31000</v>
      </c>
      <c r="J11" s="23">
        <v>100</v>
      </c>
      <c r="K11" s="23">
        <f t="shared" si="1"/>
        <v>31000</v>
      </c>
      <c r="L11" s="23">
        <v>100</v>
      </c>
      <c r="M11" s="23">
        <f t="shared" si="2"/>
        <v>31000</v>
      </c>
      <c r="N11" s="23">
        <v>180</v>
      </c>
      <c r="O11" s="23">
        <f t="shared" si="3"/>
        <v>55800</v>
      </c>
      <c r="P11" s="23">
        <v>180</v>
      </c>
      <c r="Q11" s="23">
        <f t="shared" si="4"/>
        <v>55800</v>
      </c>
    </row>
    <row r="12" spans="2:18" x14ac:dyDescent="0.2">
      <c r="B12" s="12">
        <v>6</v>
      </c>
      <c r="C12" s="13" t="s">
        <v>19</v>
      </c>
      <c r="D12" s="12" t="s">
        <v>16</v>
      </c>
      <c r="E12" s="12">
        <v>150</v>
      </c>
      <c r="F12" s="22">
        <v>130</v>
      </c>
      <c r="G12" s="23">
        <f t="shared" si="5"/>
        <v>19500</v>
      </c>
      <c r="H12" s="23">
        <v>95</v>
      </c>
      <c r="I12" s="23">
        <f t="shared" si="0"/>
        <v>14250</v>
      </c>
      <c r="J12" s="23">
        <v>95</v>
      </c>
      <c r="K12" s="23">
        <f t="shared" si="1"/>
        <v>14250</v>
      </c>
      <c r="L12" s="23">
        <v>95</v>
      </c>
      <c r="M12" s="23">
        <f t="shared" si="2"/>
        <v>14250</v>
      </c>
      <c r="N12" s="23">
        <v>120</v>
      </c>
      <c r="O12" s="23">
        <f t="shared" si="3"/>
        <v>18000</v>
      </c>
      <c r="P12" s="23">
        <v>120</v>
      </c>
      <c r="Q12" s="23">
        <f t="shared" si="4"/>
        <v>18000</v>
      </c>
    </row>
    <row r="13" spans="2:18" x14ac:dyDescent="0.2">
      <c r="B13" s="12">
        <v>7</v>
      </c>
      <c r="C13" s="13" t="s">
        <v>20</v>
      </c>
      <c r="D13" s="12" t="s">
        <v>21</v>
      </c>
      <c r="E13" s="12">
        <v>1</v>
      </c>
      <c r="F13" s="22">
        <v>3000</v>
      </c>
      <c r="G13" s="23">
        <f t="shared" si="5"/>
        <v>3000</v>
      </c>
      <c r="H13" s="23">
        <v>3000</v>
      </c>
      <c r="I13" s="23">
        <f t="shared" si="0"/>
        <v>3000</v>
      </c>
      <c r="J13" s="23">
        <v>4000</v>
      </c>
      <c r="K13" s="23">
        <f t="shared" si="1"/>
        <v>4000</v>
      </c>
      <c r="L13" s="23">
        <v>2000</v>
      </c>
      <c r="M13" s="23">
        <f t="shared" si="2"/>
        <v>2000</v>
      </c>
      <c r="N13" s="23">
        <v>12000</v>
      </c>
      <c r="O13" s="23">
        <f t="shared" si="3"/>
        <v>12000</v>
      </c>
      <c r="P13" s="23">
        <v>12000</v>
      </c>
      <c r="Q13" s="23">
        <f t="shared" si="4"/>
        <v>12000</v>
      </c>
    </row>
    <row r="14" spans="2:18" x14ac:dyDescent="0.2">
      <c r="B14" s="12">
        <v>8</v>
      </c>
      <c r="C14" s="13" t="s">
        <v>22</v>
      </c>
      <c r="D14" s="12" t="s">
        <v>21</v>
      </c>
      <c r="E14" s="12">
        <v>1</v>
      </c>
      <c r="F14" s="22">
        <v>15000</v>
      </c>
      <c r="G14" s="23">
        <f t="shared" si="5"/>
        <v>15000</v>
      </c>
      <c r="H14" s="23">
        <v>10000</v>
      </c>
      <c r="I14" s="23">
        <f t="shared" si="0"/>
        <v>10000</v>
      </c>
      <c r="J14" s="23">
        <v>10000</v>
      </c>
      <c r="K14" s="23">
        <f t="shared" si="1"/>
        <v>10000</v>
      </c>
      <c r="L14" s="23">
        <v>10000</v>
      </c>
      <c r="M14" s="23">
        <f t="shared" si="2"/>
        <v>10000</v>
      </c>
      <c r="N14" s="23">
        <v>32000</v>
      </c>
      <c r="O14" s="23">
        <f t="shared" si="3"/>
        <v>32000</v>
      </c>
      <c r="P14" s="23">
        <v>32000</v>
      </c>
      <c r="Q14" s="23">
        <f t="shared" si="4"/>
        <v>32000</v>
      </c>
    </row>
    <row r="15" spans="2:18" x14ac:dyDescent="0.2">
      <c r="B15" s="12">
        <v>9</v>
      </c>
      <c r="C15" s="13" t="s">
        <v>23</v>
      </c>
      <c r="D15" s="12" t="s">
        <v>21</v>
      </c>
      <c r="E15" s="12">
        <v>1</v>
      </c>
      <c r="F15" s="22">
        <v>4000</v>
      </c>
      <c r="G15" s="23">
        <f t="shared" si="5"/>
        <v>4000</v>
      </c>
      <c r="H15" s="23">
        <v>4000</v>
      </c>
      <c r="I15" s="23">
        <f t="shared" si="0"/>
        <v>4000</v>
      </c>
      <c r="J15" s="23">
        <v>6000</v>
      </c>
      <c r="K15" s="23">
        <f t="shared" si="1"/>
        <v>6000</v>
      </c>
      <c r="L15" s="23">
        <v>3000</v>
      </c>
      <c r="M15" s="23">
        <f t="shared" si="2"/>
        <v>3000</v>
      </c>
      <c r="N15" s="23">
        <v>10000</v>
      </c>
      <c r="O15" s="23">
        <f t="shared" si="3"/>
        <v>10000</v>
      </c>
      <c r="P15" s="23">
        <v>10000</v>
      </c>
      <c r="Q15" s="23">
        <f t="shared" si="4"/>
        <v>10000</v>
      </c>
    </row>
    <row r="16" spans="2:18" x14ac:dyDescent="0.2">
      <c r="B16" s="12">
        <v>10</v>
      </c>
      <c r="C16" s="13" t="s">
        <v>24</v>
      </c>
      <c r="D16" s="12" t="s">
        <v>16</v>
      </c>
      <c r="E16" s="12">
        <v>200</v>
      </c>
      <c r="F16" s="22">
        <v>130</v>
      </c>
      <c r="G16" s="23">
        <f t="shared" si="5"/>
        <v>26000</v>
      </c>
      <c r="H16" s="23">
        <v>100</v>
      </c>
      <c r="I16" s="23">
        <f t="shared" si="0"/>
        <v>20000</v>
      </c>
      <c r="J16" s="23">
        <v>100</v>
      </c>
      <c r="K16" s="23">
        <f t="shared" si="1"/>
        <v>20000</v>
      </c>
      <c r="L16" s="23">
        <v>100</v>
      </c>
      <c r="M16" s="23">
        <f t="shared" si="2"/>
        <v>20000</v>
      </c>
      <c r="N16" s="23">
        <v>120</v>
      </c>
      <c r="O16" s="23">
        <f t="shared" si="3"/>
        <v>24000</v>
      </c>
      <c r="P16" s="23">
        <v>120</v>
      </c>
      <c r="Q16" s="23">
        <f t="shared" si="4"/>
        <v>24000</v>
      </c>
    </row>
    <row r="17" spans="2:17" x14ac:dyDescent="0.2">
      <c r="B17" s="12">
        <v>11</v>
      </c>
      <c r="C17" s="13" t="s">
        <v>25</v>
      </c>
      <c r="D17" s="12" t="s">
        <v>9</v>
      </c>
      <c r="E17" s="12" t="s">
        <v>9</v>
      </c>
      <c r="F17" s="24"/>
      <c r="G17" s="23"/>
      <c r="H17" s="12"/>
      <c r="I17" s="12"/>
      <c r="J17" s="12"/>
      <c r="K17" s="12"/>
      <c r="L17" s="12"/>
      <c r="M17" s="12"/>
      <c r="N17" s="12"/>
      <c r="O17" s="12"/>
      <c r="P17" s="12"/>
      <c r="Q17" s="12"/>
    </row>
    <row r="18" spans="2:17" x14ac:dyDescent="0.2">
      <c r="B18" s="12">
        <v>12</v>
      </c>
      <c r="C18" s="13" t="s">
        <v>26</v>
      </c>
      <c r="D18" s="12" t="s">
        <v>21</v>
      </c>
      <c r="E18" s="12">
        <v>1</v>
      </c>
      <c r="F18" s="22">
        <v>20000</v>
      </c>
      <c r="G18" s="23">
        <f t="shared" ref="G18:G22" si="6">F18*$E18</f>
        <v>20000</v>
      </c>
      <c r="H18" s="23">
        <v>18000</v>
      </c>
      <c r="I18" s="23">
        <f t="shared" ref="I18:I22" si="7">H18*$E18</f>
        <v>18000</v>
      </c>
      <c r="J18" s="23">
        <v>18000</v>
      </c>
      <c r="K18" s="23">
        <f t="shared" ref="K18:K22" si="8">J18*$E18</f>
        <v>18000</v>
      </c>
      <c r="L18" s="23">
        <v>18000</v>
      </c>
      <c r="M18" s="23">
        <f t="shared" ref="M18:M22" si="9">L18*$E18</f>
        <v>18000</v>
      </c>
      <c r="N18" s="23">
        <v>18500</v>
      </c>
      <c r="O18" s="23">
        <f t="shared" ref="O18:O22" si="10">N18*$E18</f>
        <v>18500</v>
      </c>
      <c r="P18" s="23">
        <v>18500</v>
      </c>
      <c r="Q18" s="23">
        <f t="shared" ref="Q18:Q22" si="11">P18*$E18</f>
        <v>18500</v>
      </c>
    </row>
    <row r="19" spans="2:17" x14ac:dyDescent="0.2">
      <c r="B19" s="12">
        <v>13</v>
      </c>
      <c r="C19" s="13" t="s">
        <v>27</v>
      </c>
      <c r="D19" s="12" t="s">
        <v>28</v>
      </c>
      <c r="E19" s="12">
        <v>1</v>
      </c>
      <c r="F19" s="22">
        <v>24000</v>
      </c>
      <c r="G19" s="23">
        <f t="shared" si="6"/>
        <v>24000</v>
      </c>
      <c r="H19" s="23">
        <v>24000</v>
      </c>
      <c r="I19" s="23">
        <f t="shared" si="7"/>
        <v>24000</v>
      </c>
      <c r="J19" s="23">
        <v>25000</v>
      </c>
      <c r="K19" s="23">
        <f t="shared" si="8"/>
        <v>25000</v>
      </c>
      <c r="L19" s="23">
        <v>23000</v>
      </c>
      <c r="M19" s="23">
        <f t="shared" si="9"/>
        <v>23000</v>
      </c>
      <c r="N19" s="23">
        <v>35500</v>
      </c>
      <c r="O19" s="23">
        <f t="shared" si="10"/>
        <v>35500</v>
      </c>
      <c r="P19" s="23">
        <v>35500</v>
      </c>
      <c r="Q19" s="23">
        <f t="shared" si="11"/>
        <v>35500</v>
      </c>
    </row>
    <row r="20" spans="2:17" x14ac:dyDescent="0.2">
      <c r="B20" s="12">
        <v>14</v>
      </c>
      <c r="C20" s="13" t="s">
        <v>29</v>
      </c>
      <c r="D20" s="12" t="s">
        <v>28</v>
      </c>
      <c r="E20" s="12">
        <v>1</v>
      </c>
      <c r="F20" s="22">
        <v>71300</v>
      </c>
      <c r="G20" s="23">
        <f t="shared" si="6"/>
        <v>71300</v>
      </c>
      <c r="H20" s="23">
        <v>71300</v>
      </c>
      <c r="I20" s="23">
        <f t="shared" si="7"/>
        <v>71300</v>
      </c>
      <c r="J20" s="23">
        <v>90000</v>
      </c>
      <c r="K20" s="23">
        <f t="shared" si="8"/>
        <v>90000</v>
      </c>
      <c r="L20" s="23">
        <v>71300</v>
      </c>
      <c r="M20" s="23">
        <f t="shared" si="9"/>
        <v>71300</v>
      </c>
      <c r="N20" s="23">
        <v>78200</v>
      </c>
      <c r="O20" s="23">
        <f t="shared" si="10"/>
        <v>78200</v>
      </c>
      <c r="P20" s="23">
        <v>78200</v>
      </c>
      <c r="Q20" s="23">
        <f t="shared" si="11"/>
        <v>78200</v>
      </c>
    </row>
    <row r="21" spans="2:17" x14ac:dyDescent="0.2">
      <c r="B21" s="12">
        <v>15</v>
      </c>
      <c r="C21" s="13" t="s">
        <v>30</v>
      </c>
      <c r="D21" s="12" t="s">
        <v>28</v>
      </c>
      <c r="E21" s="12">
        <v>1</v>
      </c>
      <c r="F21" s="22">
        <v>32000</v>
      </c>
      <c r="G21" s="23">
        <f t="shared" si="6"/>
        <v>32000</v>
      </c>
      <c r="H21" s="23">
        <v>30000</v>
      </c>
      <c r="I21" s="23">
        <f t="shared" si="7"/>
        <v>30000</v>
      </c>
      <c r="J21" s="23">
        <v>30000</v>
      </c>
      <c r="K21" s="23">
        <f t="shared" si="8"/>
        <v>30000</v>
      </c>
      <c r="L21" s="23">
        <v>30000</v>
      </c>
      <c r="M21" s="23">
        <f t="shared" si="9"/>
        <v>30000</v>
      </c>
      <c r="N21" s="23">
        <v>37700</v>
      </c>
      <c r="O21" s="23">
        <f t="shared" si="10"/>
        <v>37700</v>
      </c>
      <c r="P21" s="23">
        <v>37700</v>
      </c>
      <c r="Q21" s="23">
        <f t="shared" si="11"/>
        <v>37700</v>
      </c>
    </row>
    <row r="22" spans="2:17" x14ac:dyDescent="0.2">
      <c r="B22" s="12">
        <v>16</v>
      </c>
      <c r="C22" s="13" t="s">
        <v>31</v>
      </c>
      <c r="D22" s="12" t="s">
        <v>16</v>
      </c>
      <c r="E22" s="12">
        <v>54</v>
      </c>
      <c r="F22" s="22">
        <v>1950</v>
      </c>
      <c r="G22" s="23">
        <f t="shared" si="6"/>
        <v>105300</v>
      </c>
      <c r="H22" s="23">
        <v>1450</v>
      </c>
      <c r="I22" s="23">
        <f t="shared" si="7"/>
        <v>78300</v>
      </c>
      <c r="J22" s="23">
        <v>1450</v>
      </c>
      <c r="K22" s="23">
        <f t="shared" si="8"/>
        <v>78300</v>
      </c>
      <c r="L22" s="23">
        <v>1450</v>
      </c>
      <c r="M22" s="23">
        <f t="shared" si="9"/>
        <v>78300</v>
      </c>
      <c r="N22" s="23">
        <v>1850</v>
      </c>
      <c r="O22" s="23">
        <f t="shared" si="10"/>
        <v>99900</v>
      </c>
      <c r="P22" s="23">
        <v>1850</v>
      </c>
      <c r="Q22" s="23">
        <f t="shared" si="11"/>
        <v>99900</v>
      </c>
    </row>
    <row r="23" spans="2:17" x14ac:dyDescent="0.2">
      <c r="B23" s="12">
        <v>17</v>
      </c>
      <c r="C23" s="13" t="s">
        <v>32</v>
      </c>
      <c r="D23" s="12" t="s">
        <v>9</v>
      </c>
      <c r="E23" s="12" t="s">
        <v>9</v>
      </c>
      <c r="F23" s="24"/>
      <c r="G23" s="23"/>
      <c r="H23" s="12"/>
      <c r="I23" s="12"/>
      <c r="J23" s="12"/>
      <c r="K23" s="12"/>
      <c r="L23" s="12"/>
      <c r="M23" s="12"/>
      <c r="N23" s="12"/>
      <c r="O23" s="12"/>
      <c r="P23" s="12"/>
      <c r="Q23" s="12"/>
    </row>
    <row r="24" spans="2:17" x14ac:dyDescent="0.2">
      <c r="B24" s="12">
        <v>18</v>
      </c>
      <c r="C24" s="13" t="s">
        <v>33</v>
      </c>
      <c r="D24" s="12" t="s">
        <v>28</v>
      </c>
      <c r="E24" s="12">
        <v>1</v>
      </c>
      <c r="F24" s="22">
        <v>10400</v>
      </c>
      <c r="G24" s="23">
        <f t="shared" ref="G24:G25" si="12">F24*$E24</f>
        <v>10400</v>
      </c>
      <c r="H24" s="23">
        <v>7000</v>
      </c>
      <c r="I24" s="23">
        <f t="shared" ref="I24:I25" si="13">H24*$E24</f>
        <v>7000</v>
      </c>
      <c r="J24" s="23">
        <v>7000</v>
      </c>
      <c r="K24" s="23">
        <f t="shared" ref="K24:K25" si="14">J24*$E24</f>
        <v>7000</v>
      </c>
      <c r="L24" s="23">
        <v>7000</v>
      </c>
      <c r="M24" s="23">
        <f t="shared" ref="M24:M25" si="15">L24*$E24</f>
        <v>7000</v>
      </c>
      <c r="N24" s="23">
        <v>12000</v>
      </c>
      <c r="O24" s="23">
        <f t="shared" ref="O24:O25" si="16">N24*$E24</f>
        <v>12000</v>
      </c>
      <c r="P24" s="23">
        <v>12000</v>
      </c>
      <c r="Q24" s="23">
        <f t="shared" ref="Q24:Q25" si="17">P24*$E24</f>
        <v>12000</v>
      </c>
    </row>
    <row r="25" spans="2:17" x14ac:dyDescent="0.2">
      <c r="B25" s="12">
        <v>19</v>
      </c>
      <c r="C25" s="13" t="s">
        <v>34</v>
      </c>
      <c r="D25" s="12" t="s">
        <v>35</v>
      </c>
      <c r="E25" s="12">
        <v>2.5</v>
      </c>
      <c r="F25" s="22">
        <v>8000</v>
      </c>
      <c r="G25" s="23">
        <f t="shared" si="12"/>
        <v>20000</v>
      </c>
      <c r="H25" s="23">
        <v>8000</v>
      </c>
      <c r="I25" s="23">
        <f t="shared" si="13"/>
        <v>20000</v>
      </c>
      <c r="J25" s="23">
        <v>10000</v>
      </c>
      <c r="K25" s="23">
        <f t="shared" si="14"/>
        <v>25000</v>
      </c>
      <c r="L25" s="23">
        <v>8000</v>
      </c>
      <c r="M25" s="23">
        <f t="shared" si="15"/>
        <v>20000</v>
      </c>
      <c r="N25" s="23">
        <v>14000</v>
      </c>
      <c r="O25" s="23">
        <f t="shared" si="16"/>
        <v>35000</v>
      </c>
      <c r="P25" s="23">
        <v>14000</v>
      </c>
      <c r="Q25" s="23">
        <f t="shared" si="17"/>
        <v>35000</v>
      </c>
    </row>
    <row r="26" spans="2:17" x14ac:dyDescent="0.2">
      <c r="B26" s="12">
        <v>20</v>
      </c>
      <c r="C26" s="13" t="s">
        <v>36</v>
      </c>
      <c r="D26" s="12" t="s">
        <v>9</v>
      </c>
      <c r="E26" s="12" t="s">
        <v>9</v>
      </c>
      <c r="F26" s="24"/>
      <c r="G26" s="23"/>
      <c r="H26" s="12"/>
      <c r="I26" s="12"/>
      <c r="J26" s="12"/>
      <c r="K26" s="12"/>
      <c r="L26" s="12"/>
      <c r="M26" s="12"/>
      <c r="N26" s="12"/>
      <c r="O26" s="12"/>
      <c r="P26" s="12"/>
      <c r="Q26" s="12"/>
    </row>
    <row r="27" spans="2:17" x14ac:dyDescent="0.2">
      <c r="B27" s="12">
        <v>21</v>
      </c>
      <c r="C27" s="13" t="s">
        <v>37</v>
      </c>
      <c r="D27" s="12" t="s">
        <v>16</v>
      </c>
      <c r="E27" s="12">
        <v>150</v>
      </c>
      <c r="F27" s="22">
        <v>250</v>
      </c>
      <c r="G27" s="23">
        <f t="shared" ref="G27:G30" si="18">F27*$E27</f>
        <v>37500</v>
      </c>
      <c r="H27" s="23">
        <v>140</v>
      </c>
      <c r="I27" s="23">
        <f t="shared" ref="I27:I30" si="19">H27*$E27</f>
        <v>21000</v>
      </c>
      <c r="J27" s="23">
        <v>140</v>
      </c>
      <c r="K27" s="23">
        <f t="shared" ref="K27:K30" si="20">J27*$E27</f>
        <v>21000</v>
      </c>
      <c r="L27" s="23">
        <v>140</v>
      </c>
      <c r="M27" s="23">
        <f t="shared" ref="M27:M30" si="21">L27*$E27</f>
        <v>21000</v>
      </c>
      <c r="N27" s="23">
        <v>190</v>
      </c>
      <c r="O27" s="23">
        <f t="shared" ref="O27:O30" si="22">N27*$E27</f>
        <v>28500</v>
      </c>
      <c r="P27" s="23">
        <v>190</v>
      </c>
      <c r="Q27" s="23">
        <f t="shared" ref="Q27:Q30" si="23">P27*$E27</f>
        <v>28500</v>
      </c>
    </row>
    <row r="28" spans="2:17" x14ac:dyDescent="0.2">
      <c r="B28" s="12">
        <v>22</v>
      </c>
      <c r="C28" s="13" t="s">
        <v>38</v>
      </c>
      <c r="D28" s="12" t="s">
        <v>16</v>
      </c>
      <c r="E28" s="12">
        <v>400</v>
      </c>
      <c r="F28" s="22">
        <v>300</v>
      </c>
      <c r="G28" s="23">
        <f t="shared" si="18"/>
        <v>120000</v>
      </c>
      <c r="H28" s="23">
        <v>300</v>
      </c>
      <c r="I28" s="23">
        <f t="shared" si="19"/>
        <v>120000</v>
      </c>
      <c r="J28" s="23">
        <v>320</v>
      </c>
      <c r="K28" s="23">
        <f t="shared" si="20"/>
        <v>128000</v>
      </c>
      <c r="L28" s="23">
        <v>300</v>
      </c>
      <c r="M28" s="23">
        <f t="shared" si="21"/>
        <v>120000</v>
      </c>
      <c r="N28" s="23">
        <v>350</v>
      </c>
      <c r="O28" s="23">
        <f t="shared" si="22"/>
        <v>140000</v>
      </c>
      <c r="P28" s="23">
        <v>350</v>
      </c>
      <c r="Q28" s="23">
        <f t="shared" si="23"/>
        <v>140000</v>
      </c>
    </row>
    <row r="29" spans="2:17" x14ac:dyDescent="0.2">
      <c r="B29" s="12">
        <v>23</v>
      </c>
      <c r="C29" s="13" t="s">
        <v>39</v>
      </c>
      <c r="D29" s="12" t="s">
        <v>21</v>
      </c>
      <c r="E29" s="12">
        <v>1</v>
      </c>
      <c r="F29" s="22">
        <v>0</v>
      </c>
      <c r="G29" s="23">
        <f t="shared" si="18"/>
        <v>0</v>
      </c>
      <c r="H29" s="23">
        <v>0</v>
      </c>
      <c r="I29" s="23">
        <f t="shared" si="19"/>
        <v>0</v>
      </c>
      <c r="J29" s="23">
        <v>40000</v>
      </c>
      <c r="K29" s="23">
        <f t="shared" si="20"/>
        <v>40000</v>
      </c>
      <c r="L29" s="23">
        <v>10000</v>
      </c>
      <c r="M29" s="23">
        <f t="shared" si="21"/>
        <v>10000</v>
      </c>
      <c r="N29" s="23">
        <v>37000</v>
      </c>
      <c r="O29" s="23">
        <f t="shared" si="22"/>
        <v>37000</v>
      </c>
      <c r="P29" s="23">
        <v>37000</v>
      </c>
      <c r="Q29" s="23">
        <f t="shared" si="23"/>
        <v>37000</v>
      </c>
    </row>
    <row r="30" spans="2:17" x14ac:dyDescent="0.2">
      <c r="B30" s="12">
        <v>24</v>
      </c>
      <c r="C30" s="13" t="s">
        <v>40</v>
      </c>
      <c r="D30" s="12" t="s">
        <v>21</v>
      </c>
      <c r="E30" s="12">
        <v>1</v>
      </c>
      <c r="F30" s="22">
        <v>20100</v>
      </c>
      <c r="G30" s="23">
        <f t="shared" si="18"/>
        <v>20100</v>
      </c>
      <c r="H30" s="23">
        <v>20000</v>
      </c>
      <c r="I30" s="23">
        <f t="shared" si="19"/>
        <v>20000</v>
      </c>
      <c r="J30" s="23">
        <v>20000</v>
      </c>
      <c r="K30" s="23">
        <f t="shared" si="20"/>
        <v>20000</v>
      </c>
      <c r="L30" s="23">
        <v>10000</v>
      </c>
      <c r="M30" s="23">
        <f t="shared" si="21"/>
        <v>10000</v>
      </c>
      <c r="N30" s="23">
        <v>28000</v>
      </c>
      <c r="O30" s="23">
        <f t="shared" si="22"/>
        <v>28000</v>
      </c>
      <c r="P30" s="23">
        <v>28000</v>
      </c>
      <c r="Q30" s="23">
        <f t="shared" si="23"/>
        <v>28000</v>
      </c>
    </row>
    <row r="31" spans="2:17" x14ac:dyDescent="0.2">
      <c r="B31" s="12">
        <v>25</v>
      </c>
      <c r="C31" s="13" t="s">
        <v>41</v>
      </c>
      <c r="D31" s="12" t="s">
        <v>9</v>
      </c>
      <c r="E31" s="12" t="s">
        <v>9</v>
      </c>
      <c r="F31" s="24"/>
      <c r="G31" s="23"/>
      <c r="H31" s="12"/>
      <c r="I31" s="12"/>
      <c r="J31" s="12"/>
      <c r="K31" s="12"/>
      <c r="L31" s="12"/>
      <c r="M31" s="12"/>
      <c r="N31" s="12"/>
      <c r="O31" s="12"/>
      <c r="P31" s="12"/>
      <c r="Q31" s="12"/>
    </row>
    <row r="32" spans="2:17" x14ac:dyDescent="0.2">
      <c r="B32" s="12">
        <v>26</v>
      </c>
      <c r="C32" s="13" t="s">
        <v>42</v>
      </c>
      <c r="D32" s="12" t="s">
        <v>9</v>
      </c>
      <c r="E32" s="12" t="s">
        <v>9</v>
      </c>
      <c r="F32" s="24"/>
      <c r="G32" s="23"/>
      <c r="H32" s="12"/>
      <c r="I32" s="12"/>
      <c r="J32" s="12"/>
      <c r="K32" s="12"/>
      <c r="L32" s="12"/>
      <c r="M32" s="12"/>
      <c r="N32" s="12"/>
      <c r="O32" s="12"/>
      <c r="P32" s="12"/>
      <c r="Q32" s="12"/>
    </row>
    <row r="33" spans="2:17" x14ac:dyDescent="0.2">
      <c r="B33" s="12">
        <v>27</v>
      </c>
      <c r="C33" s="13" t="s">
        <v>43</v>
      </c>
      <c r="D33" s="12" t="s">
        <v>16</v>
      </c>
      <c r="E33" s="12">
        <v>100</v>
      </c>
      <c r="F33" s="22">
        <v>500</v>
      </c>
      <c r="G33" s="23">
        <f>F33*$E33</f>
        <v>50000</v>
      </c>
      <c r="H33" s="23">
        <v>440</v>
      </c>
      <c r="I33" s="23">
        <f>H33*$E33</f>
        <v>44000</v>
      </c>
      <c r="J33" s="23">
        <v>440</v>
      </c>
      <c r="K33" s="23">
        <f>J33*$E33</f>
        <v>44000</v>
      </c>
      <c r="L33" s="23">
        <v>420</v>
      </c>
      <c r="M33" s="23">
        <f>L33*$E33</f>
        <v>42000</v>
      </c>
      <c r="N33" s="23">
        <v>520</v>
      </c>
      <c r="O33" s="23">
        <f>N33*$E33</f>
        <v>52000</v>
      </c>
      <c r="P33" s="23">
        <v>520</v>
      </c>
      <c r="Q33" s="23">
        <f>P33*$E33</f>
        <v>52000</v>
      </c>
    </row>
    <row r="34" spans="2:17" x14ac:dyDescent="0.2">
      <c r="B34" s="12"/>
      <c r="C34" s="13"/>
      <c r="D34" s="12"/>
      <c r="E34" s="12"/>
      <c r="F34" s="12"/>
      <c r="G34" s="12"/>
      <c r="H34" s="12"/>
      <c r="I34" s="12"/>
      <c r="J34" s="12"/>
      <c r="K34" s="12"/>
      <c r="L34" s="12"/>
      <c r="M34" s="12"/>
      <c r="N34" s="12"/>
      <c r="O34" s="12"/>
      <c r="P34" s="12"/>
      <c r="Q34" s="12"/>
    </row>
    <row r="35" spans="2:17" x14ac:dyDescent="0.2">
      <c r="B35" s="18">
        <v>1</v>
      </c>
      <c r="C35" s="19" t="s">
        <v>44</v>
      </c>
      <c r="D35" s="18" t="s">
        <v>11</v>
      </c>
      <c r="E35" s="18">
        <v>1</v>
      </c>
      <c r="F35" s="20"/>
      <c r="G35" s="21">
        <f>SUM(G37:G46)</f>
        <v>182900</v>
      </c>
      <c r="H35" s="20"/>
      <c r="I35" s="21">
        <f>SUM(I37:I46)</f>
        <v>167850</v>
      </c>
      <c r="J35" s="20"/>
      <c r="K35" s="21">
        <f>SUM(K37:K46)</f>
        <v>216000</v>
      </c>
      <c r="L35" s="25"/>
      <c r="M35" s="21">
        <f>SUM(M37:M46)</f>
        <v>166450</v>
      </c>
      <c r="N35" s="20"/>
      <c r="O35" s="21">
        <f>SUM(O37:O46)</f>
        <v>221895</v>
      </c>
      <c r="P35" s="20"/>
      <c r="Q35" s="21">
        <f>SUM(Q37:Q46)</f>
        <v>221895</v>
      </c>
    </row>
    <row r="36" spans="2:17" ht="15" customHeight="1" x14ac:dyDescent="0.2">
      <c r="B36" s="12">
        <v>1</v>
      </c>
      <c r="C36" s="13" t="s">
        <v>45</v>
      </c>
      <c r="D36" s="12" t="s">
        <v>9</v>
      </c>
      <c r="E36" s="12" t="s">
        <v>9</v>
      </c>
      <c r="F36" s="12"/>
      <c r="G36" s="12"/>
      <c r="H36" s="12"/>
      <c r="I36" s="12"/>
      <c r="J36" s="12"/>
      <c r="K36" s="12"/>
      <c r="L36" s="24"/>
      <c r="M36" s="24"/>
      <c r="N36" s="12"/>
      <c r="O36" s="12"/>
      <c r="P36" s="12"/>
      <c r="Q36" s="12"/>
    </row>
    <row r="37" spans="2:17" x14ac:dyDescent="0.2">
      <c r="B37" s="12">
        <v>2</v>
      </c>
      <c r="C37" s="13" t="s">
        <v>46</v>
      </c>
      <c r="D37" s="12" t="s">
        <v>47</v>
      </c>
      <c r="E37" s="12">
        <v>60</v>
      </c>
      <c r="F37" s="23">
        <v>750</v>
      </c>
      <c r="G37" s="23">
        <f t="shared" ref="G37:G46" si="24">F37*$E37</f>
        <v>45000</v>
      </c>
      <c r="H37" s="23">
        <v>750</v>
      </c>
      <c r="I37" s="23">
        <f t="shared" ref="I37:I46" si="25">H37*$E37</f>
        <v>45000</v>
      </c>
      <c r="J37" s="23">
        <v>890</v>
      </c>
      <c r="K37" s="23">
        <f t="shared" ref="K37:K46" si="26">J37*$E37</f>
        <v>53400</v>
      </c>
      <c r="L37" s="22">
        <v>750</v>
      </c>
      <c r="M37" s="23">
        <f t="shared" ref="M37:M46" si="27">L37*$E37</f>
        <v>45000</v>
      </c>
      <c r="N37" s="23">
        <v>950</v>
      </c>
      <c r="O37" s="23">
        <f t="shared" ref="O37:O46" si="28">N37*$E37</f>
        <v>57000</v>
      </c>
      <c r="P37" s="23">
        <v>950</v>
      </c>
      <c r="Q37" s="23">
        <f t="shared" ref="Q37:Q46" si="29">P37*$E37</f>
        <v>57000</v>
      </c>
    </row>
    <row r="38" spans="2:17" x14ac:dyDescent="0.2">
      <c r="B38" s="12">
        <v>3</v>
      </c>
      <c r="C38" s="13" t="s">
        <v>48</v>
      </c>
      <c r="D38" s="12" t="s">
        <v>21</v>
      </c>
      <c r="E38" s="12">
        <v>10</v>
      </c>
      <c r="F38" s="23">
        <v>900</v>
      </c>
      <c r="G38" s="23">
        <f t="shared" si="24"/>
        <v>9000</v>
      </c>
      <c r="H38" s="23">
        <v>900</v>
      </c>
      <c r="I38" s="23">
        <f t="shared" si="25"/>
        <v>9000</v>
      </c>
      <c r="J38" s="23">
        <v>1800</v>
      </c>
      <c r="K38" s="23">
        <f t="shared" si="26"/>
        <v>18000</v>
      </c>
      <c r="L38" s="22">
        <v>900</v>
      </c>
      <c r="M38" s="23">
        <f t="shared" si="27"/>
        <v>9000</v>
      </c>
      <c r="N38" s="23">
        <v>1620</v>
      </c>
      <c r="O38" s="23">
        <f t="shared" si="28"/>
        <v>16200</v>
      </c>
      <c r="P38" s="23">
        <v>1620</v>
      </c>
      <c r="Q38" s="23">
        <f t="shared" si="29"/>
        <v>16200</v>
      </c>
    </row>
    <row r="39" spans="2:17" x14ac:dyDescent="0.2">
      <c r="B39" s="12">
        <v>4</v>
      </c>
      <c r="C39" s="13" t="s">
        <v>49</v>
      </c>
      <c r="D39" s="12" t="s">
        <v>21</v>
      </c>
      <c r="E39" s="12">
        <v>4</v>
      </c>
      <c r="F39" s="23">
        <v>3500</v>
      </c>
      <c r="G39" s="23">
        <f t="shared" si="24"/>
        <v>14000</v>
      </c>
      <c r="H39" s="23">
        <v>2250</v>
      </c>
      <c r="I39" s="23">
        <f t="shared" si="25"/>
        <v>9000</v>
      </c>
      <c r="J39" s="23">
        <v>2250</v>
      </c>
      <c r="K39" s="23">
        <f t="shared" si="26"/>
        <v>9000</v>
      </c>
      <c r="L39" s="22">
        <v>2250</v>
      </c>
      <c r="M39" s="23">
        <f t="shared" si="27"/>
        <v>9000</v>
      </c>
      <c r="N39" s="23">
        <v>2500</v>
      </c>
      <c r="O39" s="23">
        <f t="shared" si="28"/>
        <v>10000</v>
      </c>
      <c r="P39" s="23">
        <v>2500</v>
      </c>
      <c r="Q39" s="23">
        <f t="shared" si="29"/>
        <v>10000</v>
      </c>
    </row>
    <row r="40" spans="2:17" x14ac:dyDescent="0.2">
      <c r="B40" s="12">
        <v>5</v>
      </c>
      <c r="C40" s="13" t="s">
        <v>50</v>
      </c>
      <c r="D40" s="12" t="s">
        <v>21</v>
      </c>
      <c r="E40" s="12">
        <v>2</v>
      </c>
      <c r="F40" s="23">
        <v>18000</v>
      </c>
      <c r="G40" s="23">
        <f t="shared" si="24"/>
        <v>36000</v>
      </c>
      <c r="H40" s="23">
        <v>18000</v>
      </c>
      <c r="I40" s="23">
        <f t="shared" si="25"/>
        <v>36000</v>
      </c>
      <c r="J40" s="23">
        <v>22000</v>
      </c>
      <c r="K40" s="23">
        <f t="shared" si="26"/>
        <v>44000</v>
      </c>
      <c r="L40" s="22">
        <v>18000</v>
      </c>
      <c r="M40" s="23">
        <f t="shared" si="27"/>
        <v>36000</v>
      </c>
      <c r="N40" s="23">
        <v>26000</v>
      </c>
      <c r="O40" s="23">
        <f t="shared" si="28"/>
        <v>52000</v>
      </c>
      <c r="P40" s="23">
        <v>26000</v>
      </c>
      <c r="Q40" s="23">
        <f t="shared" si="29"/>
        <v>52000</v>
      </c>
    </row>
    <row r="41" spans="2:17" x14ac:dyDescent="0.2">
      <c r="B41" s="12">
        <v>6</v>
      </c>
      <c r="C41" s="13" t="s">
        <v>51</v>
      </c>
      <c r="D41" s="12" t="s">
        <v>21</v>
      </c>
      <c r="E41" s="12">
        <v>1</v>
      </c>
      <c r="F41" s="23">
        <v>6000</v>
      </c>
      <c r="G41" s="23">
        <f t="shared" si="24"/>
        <v>6000</v>
      </c>
      <c r="H41" s="23">
        <v>5500</v>
      </c>
      <c r="I41" s="23">
        <f t="shared" si="25"/>
        <v>5500</v>
      </c>
      <c r="J41" s="23">
        <v>5500</v>
      </c>
      <c r="K41" s="23">
        <f t="shared" si="26"/>
        <v>5500</v>
      </c>
      <c r="L41" s="22">
        <v>5500</v>
      </c>
      <c r="M41" s="23">
        <f t="shared" si="27"/>
        <v>5500</v>
      </c>
      <c r="N41" s="23">
        <v>7100</v>
      </c>
      <c r="O41" s="23">
        <f t="shared" si="28"/>
        <v>7100</v>
      </c>
      <c r="P41" s="23">
        <v>7100</v>
      </c>
      <c r="Q41" s="23">
        <f t="shared" si="29"/>
        <v>7100</v>
      </c>
    </row>
    <row r="42" spans="2:17" x14ac:dyDescent="0.2">
      <c r="B42" s="12">
        <v>7</v>
      </c>
      <c r="C42" s="13" t="s">
        <v>52</v>
      </c>
      <c r="D42" s="12" t="s">
        <v>53</v>
      </c>
      <c r="E42" s="12">
        <v>22</v>
      </c>
      <c r="F42" s="23">
        <v>1100</v>
      </c>
      <c r="G42" s="23">
        <f t="shared" si="24"/>
        <v>24200</v>
      </c>
      <c r="H42" s="23">
        <v>775</v>
      </c>
      <c r="I42" s="23">
        <f t="shared" si="25"/>
        <v>17050</v>
      </c>
      <c r="J42" s="23">
        <v>1150</v>
      </c>
      <c r="K42" s="23">
        <f t="shared" si="26"/>
        <v>25300</v>
      </c>
      <c r="L42" s="22">
        <v>775</v>
      </c>
      <c r="M42" s="23">
        <f t="shared" si="27"/>
        <v>17050</v>
      </c>
      <c r="N42" s="23">
        <v>775</v>
      </c>
      <c r="O42" s="23">
        <f t="shared" si="28"/>
        <v>17050</v>
      </c>
      <c r="P42" s="23">
        <v>775</v>
      </c>
      <c r="Q42" s="23">
        <f t="shared" si="29"/>
        <v>17050</v>
      </c>
    </row>
    <row r="43" spans="2:17" x14ac:dyDescent="0.2">
      <c r="B43" s="12">
        <v>8</v>
      </c>
      <c r="C43" s="13" t="s">
        <v>54</v>
      </c>
      <c r="D43" s="12" t="s">
        <v>21</v>
      </c>
      <c r="E43" s="12">
        <v>6</v>
      </c>
      <c r="F43" s="23">
        <v>1000</v>
      </c>
      <c r="G43" s="23">
        <f t="shared" si="24"/>
        <v>6000</v>
      </c>
      <c r="H43" s="23">
        <v>600</v>
      </c>
      <c r="I43" s="23">
        <f t="shared" si="25"/>
        <v>3600</v>
      </c>
      <c r="J43" s="23">
        <v>600</v>
      </c>
      <c r="K43" s="23">
        <f t="shared" si="26"/>
        <v>3600</v>
      </c>
      <c r="L43" s="22">
        <v>600</v>
      </c>
      <c r="M43" s="23">
        <f t="shared" si="27"/>
        <v>3600</v>
      </c>
      <c r="N43" s="23">
        <v>650</v>
      </c>
      <c r="O43" s="23">
        <f t="shared" si="28"/>
        <v>3900</v>
      </c>
      <c r="P43" s="23">
        <v>650</v>
      </c>
      <c r="Q43" s="23">
        <f t="shared" si="29"/>
        <v>3900</v>
      </c>
    </row>
    <row r="44" spans="2:17" x14ac:dyDescent="0.2">
      <c r="B44" s="12">
        <v>9</v>
      </c>
      <c r="C44" s="13" t="s">
        <v>55</v>
      </c>
      <c r="D44" s="12" t="s">
        <v>21</v>
      </c>
      <c r="E44" s="12">
        <v>1</v>
      </c>
      <c r="F44" s="23">
        <v>4500</v>
      </c>
      <c r="G44" s="23">
        <f t="shared" si="24"/>
        <v>4500</v>
      </c>
      <c r="H44" s="23">
        <v>4500</v>
      </c>
      <c r="I44" s="23">
        <f t="shared" si="25"/>
        <v>4500</v>
      </c>
      <c r="J44" s="23">
        <v>4750</v>
      </c>
      <c r="K44" s="23">
        <f t="shared" si="26"/>
        <v>4750</v>
      </c>
      <c r="L44" s="22">
        <v>4500</v>
      </c>
      <c r="M44" s="23">
        <f t="shared" si="27"/>
        <v>4500</v>
      </c>
      <c r="N44" s="23">
        <v>7000</v>
      </c>
      <c r="O44" s="23">
        <f t="shared" si="28"/>
        <v>7000</v>
      </c>
      <c r="P44" s="23">
        <v>7000</v>
      </c>
      <c r="Q44" s="23">
        <f t="shared" si="29"/>
        <v>7000</v>
      </c>
    </row>
    <row r="45" spans="2:17" x14ac:dyDescent="0.2">
      <c r="B45" s="12">
        <v>10</v>
      </c>
      <c r="C45" s="13" t="s">
        <v>56</v>
      </c>
      <c r="D45" s="12" t="s">
        <v>21</v>
      </c>
      <c r="E45" s="12">
        <v>11</v>
      </c>
      <c r="F45" s="23">
        <v>1500</v>
      </c>
      <c r="G45" s="23">
        <f t="shared" si="24"/>
        <v>16500</v>
      </c>
      <c r="H45" s="23">
        <v>1500</v>
      </c>
      <c r="I45" s="23">
        <f t="shared" si="25"/>
        <v>16500</v>
      </c>
      <c r="J45" s="23">
        <v>1650</v>
      </c>
      <c r="K45" s="23">
        <f t="shared" si="26"/>
        <v>18150</v>
      </c>
      <c r="L45" s="22">
        <v>1500</v>
      </c>
      <c r="M45" s="23">
        <f t="shared" si="27"/>
        <v>16500</v>
      </c>
      <c r="N45" s="23">
        <v>2175</v>
      </c>
      <c r="O45" s="23">
        <f t="shared" si="28"/>
        <v>23925</v>
      </c>
      <c r="P45" s="23">
        <v>2175</v>
      </c>
      <c r="Q45" s="23">
        <f t="shared" si="29"/>
        <v>23925</v>
      </c>
    </row>
    <row r="46" spans="2:17" x14ac:dyDescent="0.2">
      <c r="B46" s="12">
        <v>11</v>
      </c>
      <c r="C46" s="13" t="s">
        <v>57</v>
      </c>
      <c r="D46" s="12" t="s">
        <v>16</v>
      </c>
      <c r="E46" s="12">
        <v>14</v>
      </c>
      <c r="F46" s="23">
        <v>1550</v>
      </c>
      <c r="G46" s="23">
        <f t="shared" si="24"/>
        <v>21700</v>
      </c>
      <c r="H46" s="23">
        <v>1550</v>
      </c>
      <c r="I46" s="23">
        <f t="shared" si="25"/>
        <v>21700</v>
      </c>
      <c r="J46" s="23">
        <v>2450</v>
      </c>
      <c r="K46" s="23">
        <f t="shared" si="26"/>
        <v>34300</v>
      </c>
      <c r="L46" s="22">
        <v>1450</v>
      </c>
      <c r="M46" s="23">
        <f t="shared" si="27"/>
        <v>20300</v>
      </c>
      <c r="N46" s="23">
        <v>1980</v>
      </c>
      <c r="O46" s="23">
        <f t="shared" si="28"/>
        <v>27720</v>
      </c>
      <c r="P46" s="23">
        <v>1980</v>
      </c>
      <c r="Q46" s="23">
        <f t="shared" si="29"/>
        <v>27720</v>
      </c>
    </row>
    <row r="47" spans="2:17" x14ac:dyDescent="0.2">
      <c r="B47" s="18">
        <v>1</v>
      </c>
      <c r="C47" s="19" t="s">
        <v>58</v>
      </c>
      <c r="D47" s="18" t="s">
        <v>11</v>
      </c>
      <c r="E47" s="18">
        <v>1</v>
      </c>
      <c r="F47" s="20"/>
      <c r="G47" s="21">
        <f>SUM(G48:G105)</f>
        <v>431725</v>
      </c>
      <c r="H47" s="20"/>
      <c r="I47" s="21">
        <f>SUM(I48:I105)</f>
        <v>343010</v>
      </c>
      <c r="J47" s="20"/>
      <c r="K47" s="21">
        <f>SUM(K48:K105)</f>
        <v>371810</v>
      </c>
      <c r="L47" s="20"/>
      <c r="M47" s="21">
        <f>SUM(M48:M105)</f>
        <v>339130</v>
      </c>
      <c r="N47" s="20"/>
      <c r="O47" s="21">
        <f>SUM(O48:O105)</f>
        <v>376440</v>
      </c>
      <c r="P47" s="20"/>
      <c r="Q47" s="21">
        <f>SUM(Q48:Q105)</f>
        <v>376440</v>
      </c>
    </row>
    <row r="48" spans="2:17" x14ac:dyDescent="0.2">
      <c r="B48" s="12">
        <v>1</v>
      </c>
      <c r="C48" s="13" t="s">
        <v>59</v>
      </c>
      <c r="D48" s="12" t="s">
        <v>9</v>
      </c>
      <c r="E48" s="12" t="s">
        <v>9</v>
      </c>
      <c r="F48" s="12"/>
      <c r="G48" s="12"/>
      <c r="H48" s="12"/>
      <c r="I48" s="12"/>
      <c r="J48" s="12"/>
      <c r="K48" s="12"/>
      <c r="L48" s="12"/>
      <c r="M48" s="12"/>
      <c r="N48" s="12"/>
      <c r="O48" s="12"/>
      <c r="P48" s="12"/>
      <c r="Q48" s="12"/>
    </row>
    <row r="49" spans="2:17" x14ac:dyDescent="0.2">
      <c r="B49" s="12">
        <v>2</v>
      </c>
      <c r="C49" s="13" t="s">
        <v>60</v>
      </c>
      <c r="D49" s="12" t="s">
        <v>21</v>
      </c>
      <c r="E49" s="12">
        <v>2</v>
      </c>
      <c r="F49" s="23">
        <v>2800</v>
      </c>
      <c r="G49" s="23">
        <f>F49*$E49</f>
        <v>5600</v>
      </c>
      <c r="H49" s="23">
        <v>2300</v>
      </c>
      <c r="I49" s="23">
        <f>H49*$E49</f>
        <v>4600</v>
      </c>
      <c r="J49" s="23">
        <v>2300</v>
      </c>
      <c r="K49" s="23">
        <f>J49*$E49</f>
        <v>4600</v>
      </c>
      <c r="L49" s="23">
        <v>2300</v>
      </c>
      <c r="M49" s="23">
        <f>L49*$E49</f>
        <v>4600</v>
      </c>
      <c r="N49" s="23">
        <v>2500</v>
      </c>
      <c r="O49" s="23">
        <f>N49*$E49</f>
        <v>5000</v>
      </c>
      <c r="P49" s="23">
        <v>2500</v>
      </c>
      <c r="Q49" s="23">
        <f>P49*$E49</f>
        <v>5000</v>
      </c>
    </row>
    <row r="50" spans="2:17" x14ac:dyDescent="0.2">
      <c r="B50" s="12">
        <v>3</v>
      </c>
      <c r="C50" s="13" t="s">
        <v>61</v>
      </c>
      <c r="D50" s="12" t="s">
        <v>9</v>
      </c>
      <c r="E50" s="12" t="s">
        <v>9</v>
      </c>
      <c r="F50" s="12"/>
      <c r="G50" s="12"/>
      <c r="H50" s="12"/>
      <c r="I50" s="12"/>
      <c r="J50" s="12"/>
      <c r="K50" s="12"/>
      <c r="L50" s="12"/>
      <c r="M50" s="23"/>
      <c r="N50" s="12"/>
      <c r="O50" s="12"/>
      <c r="P50" s="12"/>
      <c r="Q50" s="12"/>
    </row>
    <row r="51" spans="2:17" x14ac:dyDescent="0.2">
      <c r="B51" s="12">
        <v>4</v>
      </c>
      <c r="C51" s="13" t="s">
        <v>62</v>
      </c>
      <c r="D51" s="12" t="s">
        <v>21</v>
      </c>
      <c r="E51" s="12">
        <v>6</v>
      </c>
      <c r="F51" s="23">
        <v>2950</v>
      </c>
      <c r="G51" s="23">
        <f t="shared" ref="G51:G53" si="30">F51*$E51</f>
        <v>17700</v>
      </c>
      <c r="H51" s="23">
        <v>1535</v>
      </c>
      <c r="I51" s="23">
        <f t="shared" ref="I51:I53" si="31">H51*$E51</f>
        <v>9210</v>
      </c>
      <c r="J51" s="23">
        <v>2500</v>
      </c>
      <c r="K51" s="23">
        <f t="shared" ref="K51:K53" si="32">J51*$E51</f>
        <v>15000</v>
      </c>
      <c r="L51" s="23">
        <v>1535</v>
      </c>
      <c r="M51" s="23">
        <f t="shared" ref="M51:M53" si="33">L51*$E51</f>
        <v>9210</v>
      </c>
      <c r="N51" s="23">
        <v>1535</v>
      </c>
      <c r="O51" s="23">
        <f t="shared" ref="O51:O53" si="34">N51*$E51</f>
        <v>9210</v>
      </c>
      <c r="P51" s="23">
        <v>1535</v>
      </c>
      <c r="Q51" s="23">
        <f t="shared" ref="Q51:Q53" si="35">P51*$E51</f>
        <v>9210</v>
      </c>
    </row>
    <row r="52" spans="2:17" x14ac:dyDescent="0.2">
      <c r="B52" s="12">
        <v>5</v>
      </c>
      <c r="C52" s="13" t="s">
        <v>63</v>
      </c>
      <c r="D52" s="12" t="s">
        <v>21</v>
      </c>
      <c r="E52" s="12">
        <v>2</v>
      </c>
      <c r="F52" s="23">
        <v>3500</v>
      </c>
      <c r="G52" s="23">
        <f t="shared" si="30"/>
        <v>7000</v>
      </c>
      <c r="H52" s="23">
        <v>1535</v>
      </c>
      <c r="I52" s="23">
        <f t="shared" si="31"/>
        <v>3070</v>
      </c>
      <c r="J52" s="23">
        <v>3000</v>
      </c>
      <c r="K52" s="23">
        <f t="shared" si="32"/>
        <v>6000</v>
      </c>
      <c r="L52" s="23">
        <v>1535</v>
      </c>
      <c r="M52" s="23">
        <f t="shared" si="33"/>
        <v>3070</v>
      </c>
      <c r="N52" s="23">
        <v>1535</v>
      </c>
      <c r="O52" s="23">
        <f t="shared" si="34"/>
        <v>3070</v>
      </c>
      <c r="P52" s="23">
        <v>1535</v>
      </c>
      <c r="Q52" s="23">
        <f t="shared" si="35"/>
        <v>3070</v>
      </c>
    </row>
    <row r="53" spans="2:17" x14ac:dyDescent="0.2">
      <c r="B53" s="12">
        <v>6</v>
      </c>
      <c r="C53" s="13" t="s">
        <v>64</v>
      </c>
      <c r="D53" s="12" t="s">
        <v>21</v>
      </c>
      <c r="E53" s="12">
        <v>2</v>
      </c>
      <c r="F53" s="23">
        <v>2600</v>
      </c>
      <c r="G53" s="23">
        <f t="shared" si="30"/>
        <v>5200</v>
      </c>
      <c r="H53" s="23">
        <v>600</v>
      </c>
      <c r="I53" s="23">
        <f t="shared" si="31"/>
        <v>1200</v>
      </c>
      <c r="J53" s="23">
        <v>2500</v>
      </c>
      <c r="K53" s="23">
        <f t="shared" si="32"/>
        <v>5000</v>
      </c>
      <c r="L53" s="23">
        <v>600</v>
      </c>
      <c r="M53" s="23">
        <f t="shared" si="33"/>
        <v>1200</v>
      </c>
      <c r="N53" s="23">
        <v>600</v>
      </c>
      <c r="O53" s="23">
        <f t="shared" si="34"/>
        <v>1200</v>
      </c>
      <c r="P53" s="23">
        <v>600</v>
      </c>
      <c r="Q53" s="23">
        <f t="shared" si="35"/>
        <v>1200</v>
      </c>
    </row>
    <row r="54" spans="2:17" x14ac:dyDescent="0.2">
      <c r="B54" s="12">
        <v>7</v>
      </c>
      <c r="C54" s="13" t="s">
        <v>65</v>
      </c>
      <c r="D54" s="12" t="s">
        <v>9</v>
      </c>
      <c r="E54" s="12" t="s">
        <v>9</v>
      </c>
      <c r="F54" s="12"/>
      <c r="G54" s="12"/>
      <c r="H54" s="12"/>
      <c r="I54" s="12"/>
      <c r="J54" s="12"/>
      <c r="K54" s="12"/>
      <c r="L54" s="12"/>
      <c r="M54" s="23"/>
      <c r="N54" s="12"/>
      <c r="O54" s="12"/>
      <c r="P54" s="12"/>
      <c r="Q54" s="12"/>
    </row>
    <row r="55" spans="2:17" x14ac:dyDescent="0.2">
      <c r="B55" s="12">
        <v>8</v>
      </c>
      <c r="C55" s="13" t="s">
        <v>66</v>
      </c>
      <c r="D55" s="12" t="s">
        <v>21</v>
      </c>
      <c r="E55" s="12">
        <v>8</v>
      </c>
      <c r="F55" s="23">
        <v>2200</v>
      </c>
      <c r="G55" s="23">
        <f>F55*$E55</f>
        <v>17600</v>
      </c>
      <c r="H55" s="23">
        <v>1800</v>
      </c>
      <c r="I55" s="23">
        <f>H55*$E55</f>
        <v>14400</v>
      </c>
      <c r="J55" s="23">
        <v>2000</v>
      </c>
      <c r="K55" s="23">
        <f>J55*$E55</f>
        <v>16000</v>
      </c>
      <c r="L55" s="23">
        <v>1800</v>
      </c>
      <c r="M55" s="23">
        <f>L55*$E55</f>
        <v>14400</v>
      </c>
      <c r="N55" s="23">
        <v>1800</v>
      </c>
      <c r="O55" s="23">
        <f>N55*$E55</f>
        <v>14400</v>
      </c>
      <c r="P55" s="23">
        <v>1800</v>
      </c>
      <c r="Q55" s="23">
        <f>P55*$E55</f>
        <v>14400</v>
      </c>
    </row>
    <row r="56" spans="2:17" x14ac:dyDescent="0.2">
      <c r="B56" s="12">
        <v>9</v>
      </c>
      <c r="C56" s="13" t="s">
        <v>67</v>
      </c>
      <c r="D56" s="12" t="s">
        <v>9</v>
      </c>
      <c r="E56" s="12" t="s">
        <v>9</v>
      </c>
      <c r="F56" s="12"/>
      <c r="G56" s="12"/>
      <c r="H56" s="12"/>
      <c r="I56" s="12"/>
      <c r="J56" s="12"/>
      <c r="K56" s="12"/>
      <c r="L56" s="12"/>
      <c r="M56" s="23"/>
      <c r="N56" s="12"/>
      <c r="O56" s="12"/>
      <c r="P56" s="12"/>
      <c r="Q56" s="12"/>
    </row>
    <row r="57" spans="2:17" x14ac:dyDescent="0.2">
      <c r="B57" s="12">
        <v>10</v>
      </c>
      <c r="C57" s="13" t="s">
        <v>68</v>
      </c>
      <c r="D57" s="12" t="s">
        <v>21</v>
      </c>
      <c r="E57" s="12">
        <v>2</v>
      </c>
      <c r="F57" s="23">
        <v>3600</v>
      </c>
      <c r="G57" s="23">
        <f t="shared" ref="G57:G58" si="36">F57*$E57</f>
        <v>7200</v>
      </c>
      <c r="H57" s="23">
        <v>3100</v>
      </c>
      <c r="I57" s="23">
        <f t="shared" ref="I57:I58" si="37">H57*$E57</f>
        <v>6200</v>
      </c>
      <c r="J57" s="23">
        <v>3100</v>
      </c>
      <c r="K57" s="23">
        <f t="shared" ref="K57:K58" si="38">J57*$E57</f>
        <v>6200</v>
      </c>
      <c r="L57" s="23">
        <v>3100</v>
      </c>
      <c r="M57" s="23">
        <f t="shared" ref="M57:M58" si="39">L57*$E57</f>
        <v>6200</v>
      </c>
      <c r="N57" s="23">
        <v>3300</v>
      </c>
      <c r="O57" s="23">
        <f t="shared" ref="O57:O58" si="40">N57*$E57</f>
        <v>6600</v>
      </c>
      <c r="P57" s="23">
        <v>3300</v>
      </c>
      <c r="Q57" s="23">
        <f t="shared" ref="Q57:Q58" si="41">P57*$E57</f>
        <v>6600</v>
      </c>
    </row>
    <row r="58" spans="2:17" x14ac:dyDescent="0.2">
      <c r="B58" s="12">
        <v>11</v>
      </c>
      <c r="C58" s="13" t="s">
        <v>69</v>
      </c>
      <c r="D58" s="12" t="s">
        <v>21</v>
      </c>
      <c r="E58" s="12">
        <v>6</v>
      </c>
      <c r="F58" s="23">
        <v>2800</v>
      </c>
      <c r="G58" s="23">
        <f t="shared" si="36"/>
        <v>16800</v>
      </c>
      <c r="H58" s="23">
        <v>2400</v>
      </c>
      <c r="I58" s="23">
        <f t="shared" si="37"/>
        <v>14400</v>
      </c>
      <c r="J58" s="23">
        <v>2500</v>
      </c>
      <c r="K58" s="23">
        <f t="shared" si="38"/>
        <v>15000</v>
      </c>
      <c r="L58" s="23">
        <v>2400</v>
      </c>
      <c r="M58" s="23">
        <f t="shared" si="39"/>
        <v>14400</v>
      </c>
      <c r="N58" s="23">
        <v>2400</v>
      </c>
      <c r="O58" s="23">
        <f t="shared" si="40"/>
        <v>14400</v>
      </c>
      <c r="P58" s="23">
        <v>2400</v>
      </c>
      <c r="Q58" s="23">
        <f t="shared" si="41"/>
        <v>14400</v>
      </c>
    </row>
    <row r="59" spans="2:17" x14ac:dyDescent="0.2">
      <c r="B59" s="12">
        <v>12</v>
      </c>
      <c r="C59" s="13" t="s">
        <v>70</v>
      </c>
      <c r="D59" s="12" t="s">
        <v>9</v>
      </c>
      <c r="E59" s="12" t="s">
        <v>9</v>
      </c>
      <c r="F59" s="12"/>
      <c r="G59" s="12"/>
      <c r="H59" s="12"/>
      <c r="I59" s="12"/>
      <c r="J59" s="12"/>
      <c r="K59" s="12"/>
      <c r="L59" s="12"/>
      <c r="M59" s="23"/>
      <c r="N59" s="12"/>
      <c r="O59" s="12"/>
      <c r="P59" s="12"/>
      <c r="Q59" s="12"/>
    </row>
    <row r="60" spans="2:17" x14ac:dyDescent="0.2">
      <c r="B60" s="12">
        <v>13</v>
      </c>
      <c r="C60" s="13" t="s">
        <v>71</v>
      </c>
      <c r="D60" s="12" t="s">
        <v>9</v>
      </c>
      <c r="E60" s="12" t="s">
        <v>9</v>
      </c>
      <c r="F60" s="12"/>
      <c r="G60" s="12"/>
      <c r="H60" s="12"/>
      <c r="I60" s="12"/>
      <c r="J60" s="12"/>
      <c r="K60" s="12"/>
      <c r="L60" s="12"/>
      <c r="M60" s="23"/>
      <c r="N60" s="12"/>
      <c r="O60" s="12"/>
      <c r="P60" s="12"/>
      <c r="Q60" s="12"/>
    </row>
    <row r="61" spans="2:17" x14ac:dyDescent="0.2">
      <c r="B61" s="12">
        <v>14</v>
      </c>
      <c r="C61" s="13" t="s">
        <v>72</v>
      </c>
      <c r="D61" s="12" t="s">
        <v>73</v>
      </c>
      <c r="E61" s="12">
        <v>350</v>
      </c>
      <c r="F61" s="23">
        <v>280</v>
      </c>
      <c r="G61" s="23">
        <f>F61*$E61</f>
        <v>98000</v>
      </c>
      <c r="H61" s="23">
        <v>250</v>
      </c>
      <c r="I61" s="23">
        <f>H61*$E61</f>
        <v>87500</v>
      </c>
      <c r="J61" s="23">
        <v>250</v>
      </c>
      <c r="K61" s="23">
        <f>J61*$E61</f>
        <v>87500</v>
      </c>
      <c r="L61" s="23">
        <v>250</v>
      </c>
      <c r="M61" s="23">
        <f>L61*$E61</f>
        <v>87500</v>
      </c>
      <c r="N61" s="23">
        <v>275</v>
      </c>
      <c r="O61" s="23">
        <f>N61*$E61</f>
        <v>96250</v>
      </c>
      <c r="P61" s="23">
        <v>275</v>
      </c>
      <c r="Q61" s="23">
        <f>P61*$E61</f>
        <v>96250</v>
      </c>
    </row>
    <row r="62" spans="2:17" x14ac:dyDescent="0.2">
      <c r="B62" s="12">
        <v>15</v>
      </c>
      <c r="C62" s="13" t="s">
        <v>74</v>
      </c>
      <c r="D62" s="12" t="s">
        <v>9</v>
      </c>
      <c r="E62" s="12" t="s">
        <v>9</v>
      </c>
      <c r="F62" s="12"/>
      <c r="G62" s="12"/>
      <c r="H62" s="12"/>
      <c r="I62" s="12"/>
      <c r="J62" s="12"/>
      <c r="K62" s="12"/>
      <c r="L62" s="12"/>
      <c r="M62" s="23"/>
      <c r="N62" s="12"/>
      <c r="O62" s="12"/>
      <c r="P62" s="12"/>
      <c r="Q62" s="12"/>
    </row>
    <row r="63" spans="2:17" x14ac:dyDescent="0.2">
      <c r="B63" s="12">
        <v>16</v>
      </c>
      <c r="C63" s="13" t="s">
        <v>75</v>
      </c>
      <c r="D63" s="12" t="s">
        <v>9</v>
      </c>
      <c r="E63" s="12" t="s">
        <v>9</v>
      </c>
      <c r="F63" s="12"/>
      <c r="G63" s="12"/>
      <c r="H63" s="12"/>
      <c r="I63" s="12"/>
      <c r="J63" s="12"/>
      <c r="K63" s="12"/>
      <c r="L63" s="12"/>
      <c r="M63" s="23"/>
      <c r="N63" s="12"/>
      <c r="O63" s="12"/>
      <c r="P63" s="12"/>
      <c r="Q63" s="12"/>
    </row>
    <row r="64" spans="2:17" x14ac:dyDescent="0.2">
      <c r="B64" s="12">
        <v>17</v>
      </c>
      <c r="C64" s="13" t="s">
        <v>76</v>
      </c>
      <c r="D64" s="12" t="s">
        <v>21</v>
      </c>
      <c r="E64" s="12">
        <v>42</v>
      </c>
      <c r="F64" s="23">
        <v>600</v>
      </c>
      <c r="G64" s="23">
        <f t="shared" ref="G64:G65" si="42">F64*$E64</f>
        <v>25200</v>
      </c>
      <c r="H64" s="23">
        <v>550</v>
      </c>
      <c r="I64" s="23">
        <f t="shared" ref="I64:I65" si="43">H64*$E64</f>
        <v>23100</v>
      </c>
      <c r="J64" s="23">
        <v>550</v>
      </c>
      <c r="K64" s="23">
        <f t="shared" ref="K64:K65" si="44">J64*$E64</f>
        <v>23100</v>
      </c>
      <c r="L64" s="23">
        <v>550</v>
      </c>
      <c r="M64" s="23">
        <f t="shared" ref="M64:M65" si="45">L64*$E64</f>
        <v>23100</v>
      </c>
      <c r="N64" s="23">
        <v>550</v>
      </c>
      <c r="O64" s="23">
        <f t="shared" ref="O64:O65" si="46">N64*$E64</f>
        <v>23100</v>
      </c>
      <c r="P64" s="23">
        <v>550</v>
      </c>
      <c r="Q64" s="23">
        <f t="shared" ref="Q64:Q65" si="47">P64*$E64</f>
        <v>23100</v>
      </c>
    </row>
    <row r="65" spans="2:17" x14ac:dyDescent="0.2">
      <c r="B65" s="12">
        <v>18</v>
      </c>
      <c r="C65" s="13" t="s">
        <v>77</v>
      </c>
      <c r="D65" s="12" t="s">
        <v>21</v>
      </c>
      <c r="E65" s="12">
        <v>14</v>
      </c>
      <c r="F65" s="23">
        <v>2600</v>
      </c>
      <c r="G65" s="23">
        <f t="shared" si="42"/>
        <v>36400</v>
      </c>
      <c r="H65" s="23">
        <v>2350</v>
      </c>
      <c r="I65" s="23">
        <f t="shared" si="43"/>
        <v>32900</v>
      </c>
      <c r="J65" s="23">
        <v>2550</v>
      </c>
      <c r="K65" s="23">
        <f t="shared" si="44"/>
        <v>35700</v>
      </c>
      <c r="L65" s="23">
        <v>2350</v>
      </c>
      <c r="M65" s="23">
        <f t="shared" si="45"/>
        <v>32900</v>
      </c>
      <c r="N65" s="23">
        <v>2350</v>
      </c>
      <c r="O65" s="23">
        <f t="shared" si="46"/>
        <v>32900</v>
      </c>
      <c r="P65" s="23">
        <v>2350</v>
      </c>
      <c r="Q65" s="23">
        <f t="shared" si="47"/>
        <v>32900</v>
      </c>
    </row>
    <row r="66" spans="2:17" x14ac:dyDescent="0.2">
      <c r="B66" s="12">
        <v>19</v>
      </c>
      <c r="C66" s="13" t="s">
        <v>78</v>
      </c>
      <c r="D66" s="12" t="s">
        <v>9</v>
      </c>
      <c r="E66" s="12" t="s">
        <v>9</v>
      </c>
      <c r="F66" s="12"/>
      <c r="G66" s="12"/>
      <c r="H66" s="12"/>
      <c r="I66" s="12"/>
      <c r="J66" s="12"/>
      <c r="K66" s="12"/>
      <c r="L66" s="12"/>
      <c r="M66" s="23"/>
      <c r="N66" s="12"/>
      <c r="O66" s="12"/>
      <c r="P66" s="12"/>
      <c r="Q66" s="12"/>
    </row>
    <row r="67" spans="2:17" x14ac:dyDescent="0.2">
      <c r="B67" s="12">
        <v>20</v>
      </c>
      <c r="C67" s="13" t="s">
        <v>79</v>
      </c>
      <c r="D67" s="12" t="s">
        <v>73</v>
      </c>
      <c r="E67" s="12">
        <v>150</v>
      </c>
      <c r="F67" s="23">
        <v>200</v>
      </c>
      <c r="G67" s="23">
        <f>F67*$E67</f>
        <v>30000</v>
      </c>
      <c r="H67" s="23">
        <v>170</v>
      </c>
      <c r="I67" s="23">
        <f>H67*$E67</f>
        <v>25500</v>
      </c>
      <c r="J67" s="23">
        <v>170</v>
      </c>
      <c r="K67" s="23">
        <f>J67*$E67</f>
        <v>25500</v>
      </c>
      <c r="L67" s="23">
        <v>170</v>
      </c>
      <c r="M67" s="23">
        <f>L67*$E67</f>
        <v>25500</v>
      </c>
      <c r="N67" s="23">
        <v>210</v>
      </c>
      <c r="O67" s="23">
        <f>N67*$E67</f>
        <v>31500</v>
      </c>
      <c r="P67" s="23">
        <v>210</v>
      </c>
      <c r="Q67" s="23">
        <f>P67*$E67</f>
        <v>31500</v>
      </c>
    </row>
    <row r="68" spans="2:17" x14ac:dyDescent="0.2">
      <c r="B68" s="12">
        <v>21</v>
      </c>
      <c r="C68" s="13" t="s">
        <v>80</v>
      </c>
      <c r="D68" s="12" t="s">
        <v>9</v>
      </c>
      <c r="E68" s="12" t="s">
        <v>9</v>
      </c>
      <c r="F68" s="12"/>
      <c r="G68" s="12"/>
      <c r="H68" s="12"/>
      <c r="I68" s="12"/>
      <c r="J68" s="12"/>
      <c r="K68" s="12"/>
      <c r="L68" s="12"/>
      <c r="M68" s="23"/>
      <c r="N68" s="12"/>
      <c r="O68" s="12"/>
      <c r="P68" s="12"/>
      <c r="Q68" s="12"/>
    </row>
    <row r="69" spans="2:17" x14ac:dyDescent="0.2">
      <c r="B69" s="12">
        <v>22</v>
      </c>
      <c r="C69" s="13" t="s">
        <v>81</v>
      </c>
      <c r="D69" s="12" t="s">
        <v>82</v>
      </c>
      <c r="E69" s="12">
        <v>4</v>
      </c>
      <c r="F69" s="23">
        <v>900</v>
      </c>
      <c r="G69" s="23">
        <f t="shared" ref="G69:G70" si="48">F69*$E69</f>
        <v>3600</v>
      </c>
      <c r="H69" s="23">
        <v>750</v>
      </c>
      <c r="I69" s="23">
        <f t="shared" ref="I69:I70" si="49">H69*$E69</f>
        <v>3000</v>
      </c>
      <c r="J69" s="23">
        <v>750</v>
      </c>
      <c r="K69" s="23">
        <f t="shared" ref="K69:K70" si="50">J69*$E69</f>
        <v>3000</v>
      </c>
      <c r="L69" s="23">
        <v>750</v>
      </c>
      <c r="M69" s="23">
        <f t="shared" ref="M69:M70" si="51">L69*$E69</f>
        <v>3000</v>
      </c>
      <c r="N69" s="23">
        <v>850</v>
      </c>
      <c r="O69" s="23">
        <f t="shared" ref="O69:O70" si="52">N69*$E69</f>
        <v>3400</v>
      </c>
      <c r="P69" s="23">
        <v>850</v>
      </c>
      <c r="Q69" s="23">
        <f t="shared" ref="Q69:Q70" si="53">P69*$E69</f>
        <v>3400</v>
      </c>
    </row>
    <row r="70" spans="2:17" x14ac:dyDescent="0.2">
      <c r="B70" s="12">
        <v>23</v>
      </c>
      <c r="C70" s="13" t="s">
        <v>83</v>
      </c>
      <c r="D70" s="12" t="s">
        <v>21</v>
      </c>
      <c r="E70" s="12">
        <v>10</v>
      </c>
      <c r="F70" s="23">
        <v>220</v>
      </c>
      <c r="G70" s="23">
        <f t="shared" si="48"/>
        <v>2200</v>
      </c>
      <c r="H70" s="23">
        <v>170</v>
      </c>
      <c r="I70" s="23">
        <f t="shared" si="49"/>
        <v>1700</v>
      </c>
      <c r="J70" s="23">
        <v>170</v>
      </c>
      <c r="K70" s="23">
        <f t="shared" si="50"/>
        <v>1700</v>
      </c>
      <c r="L70" s="23">
        <v>170</v>
      </c>
      <c r="M70" s="23">
        <f t="shared" si="51"/>
        <v>1700</v>
      </c>
      <c r="N70" s="23">
        <v>210</v>
      </c>
      <c r="O70" s="23">
        <f t="shared" si="52"/>
        <v>2100</v>
      </c>
      <c r="P70" s="23">
        <v>210</v>
      </c>
      <c r="Q70" s="23">
        <f t="shared" si="53"/>
        <v>2100</v>
      </c>
    </row>
    <row r="71" spans="2:17" x14ac:dyDescent="0.2">
      <c r="B71" s="12">
        <v>24</v>
      </c>
      <c r="C71" s="13" t="s">
        <v>84</v>
      </c>
      <c r="D71" s="12" t="s">
        <v>9</v>
      </c>
      <c r="E71" s="12" t="s">
        <v>9</v>
      </c>
      <c r="F71" s="12"/>
      <c r="G71" s="12"/>
      <c r="H71" s="12"/>
      <c r="I71" s="12"/>
      <c r="J71" s="12"/>
      <c r="K71" s="12"/>
      <c r="L71" s="12"/>
      <c r="M71" s="23"/>
      <c r="N71" s="12"/>
      <c r="O71" s="12"/>
      <c r="P71" s="12"/>
      <c r="Q71" s="12"/>
    </row>
    <row r="72" spans="2:17" x14ac:dyDescent="0.2">
      <c r="B72" s="12">
        <v>25</v>
      </c>
      <c r="C72" s="13" t="s">
        <v>85</v>
      </c>
      <c r="D72" s="12" t="s">
        <v>9</v>
      </c>
      <c r="E72" s="12" t="s">
        <v>9</v>
      </c>
      <c r="F72" s="12"/>
      <c r="G72" s="12"/>
      <c r="H72" s="12"/>
      <c r="I72" s="12"/>
      <c r="J72" s="12"/>
      <c r="K72" s="12"/>
      <c r="L72" s="12"/>
      <c r="M72" s="23"/>
      <c r="N72" s="12"/>
      <c r="O72" s="12"/>
      <c r="P72" s="12"/>
      <c r="Q72" s="12"/>
    </row>
    <row r="73" spans="2:17" x14ac:dyDescent="0.2">
      <c r="B73" s="12">
        <v>26</v>
      </c>
      <c r="C73" s="13" t="s">
        <v>86</v>
      </c>
      <c r="D73" s="12" t="s">
        <v>73</v>
      </c>
      <c r="E73" s="12">
        <v>50</v>
      </c>
      <c r="F73" s="23">
        <v>220</v>
      </c>
      <c r="G73" s="23">
        <f t="shared" ref="G73:G74" si="54">F73*$E73</f>
        <v>11000</v>
      </c>
      <c r="H73" s="23">
        <v>150</v>
      </c>
      <c r="I73" s="23">
        <f t="shared" ref="I73:I74" si="55">H73*$E73</f>
        <v>7500</v>
      </c>
      <c r="J73" s="23">
        <v>150</v>
      </c>
      <c r="K73" s="23">
        <f t="shared" ref="K73:K74" si="56">J73*$E73</f>
        <v>7500</v>
      </c>
      <c r="L73" s="23">
        <v>150</v>
      </c>
      <c r="M73" s="23">
        <f t="shared" ref="M73:M74" si="57">L73*$E73</f>
        <v>7500</v>
      </c>
      <c r="N73" s="23">
        <v>220</v>
      </c>
      <c r="O73" s="23">
        <f t="shared" ref="O73:O74" si="58">N73*$E73</f>
        <v>11000</v>
      </c>
      <c r="P73" s="23">
        <v>220</v>
      </c>
      <c r="Q73" s="23">
        <f t="shared" ref="Q73:Q74" si="59">P73*$E73</f>
        <v>11000</v>
      </c>
    </row>
    <row r="74" spans="2:17" x14ac:dyDescent="0.2">
      <c r="B74" s="12">
        <v>27</v>
      </c>
      <c r="C74" s="13" t="s">
        <v>87</v>
      </c>
      <c r="D74" s="12" t="s">
        <v>73</v>
      </c>
      <c r="E74" s="12">
        <v>15</v>
      </c>
      <c r="F74" s="23">
        <v>125</v>
      </c>
      <c r="G74" s="23">
        <f t="shared" si="54"/>
        <v>1875</v>
      </c>
      <c r="H74" s="23">
        <v>90</v>
      </c>
      <c r="I74" s="23">
        <f t="shared" si="55"/>
        <v>1350</v>
      </c>
      <c r="J74" s="23">
        <v>100</v>
      </c>
      <c r="K74" s="23">
        <f t="shared" si="56"/>
        <v>1500</v>
      </c>
      <c r="L74" s="23">
        <v>90</v>
      </c>
      <c r="M74" s="23">
        <f t="shared" si="57"/>
        <v>1350</v>
      </c>
      <c r="N74" s="23">
        <v>90</v>
      </c>
      <c r="O74" s="23">
        <f t="shared" si="58"/>
        <v>1350</v>
      </c>
      <c r="P74" s="23">
        <v>90</v>
      </c>
      <c r="Q74" s="23">
        <f t="shared" si="59"/>
        <v>1350</v>
      </c>
    </row>
    <row r="75" spans="2:17" x14ac:dyDescent="0.2">
      <c r="B75" s="12">
        <v>28</v>
      </c>
      <c r="C75" s="13" t="s">
        <v>88</v>
      </c>
      <c r="D75" s="12" t="s">
        <v>9</v>
      </c>
      <c r="E75" s="12" t="s">
        <v>9</v>
      </c>
      <c r="F75" s="12"/>
      <c r="G75" s="12"/>
      <c r="H75" s="12"/>
      <c r="I75" s="12"/>
      <c r="J75" s="12"/>
      <c r="K75" s="12"/>
      <c r="L75" s="12"/>
      <c r="M75" s="23"/>
      <c r="N75" s="12"/>
      <c r="O75" s="12"/>
      <c r="P75" s="12"/>
      <c r="Q75" s="12"/>
    </row>
    <row r="76" spans="2:17" x14ac:dyDescent="0.2">
      <c r="B76" s="12">
        <v>29</v>
      </c>
      <c r="C76" s="13" t="s">
        <v>89</v>
      </c>
      <c r="D76" s="12" t="s">
        <v>9</v>
      </c>
      <c r="E76" s="12" t="s">
        <v>9</v>
      </c>
      <c r="F76" s="12"/>
      <c r="G76" s="12"/>
      <c r="H76" s="12"/>
      <c r="I76" s="12"/>
      <c r="J76" s="12"/>
      <c r="K76" s="12"/>
      <c r="L76" s="12"/>
      <c r="M76" s="23"/>
      <c r="N76" s="12"/>
      <c r="O76" s="12"/>
      <c r="P76" s="12"/>
      <c r="Q76" s="12"/>
    </row>
    <row r="77" spans="2:17" x14ac:dyDescent="0.2">
      <c r="B77" s="12">
        <v>30</v>
      </c>
      <c r="C77" s="13" t="s">
        <v>90</v>
      </c>
      <c r="D77" s="12" t="s">
        <v>9</v>
      </c>
      <c r="E77" s="12" t="s">
        <v>9</v>
      </c>
      <c r="F77" s="12"/>
      <c r="G77" s="12"/>
      <c r="H77" s="12"/>
      <c r="I77" s="12"/>
      <c r="J77" s="12"/>
      <c r="K77" s="12"/>
      <c r="L77" s="12"/>
      <c r="M77" s="23"/>
      <c r="N77" s="12"/>
      <c r="O77" s="12"/>
      <c r="P77" s="12"/>
      <c r="Q77" s="12"/>
    </row>
    <row r="78" spans="2:17" x14ac:dyDescent="0.2">
      <c r="B78" s="12">
        <v>31</v>
      </c>
      <c r="C78" s="13" t="s">
        <v>91</v>
      </c>
      <c r="D78" s="12" t="s">
        <v>21</v>
      </c>
      <c r="E78" s="12">
        <v>1</v>
      </c>
      <c r="F78" s="23">
        <v>75000</v>
      </c>
      <c r="G78" s="23">
        <f>F78*$E78</f>
        <v>75000</v>
      </c>
      <c r="H78" s="23">
        <v>75000</v>
      </c>
      <c r="I78" s="23">
        <f>H78*$E78</f>
        <v>75000</v>
      </c>
      <c r="J78" s="23">
        <v>75000</v>
      </c>
      <c r="K78" s="23">
        <f>J78*$E78</f>
        <v>75000</v>
      </c>
      <c r="L78" s="23">
        <v>74500</v>
      </c>
      <c r="M78" s="23">
        <f>L78*$E78</f>
        <v>74500</v>
      </c>
      <c r="N78" s="23">
        <v>78000</v>
      </c>
      <c r="O78" s="23">
        <f>N78*$E78</f>
        <v>78000</v>
      </c>
      <c r="P78" s="23">
        <v>78000</v>
      </c>
      <c r="Q78" s="23">
        <f>P78*$E78</f>
        <v>78000</v>
      </c>
    </row>
    <row r="79" spans="2:17" x14ac:dyDescent="0.2">
      <c r="B79" s="12">
        <v>32</v>
      </c>
      <c r="C79" s="13" t="s">
        <v>92</v>
      </c>
      <c r="D79" s="12" t="s">
        <v>9</v>
      </c>
      <c r="E79" s="12" t="s">
        <v>9</v>
      </c>
      <c r="F79" s="12"/>
      <c r="G79" s="12"/>
      <c r="H79" s="12"/>
      <c r="I79" s="12"/>
      <c r="J79" s="12"/>
      <c r="K79" s="12"/>
      <c r="L79" s="12"/>
      <c r="M79" s="23"/>
      <c r="N79" s="12"/>
      <c r="O79" s="12"/>
      <c r="P79" s="12"/>
      <c r="Q79" s="12"/>
    </row>
    <row r="80" spans="2:17" x14ac:dyDescent="0.2">
      <c r="B80" s="12">
        <v>33</v>
      </c>
      <c r="C80" s="13" t="s">
        <v>93</v>
      </c>
      <c r="D80" s="12" t="s">
        <v>9</v>
      </c>
      <c r="E80" s="12" t="s">
        <v>9</v>
      </c>
      <c r="F80" s="12"/>
      <c r="G80" s="12"/>
      <c r="H80" s="12"/>
      <c r="I80" s="12"/>
      <c r="J80" s="12"/>
      <c r="K80" s="12"/>
      <c r="L80" s="12"/>
      <c r="M80" s="23"/>
      <c r="N80" s="12"/>
      <c r="O80" s="12"/>
      <c r="P80" s="12"/>
      <c r="Q80" s="12"/>
    </row>
    <row r="81" spans="2:17" x14ac:dyDescent="0.2">
      <c r="B81" s="12">
        <v>34</v>
      </c>
      <c r="C81" s="13" t="s">
        <v>94</v>
      </c>
      <c r="D81" s="12" t="s">
        <v>9</v>
      </c>
      <c r="E81" s="12" t="s">
        <v>9</v>
      </c>
      <c r="F81" s="12"/>
      <c r="G81" s="12"/>
      <c r="H81" s="12"/>
      <c r="I81" s="12"/>
      <c r="J81" s="12"/>
      <c r="K81" s="12"/>
      <c r="L81" s="12"/>
      <c r="M81" s="23"/>
      <c r="N81" s="12"/>
      <c r="O81" s="12"/>
      <c r="P81" s="12"/>
      <c r="Q81" s="12"/>
    </row>
    <row r="82" spans="2:17" x14ac:dyDescent="0.2">
      <c r="B82" s="12">
        <v>35</v>
      </c>
      <c r="C82" s="13" t="s">
        <v>95</v>
      </c>
      <c r="D82" s="12" t="s">
        <v>9</v>
      </c>
      <c r="E82" s="12" t="s">
        <v>9</v>
      </c>
      <c r="F82" s="12"/>
      <c r="G82" s="12"/>
      <c r="H82" s="12"/>
      <c r="I82" s="12"/>
      <c r="J82" s="12"/>
      <c r="K82" s="12"/>
      <c r="L82" s="12"/>
      <c r="M82" s="23"/>
      <c r="N82" s="12"/>
      <c r="O82" s="12"/>
      <c r="P82" s="12"/>
      <c r="Q82" s="12"/>
    </row>
    <row r="83" spans="2:17" x14ac:dyDescent="0.2">
      <c r="B83" s="12">
        <v>36</v>
      </c>
      <c r="C83" s="13" t="s">
        <v>96</v>
      </c>
      <c r="D83" s="12" t="s">
        <v>9</v>
      </c>
      <c r="E83" s="12" t="s">
        <v>9</v>
      </c>
      <c r="F83" s="12"/>
      <c r="G83" s="12"/>
      <c r="H83" s="12"/>
      <c r="I83" s="12"/>
      <c r="J83" s="12"/>
      <c r="K83" s="12"/>
      <c r="L83" s="12"/>
      <c r="M83" s="23"/>
      <c r="N83" s="12"/>
      <c r="O83" s="12"/>
      <c r="P83" s="12"/>
      <c r="Q83" s="12"/>
    </row>
    <row r="84" spans="2:17" x14ac:dyDescent="0.2">
      <c r="B84" s="12">
        <v>37</v>
      </c>
      <c r="C84" s="13" t="s">
        <v>97</v>
      </c>
      <c r="D84" s="12" t="s">
        <v>73</v>
      </c>
      <c r="E84" s="12">
        <v>25</v>
      </c>
      <c r="F84" s="23">
        <v>350</v>
      </c>
      <c r="G84" s="23">
        <f>F84*$E84</f>
        <v>8750</v>
      </c>
      <c r="H84" s="23">
        <v>310</v>
      </c>
      <c r="I84" s="23">
        <f>H84*$E84</f>
        <v>7750</v>
      </c>
      <c r="J84" s="23">
        <v>310</v>
      </c>
      <c r="K84" s="23">
        <f>J84*$E84</f>
        <v>7750</v>
      </c>
      <c r="L84" s="23">
        <v>250</v>
      </c>
      <c r="M84" s="23">
        <f>L84*$E84</f>
        <v>6250</v>
      </c>
      <c r="N84" s="23">
        <v>380</v>
      </c>
      <c r="O84" s="23">
        <f>N84*$E84</f>
        <v>9500</v>
      </c>
      <c r="P84" s="23">
        <v>380</v>
      </c>
      <c r="Q84" s="23">
        <f>P84*$E84</f>
        <v>9500</v>
      </c>
    </row>
    <row r="85" spans="2:17" x14ac:dyDescent="0.2">
      <c r="B85" s="12">
        <v>38</v>
      </c>
      <c r="C85" s="13" t="s">
        <v>98</v>
      </c>
      <c r="D85" s="12" t="s">
        <v>9</v>
      </c>
      <c r="E85" s="12" t="s">
        <v>9</v>
      </c>
      <c r="F85" s="12"/>
      <c r="G85" s="12"/>
      <c r="H85" s="12"/>
      <c r="I85" s="12"/>
      <c r="J85" s="12"/>
      <c r="K85" s="12"/>
      <c r="L85" s="12"/>
      <c r="M85" s="23"/>
      <c r="N85" s="12"/>
      <c r="O85" s="12"/>
      <c r="P85" s="12"/>
      <c r="Q85" s="12"/>
    </row>
    <row r="86" spans="2:17" x14ac:dyDescent="0.2">
      <c r="B86" s="12">
        <v>39</v>
      </c>
      <c r="C86" s="13" t="s">
        <v>96</v>
      </c>
      <c r="D86" s="12" t="s">
        <v>9</v>
      </c>
      <c r="E86" s="12" t="s">
        <v>9</v>
      </c>
      <c r="F86" s="12"/>
      <c r="G86" s="12"/>
      <c r="H86" s="12"/>
      <c r="I86" s="12"/>
      <c r="J86" s="12"/>
      <c r="K86" s="12"/>
      <c r="L86" s="12"/>
      <c r="M86" s="23"/>
      <c r="N86" s="12"/>
      <c r="O86" s="12"/>
      <c r="P86" s="12"/>
      <c r="Q86" s="12"/>
    </row>
    <row r="87" spans="2:17" x14ac:dyDescent="0.2">
      <c r="B87" s="12">
        <v>40</v>
      </c>
      <c r="C87" s="13" t="s">
        <v>99</v>
      </c>
      <c r="D87" s="12" t="s">
        <v>21</v>
      </c>
      <c r="E87" s="12">
        <v>3</v>
      </c>
      <c r="F87" s="23">
        <v>1200</v>
      </c>
      <c r="G87" s="23">
        <f>F87*$E87</f>
        <v>3600</v>
      </c>
      <c r="H87" s="23">
        <v>950</v>
      </c>
      <c r="I87" s="23">
        <f>H87*$E87</f>
        <v>2850</v>
      </c>
      <c r="J87" s="23">
        <v>950</v>
      </c>
      <c r="K87" s="23">
        <f>J87*$E87</f>
        <v>2850</v>
      </c>
      <c r="L87" s="23">
        <v>950</v>
      </c>
      <c r="M87" s="23">
        <f>L87*$E87</f>
        <v>2850</v>
      </c>
      <c r="N87" s="23">
        <v>1200</v>
      </c>
      <c r="O87" s="23">
        <f>N87*$E87</f>
        <v>3600</v>
      </c>
      <c r="P87" s="23">
        <v>1200</v>
      </c>
      <c r="Q87" s="23">
        <f>P87*$E87</f>
        <v>3600</v>
      </c>
    </row>
    <row r="88" spans="2:17" x14ac:dyDescent="0.2">
      <c r="B88" s="12">
        <v>41</v>
      </c>
      <c r="C88" s="13" t="s">
        <v>100</v>
      </c>
      <c r="D88" s="12" t="s">
        <v>9</v>
      </c>
      <c r="E88" s="12" t="s">
        <v>9</v>
      </c>
      <c r="F88" s="12"/>
      <c r="G88" s="12"/>
      <c r="H88" s="12"/>
      <c r="I88" s="12"/>
      <c r="J88" s="12"/>
      <c r="K88" s="12"/>
      <c r="L88" s="12"/>
      <c r="M88" s="23"/>
      <c r="N88" s="12"/>
      <c r="O88" s="12"/>
      <c r="P88" s="12"/>
      <c r="Q88" s="12"/>
    </row>
    <row r="89" spans="2:17" x14ac:dyDescent="0.2">
      <c r="B89" s="12">
        <v>42</v>
      </c>
      <c r="C89" s="13" t="s">
        <v>101</v>
      </c>
      <c r="D89" s="12" t="s">
        <v>9</v>
      </c>
      <c r="E89" s="12" t="s">
        <v>9</v>
      </c>
      <c r="F89" s="12"/>
      <c r="G89" s="12"/>
      <c r="H89" s="12"/>
      <c r="I89" s="12"/>
      <c r="J89" s="12"/>
      <c r="K89" s="12"/>
      <c r="L89" s="12"/>
      <c r="M89" s="23"/>
      <c r="N89" s="12"/>
      <c r="O89" s="12"/>
      <c r="P89" s="12"/>
      <c r="Q89" s="12"/>
    </row>
    <row r="90" spans="2:17" x14ac:dyDescent="0.2">
      <c r="B90" s="12">
        <v>43</v>
      </c>
      <c r="C90" s="13" t="s">
        <v>102</v>
      </c>
      <c r="D90" s="12" t="s">
        <v>9</v>
      </c>
      <c r="E90" s="12" t="s">
        <v>9</v>
      </c>
      <c r="F90" s="12"/>
      <c r="G90" s="12"/>
      <c r="H90" s="12"/>
      <c r="I90" s="12"/>
      <c r="J90" s="12"/>
      <c r="K90" s="12"/>
      <c r="L90" s="12"/>
      <c r="M90" s="23"/>
      <c r="N90" s="12"/>
      <c r="O90" s="12"/>
      <c r="P90" s="12"/>
      <c r="Q90" s="12"/>
    </row>
    <row r="91" spans="2:17" x14ac:dyDescent="0.2">
      <c r="B91" s="12">
        <v>44</v>
      </c>
      <c r="C91" s="13" t="s">
        <v>103</v>
      </c>
      <c r="D91" s="12" t="s">
        <v>9</v>
      </c>
      <c r="E91" s="12" t="s">
        <v>9</v>
      </c>
      <c r="F91" s="12"/>
      <c r="G91" s="12"/>
      <c r="H91" s="12"/>
      <c r="I91" s="12"/>
      <c r="J91" s="12"/>
      <c r="K91" s="12"/>
      <c r="L91" s="12"/>
      <c r="M91" s="23"/>
      <c r="N91" s="12"/>
      <c r="O91" s="12"/>
      <c r="P91" s="12"/>
      <c r="Q91" s="12"/>
    </row>
    <row r="92" spans="2:17" x14ac:dyDescent="0.2">
      <c r="B92" s="12">
        <v>45</v>
      </c>
      <c r="C92" s="13" t="s">
        <v>104</v>
      </c>
      <c r="D92" s="12" t="s">
        <v>73</v>
      </c>
      <c r="E92" s="12">
        <v>10</v>
      </c>
      <c r="F92" s="23">
        <v>465</v>
      </c>
      <c r="G92" s="23">
        <f>F92*$E92</f>
        <v>4650</v>
      </c>
      <c r="H92" s="23">
        <v>315</v>
      </c>
      <c r="I92" s="23">
        <f>H92*$E92</f>
        <v>3150</v>
      </c>
      <c r="J92" s="23">
        <v>420</v>
      </c>
      <c r="K92" s="23">
        <f>J92*$E92</f>
        <v>4200</v>
      </c>
      <c r="L92" s="23">
        <v>300</v>
      </c>
      <c r="M92" s="23">
        <f>L92*$E92</f>
        <v>3000</v>
      </c>
      <c r="N92" s="23">
        <v>315</v>
      </c>
      <c r="O92" s="23">
        <f>N92*$E92</f>
        <v>3150</v>
      </c>
      <c r="P92" s="23">
        <v>315</v>
      </c>
      <c r="Q92" s="23">
        <f>P92*$E92</f>
        <v>3150</v>
      </c>
    </row>
    <row r="93" spans="2:17" x14ac:dyDescent="0.2">
      <c r="B93" s="12">
        <v>46</v>
      </c>
      <c r="C93" s="13" t="s">
        <v>105</v>
      </c>
      <c r="D93" s="12" t="s">
        <v>9</v>
      </c>
      <c r="E93" s="12" t="s">
        <v>9</v>
      </c>
      <c r="F93" s="12"/>
      <c r="G93" s="12"/>
      <c r="H93" s="12"/>
      <c r="I93" s="12"/>
      <c r="J93" s="12"/>
      <c r="K93" s="12"/>
      <c r="L93" s="12"/>
      <c r="M93" s="23"/>
      <c r="N93" s="12"/>
      <c r="O93" s="12"/>
      <c r="P93" s="12"/>
      <c r="Q93" s="12"/>
    </row>
    <row r="94" spans="2:17" x14ac:dyDescent="0.2">
      <c r="B94" s="12">
        <v>47</v>
      </c>
      <c r="C94" s="13" t="s">
        <v>106</v>
      </c>
      <c r="D94" s="12" t="s">
        <v>9</v>
      </c>
      <c r="E94" s="12" t="s">
        <v>9</v>
      </c>
      <c r="F94" s="12"/>
      <c r="G94" s="12"/>
      <c r="H94" s="12"/>
      <c r="I94" s="12"/>
      <c r="J94" s="12"/>
      <c r="K94" s="12"/>
      <c r="L94" s="12"/>
      <c r="M94" s="23"/>
      <c r="N94" s="12"/>
      <c r="O94" s="12"/>
      <c r="P94" s="12"/>
      <c r="Q94" s="12"/>
    </row>
    <row r="95" spans="2:17" x14ac:dyDescent="0.2">
      <c r="B95" s="12">
        <v>48</v>
      </c>
      <c r="C95" s="13" t="s">
        <v>107</v>
      </c>
      <c r="D95" s="12" t="s">
        <v>9</v>
      </c>
      <c r="E95" s="12" t="s">
        <v>9</v>
      </c>
      <c r="F95" s="12"/>
      <c r="G95" s="12"/>
      <c r="H95" s="12"/>
      <c r="I95" s="12"/>
      <c r="J95" s="12"/>
      <c r="K95" s="12"/>
      <c r="L95" s="12"/>
      <c r="M95" s="23"/>
      <c r="N95" s="12"/>
      <c r="O95" s="12"/>
      <c r="P95" s="12"/>
      <c r="Q95" s="12"/>
    </row>
    <row r="96" spans="2:17" x14ac:dyDescent="0.2">
      <c r="B96" s="12">
        <v>49</v>
      </c>
      <c r="C96" s="13" t="s">
        <v>108</v>
      </c>
      <c r="D96" s="12" t="s">
        <v>109</v>
      </c>
      <c r="E96" s="12">
        <v>1</v>
      </c>
      <c r="F96" s="23">
        <v>1200</v>
      </c>
      <c r="G96" s="23">
        <f t="shared" ref="G96:G99" si="60">F96*$E96</f>
        <v>1200</v>
      </c>
      <c r="H96" s="23">
        <v>1000</v>
      </c>
      <c r="I96" s="23">
        <f t="shared" ref="I96:I99" si="61">H96*$E96</f>
        <v>1000</v>
      </c>
      <c r="J96" s="23">
        <v>1000</v>
      </c>
      <c r="K96" s="23">
        <f t="shared" ref="K96:K99" si="62">J96*$E96</f>
        <v>1000</v>
      </c>
      <c r="L96" s="23">
        <v>500</v>
      </c>
      <c r="M96" s="23">
        <f t="shared" ref="M96:M99" si="63">L96*$E96</f>
        <v>500</v>
      </c>
      <c r="N96" s="23">
        <v>1980</v>
      </c>
      <c r="O96" s="23">
        <f t="shared" ref="O96:O99" si="64">N96*$E96</f>
        <v>1980</v>
      </c>
      <c r="P96" s="23">
        <v>1980</v>
      </c>
      <c r="Q96" s="23">
        <f t="shared" ref="Q96:Q99" si="65">P96*$E96</f>
        <v>1980</v>
      </c>
    </row>
    <row r="97" spans="2:17" x14ac:dyDescent="0.2">
      <c r="B97" s="12">
        <v>50</v>
      </c>
      <c r="C97" s="13" t="s">
        <v>110</v>
      </c>
      <c r="D97" s="12" t="s">
        <v>21</v>
      </c>
      <c r="E97" s="12">
        <v>1</v>
      </c>
      <c r="F97" s="23">
        <v>2300</v>
      </c>
      <c r="G97" s="23">
        <f t="shared" si="60"/>
        <v>2300</v>
      </c>
      <c r="H97" s="23">
        <v>1200</v>
      </c>
      <c r="I97" s="23">
        <f t="shared" si="61"/>
        <v>1200</v>
      </c>
      <c r="J97" s="23">
        <v>1900</v>
      </c>
      <c r="K97" s="23">
        <f t="shared" si="62"/>
        <v>1900</v>
      </c>
      <c r="L97" s="23">
        <v>500</v>
      </c>
      <c r="M97" s="23">
        <f t="shared" si="63"/>
        <v>500</v>
      </c>
      <c r="N97" s="23">
        <v>1200</v>
      </c>
      <c r="O97" s="23">
        <f t="shared" si="64"/>
        <v>1200</v>
      </c>
      <c r="P97" s="23">
        <v>1200</v>
      </c>
      <c r="Q97" s="23">
        <f t="shared" si="65"/>
        <v>1200</v>
      </c>
    </row>
    <row r="98" spans="2:17" x14ac:dyDescent="0.2">
      <c r="B98" s="12">
        <v>51</v>
      </c>
      <c r="C98" s="13" t="s">
        <v>111</v>
      </c>
      <c r="D98" s="12" t="s">
        <v>21</v>
      </c>
      <c r="E98" s="12">
        <v>1</v>
      </c>
      <c r="F98" s="23">
        <v>1000</v>
      </c>
      <c r="G98" s="23">
        <f t="shared" si="60"/>
        <v>1000</v>
      </c>
      <c r="H98" s="23">
        <v>1000</v>
      </c>
      <c r="I98" s="23">
        <f t="shared" si="61"/>
        <v>1000</v>
      </c>
      <c r="J98" s="23">
        <v>1000</v>
      </c>
      <c r="K98" s="23">
        <f t="shared" si="62"/>
        <v>1000</v>
      </c>
      <c r="L98" s="23">
        <v>500</v>
      </c>
      <c r="M98" s="23">
        <f t="shared" si="63"/>
        <v>500</v>
      </c>
      <c r="N98" s="23">
        <v>2100</v>
      </c>
      <c r="O98" s="23">
        <f t="shared" si="64"/>
        <v>2100</v>
      </c>
      <c r="P98" s="23">
        <v>2100</v>
      </c>
      <c r="Q98" s="23">
        <f t="shared" si="65"/>
        <v>2100</v>
      </c>
    </row>
    <row r="99" spans="2:17" x14ac:dyDescent="0.2">
      <c r="B99" s="12">
        <v>52</v>
      </c>
      <c r="C99" s="13" t="s">
        <v>112</v>
      </c>
      <c r="D99" s="12" t="s">
        <v>113</v>
      </c>
      <c r="E99" s="12">
        <v>2</v>
      </c>
      <c r="F99" s="23">
        <v>850</v>
      </c>
      <c r="G99" s="23">
        <f t="shared" si="60"/>
        <v>1700</v>
      </c>
      <c r="H99" s="23">
        <v>165</v>
      </c>
      <c r="I99" s="23">
        <f t="shared" si="61"/>
        <v>330</v>
      </c>
      <c r="J99" s="23">
        <v>280</v>
      </c>
      <c r="K99" s="23">
        <f t="shared" si="62"/>
        <v>560</v>
      </c>
      <c r="L99" s="23">
        <v>150</v>
      </c>
      <c r="M99" s="23">
        <f t="shared" si="63"/>
        <v>300</v>
      </c>
      <c r="N99" s="23">
        <v>165</v>
      </c>
      <c r="O99" s="23">
        <f t="shared" si="64"/>
        <v>330</v>
      </c>
      <c r="P99" s="23">
        <v>165</v>
      </c>
      <c r="Q99" s="23">
        <f t="shared" si="65"/>
        <v>330</v>
      </c>
    </row>
    <row r="100" spans="2:17" x14ac:dyDescent="0.2">
      <c r="B100" s="12">
        <v>53</v>
      </c>
      <c r="C100" s="13" t="s">
        <v>114</v>
      </c>
      <c r="D100" s="12" t="s">
        <v>9</v>
      </c>
      <c r="E100" s="12" t="s">
        <v>9</v>
      </c>
      <c r="F100" s="12"/>
      <c r="G100" s="12"/>
      <c r="H100" s="12"/>
      <c r="I100" s="12"/>
      <c r="J100" s="12"/>
      <c r="K100" s="12"/>
      <c r="L100" s="12"/>
      <c r="M100" s="23"/>
      <c r="N100" s="12"/>
      <c r="O100" s="12"/>
      <c r="P100" s="12"/>
      <c r="Q100" s="12"/>
    </row>
    <row r="101" spans="2:17" s="43" customFormat="1" x14ac:dyDescent="0.2">
      <c r="B101" s="39">
        <v>54</v>
      </c>
      <c r="C101" s="40" t="s">
        <v>115</v>
      </c>
      <c r="D101" s="39" t="s">
        <v>73</v>
      </c>
      <c r="E101" s="39">
        <v>0</v>
      </c>
      <c r="F101" s="41">
        <v>210</v>
      </c>
      <c r="G101" s="42">
        <v>0</v>
      </c>
      <c r="H101" s="41"/>
      <c r="I101" s="41"/>
      <c r="J101" s="41">
        <v>0</v>
      </c>
      <c r="K101" s="42">
        <v>0</v>
      </c>
      <c r="L101" s="41">
        <v>0</v>
      </c>
      <c r="M101" s="41">
        <v>0</v>
      </c>
      <c r="N101" s="41">
        <v>0</v>
      </c>
      <c r="O101" s="41">
        <f t="shared" ref="O101" si="66">N101*$E101</f>
        <v>0</v>
      </c>
      <c r="P101" s="41">
        <v>0</v>
      </c>
      <c r="Q101" s="41">
        <f t="shared" ref="Q101" si="67">P101*$E101</f>
        <v>0</v>
      </c>
    </row>
    <row r="102" spans="2:17" x14ac:dyDescent="0.2">
      <c r="B102" s="12">
        <v>55</v>
      </c>
      <c r="C102" s="13" t="s">
        <v>116</v>
      </c>
      <c r="D102" s="12" t="s">
        <v>73</v>
      </c>
      <c r="E102" s="12">
        <v>100</v>
      </c>
      <c r="F102" s="23">
        <v>373</v>
      </c>
      <c r="G102" s="23">
        <f>F102*$E102</f>
        <v>37300</v>
      </c>
      <c r="H102" s="23">
        <v>130</v>
      </c>
      <c r="I102" s="23">
        <f>H102*$E102</f>
        <v>13000</v>
      </c>
      <c r="J102" s="23">
        <v>220</v>
      </c>
      <c r="K102" s="23">
        <f>J102*$E102</f>
        <v>22000</v>
      </c>
      <c r="L102" s="23">
        <v>130</v>
      </c>
      <c r="M102" s="23">
        <f>L102*$E102</f>
        <v>13000</v>
      </c>
      <c r="N102" s="23">
        <v>130</v>
      </c>
      <c r="O102" s="23">
        <f>N102*$E102</f>
        <v>13000</v>
      </c>
      <c r="P102" s="23">
        <v>130</v>
      </c>
      <c r="Q102" s="23">
        <f>P102*$E102</f>
        <v>13000</v>
      </c>
    </row>
    <row r="103" spans="2:17" x14ac:dyDescent="0.2">
      <c r="B103" s="12">
        <v>56</v>
      </c>
      <c r="C103" s="13" t="s">
        <v>117</v>
      </c>
      <c r="D103" s="12" t="s">
        <v>9</v>
      </c>
      <c r="E103" s="12" t="s">
        <v>9</v>
      </c>
      <c r="F103" s="12"/>
      <c r="G103" s="12"/>
      <c r="H103" s="12"/>
      <c r="I103" s="12"/>
      <c r="J103" s="12"/>
      <c r="K103" s="12"/>
      <c r="L103" s="12"/>
      <c r="M103" s="23"/>
      <c r="N103" s="12"/>
      <c r="O103" s="12"/>
      <c r="P103" s="12"/>
      <c r="Q103" s="12"/>
    </row>
    <row r="104" spans="2:17" x14ac:dyDescent="0.2">
      <c r="B104" s="12">
        <v>57</v>
      </c>
      <c r="C104" s="13" t="s">
        <v>118</v>
      </c>
      <c r="D104" s="12" t="s">
        <v>21</v>
      </c>
      <c r="E104" s="12">
        <v>1</v>
      </c>
      <c r="F104" s="23">
        <v>450</v>
      </c>
      <c r="G104" s="23">
        <f t="shared" ref="G104:G105" si="68">F104*$E104</f>
        <v>450</v>
      </c>
      <c r="H104" s="23">
        <v>100</v>
      </c>
      <c r="I104" s="23">
        <f t="shared" ref="I104:I105" si="69">H104*$E104</f>
        <v>100</v>
      </c>
      <c r="J104" s="23">
        <v>250</v>
      </c>
      <c r="K104" s="23">
        <f t="shared" ref="K104:K105" si="70">J104*$E104</f>
        <v>250</v>
      </c>
      <c r="L104" s="23">
        <v>100</v>
      </c>
      <c r="M104" s="23">
        <f t="shared" ref="M104:M105" si="71">L104*$E104</f>
        <v>100</v>
      </c>
      <c r="N104" s="23">
        <v>100</v>
      </c>
      <c r="O104" s="23">
        <f t="shared" ref="O104:O105" si="72">N104*$E104</f>
        <v>100</v>
      </c>
      <c r="P104" s="23">
        <v>100</v>
      </c>
      <c r="Q104" s="23">
        <f t="shared" ref="Q104:Q105" si="73">P104*$E104</f>
        <v>100</v>
      </c>
    </row>
    <row r="105" spans="2:17" x14ac:dyDescent="0.2">
      <c r="B105" s="12">
        <v>58</v>
      </c>
      <c r="C105" s="13" t="s">
        <v>119</v>
      </c>
      <c r="D105" s="12" t="s">
        <v>21</v>
      </c>
      <c r="E105" s="12">
        <v>4</v>
      </c>
      <c r="F105" s="23">
        <v>2600</v>
      </c>
      <c r="G105" s="23">
        <f t="shared" si="68"/>
        <v>10400</v>
      </c>
      <c r="H105" s="23">
        <v>500</v>
      </c>
      <c r="I105" s="23">
        <f t="shared" si="69"/>
        <v>2000</v>
      </c>
      <c r="J105" s="23">
        <v>500</v>
      </c>
      <c r="K105" s="23">
        <f t="shared" si="70"/>
        <v>2000</v>
      </c>
      <c r="L105" s="23">
        <v>500</v>
      </c>
      <c r="M105" s="23">
        <f t="shared" si="71"/>
        <v>2000</v>
      </c>
      <c r="N105" s="23">
        <v>2000</v>
      </c>
      <c r="O105" s="23">
        <f t="shared" si="72"/>
        <v>8000</v>
      </c>
      <c r="P105" s="23">
        <v>2000</v>
      </c>
      <c r="Q105" s="23">
        <f t="shared" si="73"/>
        <v>8000</v>
      </c>
    </row>
    <row r="106" spans="2:17" x14ac:dyDescent="0.2">
      <c r="B106" s="12"/>
      <c r="C106" s="13"/>
      <c r="D106" s="12"/>
      <c r="E106" s="12"/>
      <c r="F106" s="12"/>
      <c r="G106" s="12"/>
      <c r="H106" s="12"/>
      <c r="I106" s="12"/>
      <c r="J106" s="12"/>
      <c r="K106" s="12"/>
      <c r="L106" s="12"/>
      <c r="M106" s="23"/>
      <c r="N106" s="12"/>
      <c r="O106" s="12"/>
      <c r="P106" s="12"/>
      <c r="Q106" s="12"/>
    </row>
  </sheetData>
  <mergeCells count="16">
    <mergeCell ref="L3:M3"/>
    <mergeCell ref="N3:O3"/>
    <mergeCell ref="P3:Q3"/>
    <mergeCell ref="N2:Q2"/>
    <mergeCell ref="F2:I2"/>
    <mergeCell ref="P1:Q1"/>
    <mergeCell ref="F1:G1"/>
    <mergeCell ref="F3:G3"/>
    <mergeCell ref="C2:D2"/>
    <mergeCell ref="J1:K1"/>
    <mergeCell ref="N1:O1"/>
    <mergeCell ref="H1:I1"/>
    <mergeCell ref="L1:M1"/>
    <mergeCell ref="H3:I3"/>
    <mergeCell ref="J2:M2"/>
    <mergeCell ref="J3:K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14d6e24-8e63-4660-88d2-aa410eff253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68B6009A4AC1F4FAD04511D5CADA840" ma:contentTypeVersion="14" ma:contentTypeDescription="Create a new document." ma:contentTypeScope="" ma:versionID="b507d42e0d5d8f8eba5f2a606787d76f">
  <xsd:schema xmlns:xsd="http://www.w3.org/2001/XMLSchema" xmlns:xs="http://www.w3.org/2001/XMLSchema" xmlns:p="http://schemas.microsoft.com/office/2006/metadata/properties" xmlns:ns3="d14d6e24-8e63-4660-88d2-aa410eff2534" xmlns:ns4="ecc90716-5126-4e73-9627-963dcf1064ff" targetNamespace="http://schemas.microsoft.com/office/2006/metadata/properties" ma:root="true" ma:fieldsID="7ca9bbeb72f94e1003bc8c650a28f46c" ns3:_="" ns4:_="">
    <xsd:import namespace="d14d6e24-8e63-4660-88d2-aa410eff2534"/>
    <xsd:import namespace="ecc90716-5126-4e73-9627-963dcf1064ff"/>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4d6e24-8e63-4660-88d2-aa410eff2534"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cc90716-5126-4e73-9627-963dcf1064f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C8519A-8DFE-4945-9902-270E75C6BFFC}">
  <ds:schemaRefs>
    <ds:schemaRef ds:uri="ecc90716-5126-4e73-9627-963dcf1064ff"/>
    <ds:schemaRef ds:uri="http://schemas.microsoft.com/office/infopath/2007/PartnerControls"/>
    <ds:schemaRef ds:uri="http://schemas.openxmlformats.org/package/2006/metadata/core-properties"/>
    <ds:schemaRef ds:uri="http://purl.org/dc/dcmitype/"/>
    <ds:schemaRef ds:uri="http://purl.org/dc/terms/"/>
    <ds:schemaRef ds:uri="http://purl.org/dc/elements/1.1/"/>
    <ds:schemaRef ds:uri="http://schemas.microsoft.com/office/2006/documentManagement/types"/>
    <ds:schemaRef ds:uri="http://www.w3.org/XML/1998/namespace"/>
    <ds:schemaRef ds:uri="d14d6e24-8e63-4660-88d2-aa410eff2534"/>
    <ds:schemaRef ds:uri="http://schemas.microsoft.com/office/2006/metadata/properties"/>
  </ds:schemaRefs>
</ds:datastoreItem>
</file>

<file path=customXml/itemProps2.xml><?xml version="1.0" encoding="utf-8"?>
<ds:datastoreItem xmlns:ds="http://schemas.openxmlformats.org/officeDocument/2006/customXml" ds:itemID="{4BC09C7F-FD86-42DC-AFA1-1FD7FA93E9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4d6e24-8e63-4660-88d2-aa410eff2534"/>
    <ds:schemaRef ds:uri="ecc90716-5126-4e73-9627-963dcf1064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4FB04A-5B97-49E7-996F-6ED3ED039E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 </vt:lpstr>
      <vt:lpstr>Comparative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Pushpak Mahesh Shewale</dc:creator>
  <cp:lastModifiedBy>Stephen P</cp:lastModifiedBy>
  <dcterms:created xsi:type="dcterms:W3CDTF">2024-11-04T06:09:08Z</dcterms:created>
  <dcterms:modified xsi:type="dcterms:W3CDTF">2024-11-05T14:09:38Z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0x010100568B6009A4AC1F4FAD04511D5CADA840</vt:lpwstr>
  </property>
</Properties>
</file>