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0" yWindow="0" windowWidth="15530" windowHeight="5890"/>
  </bookViews>
  <sheets>
    <sheet name="Summary" sheetId="2" r:id="rId1"/>
    <sheet name="BOQ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4" i="1"/>
  <c r="N5" i="1"/>
  <c r="N6" i="1"/>
  <c r="N7" i="1"/>
  <c r="N8" i="1"/>
  <c r="N9" i="1"/>
  <c r="N10" i="1"/>
  <c r="N11" i="1"/>
  <c r="N4" i="1"/>
  <c r="F4" i="2" l="1"/>
  <c r="F3" i="2"/>
  <c r="S11" i="1"/>
  <c r="Q11" i="1"/>
  <c r="S10" i="1"/>
  <c r="Q10" i="1"/>
  <c r="S9" i="1"/>
  <c r="Q9" i="1"/>
  <c r="S8" i="1"/>
  <c r="Q8" i="1"/>
  <c r="S7" i="1"/>
  <c r="Q7" i="1"/>
  <c r="S6" i="1"/>
  <c r="Q6" i="1"/>
  <c r="S5" i="1"/>
  <c r="Q5" i="1"/>
  <c r="S4" i="1"/>
  <c r="Q4" i="1"/>
  <c r="Q12" i="1" s="1"/>
  <c r="D8" i="2"/>
  <c r="F5" i="2" l="1"/>
  <c r="F8" i="2" s="1"/>
  <c r="S12" i="1"/>
  <c r="D4" i="2"/>
  <c r="D3" i="2"/>
  <c r="D5" i="2" s="1"/>
  <c r="O11" i="1"/>
  <c r="M11" i="1"/>
  <c r="O10" i="1"/>
  <c r="M10" i="1"/>
  <c r="O9" i="1"/>
  <c r="M9" i="1"/>
  <c r="O8" i="1"/>
  <c r="M8" i="1"/>
  <c r="O7" i="1"/>
  <c r="M7" i="1"/>
  <c r="O6" i="1"/>
  <c r="M6" i="1"/>
  <c r="O5" i="1"/>
  <c r="M5" i="1"/>
  <c r="O4" i="1"/>
  <c r="M4" i="1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I4" i="1"/>
  <c r="M12" i="1" l="1"/>
  <c r="E3" i="2" s="1"/>
  <c r="I12" i="1"/>
  <c r="O12" i="1"/>
  <c r="E4" i="2" s="1"/>
  <c r="K12" i="1"/>
  <c r="G5" i="1"/>
  <c r="G6" i="1"/>
  <c r="G7" i="1"/>
  <c r="G8" i="1"/>
  <c r="G9" i="1"/>
  <c r="G10" i="1"/>
  <c r="G11" i="1"/>
  <c r="G4" i="1"/>
  <c r="E5" i="1"/>
  <c r="E6" i="1"/>
  <c r="E7" i="1"/>
  <c r="E8" i="1"/>
  <c r="E9" i="1"/>
  <c r="E10" i="1"/>
  <c r="E11" i="1"/>
  <c r="E4" i="1"/>
  <c r="C12" i="1"/>
  <c r="B12" i="1"/>
  <c r="E5" i="2" l="1"/>
  <c r="E8" i="2" s="1"/>
  <c r="E12" i="1"/>
  <c r="C3" i="2" s="1"/>
  <c r="G12" i="1"/>
  <c r="C4" i="2" l="1"/>
  <c r="C5" i="2" s="1"/>
  <c r="C8" i="2" s="1"/>
</calcChain>
</file>

<file path=xl/sharedStrings.xml><?xml version="1.0" encoding="utf-8"?>
<sst xmlns="http://schemas.openxmlformats.org/spreadsheetml/2006/main" count="61" uniqueCount="30">
  <si>
    <t>Region</t>
  </si>
  <si>
    <t>3 shelf</t>
  </si>
  <si>
    <t>2 shelf</t>
  </si>
  <si>
    <t>Mumbai</t>
  </si>
  <si>
    <t>Kolkatta</t>
  </si>
  <si>
    <t>Chennai</t>
  </si>
  <si>
    <t>Delhi</t>
  </si>
  <si>
    <t>Goa</t>
  </si>
  <si>
    <t>Trivandrum</t>
  </si>
  <si>
    <t>Bhubaneswar</t>
  </si>
  <si>
    <t>Guwahati</t>
  </si>
  <si>
    <t>Total</t>
  </si>
  <si>
    <t>Qty</t>
  </si>
  <si>
    <t>Rate</t>
  </si>
  <si>
    <t>Amount</t>
  </si>
  <si>
    <t>3 Shelf</t>
  </si>
  <si>
    <t>2 Shelf</t>
  </si>
  <si>
    <t>Summary of MRP RACK</t>
  </si>
  <si>
    <t>SL No.</t>
  </si>
  <si>
    <t>Descricption</t>
  </si>
  <si>
    <t>Transport Charges</t>
  </si>
  <si>
    <t>packing charges</t>
  </si>
  <si>
    <t>Sum Total</t>
  </si>
  <si>
    <t>Omigo</t>
  </si>
  <si>
    <t>Smart Seating</t>
  </si>
  <si>
    <t>Kruti Promotions</t>
  </si>
  <si>
    <t>Smart seating</t>
  </si>
  <si>
    <t>included</t>
  </si>
  <si>
    <t>By TFS scope</t>
  </si>
  <si>
    <t>Pikture Perfect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</si>
</sst>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164" fontId="4" fillId="2" borderId="1" xfId="1" applyNumberFormat="1" applyFont="1" applyFill="1" applyBorder="1"/>
    <xf numFmtId="164" fontId="5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vertical="center" wrapText="1"/>
    </xf>
    <xf numFmtId="164" fontId="5" fillId="2" borderId="1" xfId="1" applyNumberFormat="1" applyFont="1" applyFill="1" applyBorder="1"/>
    <xf numFmtId="164" fontId="4" fillId="4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7" sqref="D7"/>
    </sheetView>
  </sheetViews>
  <sheetFormatPr defaultRowHeight="13" x14ac:dyDescent="0.3"/>
  <cols>
    <col min="1" max="1" width="8.7265625" style="1"/>
    <col min="2" max="2" width="18.54296875" style="1" customWidth="1"/>
    <col min="3" max="3" width="13.36328125" style="1" customWidth="1"/>
    <col min="4" max="6" width="14.7265625" style="1" bestFit="1" customWidth="1"/>
    <col min="7" max="16384" width="8.7265625" style="1"/>
  </cols>
  <sheetData>
    <row r="1" spans="1:6" x14ac:dyDescent="0.3">
      <c r="A1" s="13" t="s">
        <v>17</v>
      </c>
      <c r="B1" s="14"/>
      <c r="C1" s="15"/>
    </row>
    <row r="2" spans="1:6" x14ac:dyDescent="0.3">
      <c r="A2" s="2" t="s">
        <v>18</v>
      </c>
      <c r="B2" s="2" t="s">
        <v>19</v>
      </c>
      <c r="C2" s="2" t="s">
        <v>23</v>
      </c>
      <c r="D2" s="2" t="s">
        <v>26</v>
      </c>
      <c r="E2" s="2" t="s">
        <v>25</v>
      </c>
      <c r="F2" s="2" t="s">
        <v>29</v>
      </c>
    </row>
    <row r="3" spans="1:6" x14ac:dyDescent="0.3">
      <c r="A3" s="2">
        <v>1</v>
      </c>
      <c r="B3" s="2" t="s">
        <v>15</v>
      </c>
      <c r="C3" s="2">
        <f>BOQ!E12</f>
        <v>564100</v>
      </c>
      <c r="D3" s="2">
        <f>BOQ!I12</f>
        <v>455040</v>
      </c>
      <c r="E3" s="2">
        <f>BOQ!M12</f>
        <v>524800</v>
      </c>
      <c r="F3" s="2">
        <f>BOQ!Q12</f>
        <v>483200</v>
      </c>
    </row>
    <row r="4" spans="1:6" x14ac:dyDescent="0.3">
      <c r="A4" s="2">
        <v>2</v>
      </c>
      <c r="B4" s="2" t="s">
        <v>16</v>
      </c>
      <c r="C4" s="2">
        <f>BOQ!G12</f>
        <v>723850</v>
      </c>
      <c r="D4" s="2">
        <f>BOQ!K12</f>
        <v>584910</v>
      </c>
      <c r="E4" s="2">
        <f>BOQ!O12</f>
        <v>649900</v>
      </c>
      <c r="F4" s="2">
        <f>BOQ!S12</f>
        <v>572300</v>
      </c>
    </row>
    <row r="5" spans="1:6" x14ac:dyDescent="0.3">
      <c r="A5" s="12" t="s">
        <v>11</v>
      </c>
      <c r="B5" s="12"/>
      <c r="C5" s="3">
        <f>SUM(C3:C4)</f>
        <v>1287950</v>
      </c>
      <c r="D5" s="3">
        <f>SUM(D3:D4)</f>
        <v>1039950</v>
      </c>
      <c r="E5" s="3">
        <f>SUM(E3:E4)</f>
        <v>1174700</v>
      </c>
      <c r="F5" s="3">
        <f>SUM(F3:F4)</f>
        <v>1055500</v>
      </c>
    </row>
    <row r="6" spans="1:6" x14ac:dyDescent="0.3">
      <c r="A6" s="12" t="s">
        <v>20</v>
      </c>
      <c r="B6" s="12"/>
      <c r="C6" s="2" t="s">
        <v>28</v>
      </c>
      <c r="D6" s="2" t="s">
        <v>28</v>
      </c>
      <c r="E6" s="2" t="s">
        <v>28</v>
      </c>
      <c r="F6" s="2" t="s">
        <v>28</v>
      </c>
    </row>
    <row r="7" spans="1:6" x14ac:dyDescent="0.3">
      <c r="A7" s="12" t="s">
        <v>21</v>
      </c>
      <c r="B7" s="12"/>
      <c r="C7" s="2" t="s">
        <v>27</v>
      </c>
      <c r="D7" s="2">
        <v>45000</v>
      </c>
      <c r="E7" s="2" t="s">
        <v>27</v>
      </c>
      <c r="F7" s="2" t="s">
        <v>27</v>
      </c>
    </row>
    <row r="8" spans="1:6" x14ac:dyDescent="0.3">
      <c r="A8" s="12" t="s">
        <v>22</v>
      </c>
      <c r="B8" s="12"/>
      <c r="C8" s="3">
        <f>SUM(C5:C7)</f>
        <v>1287950</v>
      </c>
      <c r="D8" s="3">
        <f>D5+D7</f>
        <v>1084950</v>
      </c>
      <c r="E8" s="3">
        <f>SUM(E5:E7)</f>
        <v>1174700</v>
      </c>
      <c r="F8" s="3">
        <f>SUM(F5:F7)</f>
        <v>1055500</v>
      </c>
    </row>
  </sheetData>
  <mergeCells count="5">
    <mergeCell ref="A8:B8"/>
    <mergeCell ref="A1:C1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="50" zoomScaleNormal="50" workbookViewId="0">
      <selection activeCell="N2" sqref="N2:O2"/>
    </sheetView>
  </sheetViews>
  <sheetFormatPr defaultRowHeight="13" x14ac:dyDescent="0.3"/>
  <cols>
    <col min="1" max="1" width="21.453125" style="4" bestFit="1" customWidth="1"/>
    <col min="2" max="3" width="11.1796875" style="4" bestFit="1" customWidth="1"/>
    <col min="4" max="19" width="15.7265625" style="4" customWidth="1"/>
    <col min="20" max="21" width="9.54296875" style="4" bestFit="1" customWidth="1"/>
    <col min="22" max="22" width="10.26953125" style="4" bestFit="1" customWidth="1"/>
    <col min="23" max="16384" width="8.7265625" style="4"/>
  </cols>
  <sheetData>
    <row r="1" spans="1:19" ht="28" customHeight="1" x14ac:dyDescent="0.55000000000000004">
      <c r="D1" s="16" t="s">
        <v>23</v>
      </c>
      <c r="E1" s="16"/>
      <c r="F1" s="16"/>
      <c r="G1" s="16"/>
      <c r="H1" s="16" t="s">
        <v>24</v>
      </c>
      <c r="I1" s="16"/>
      <c r="J1" s="16"/>
      <c r="K1" s="16"/>
      <c r="L1" s="16" t="s">
        <v>25</v>
      </c>
      <c r="M1" s="16"/>
      <c r="N1" s="16"/>
      <c r="O1" s="16"/>
      <c r="P1" s="16" t="s">
        <v>29</v>
      </c>
      <c r="Q1" s="16"/>
      <c r="R1" s="16"/>
      <c r="S1" s="16"/>
    </row>
    <row r="2" spans="1:19" ht="23.5" x14ac:dyDescent="0.55000000000000004">
      <c r="A2" s="5"/>
      <c r="B2" s="17" t="s">
        <v>12</v>
      </c>
      <c r="C2" s="17"/>
      <c r="D2" s="17" t="s">
        <v>15</v>
      </c>
      <c r="E2" s="17"/>
      <c r="F2" s="17" t="s">
        <v>16</v>
      </c>
      <c r="G2" s="17"/>
      <c r="H2" s="17" t="s">
        <v>15</v>
      </c>
      <c r="I2" s="17"/>
      <c r="J2" s="17" t="s">
        <v>16</v>
      </c>
      <c r="K2" s="17"/>
      <c r="L2" s="17" t="s">
        <v>15</v>
      </c>
      <c r="M2" s="17"/>
      <c r="N2" s="17" t="s">
        <v>16</v>
      </c>
      <c r="O2" s="17"/>
      <c r="P2" s="17" t="s">
        <v>15</v>
      </c>
      <c r="Q2" s="17"/>
      <c r="R2" s="17" t="s">
        <v>16</v>
      </c>
      <c r="S2" s="17"/>
    </row>
    <row r="3" spans="1:19" ht="23.5" x14ac:dyDescent="0.3">
      <c r="A3" s="6" t="s">
        <v>0</v>
      </c>
      <c r="B3" s="6" t="s">
        <v>1</v>
      </c>
      <c r="C3" s="6" t="s">
        <v>2</v>
      </c>
      <c r="D3" s="6" t="s">
        <v>13</v>
      </c>
      <c r="E3" s="6" t="s">
        <v>14</v>
      </c>
      <c r="F3" s="6" t="s">
        <v>13</v>
      </c>
      <c r="G3" s="6" t="s">
        <v>14</v>
      </c>
      <c r="H3" s="6" t="s">
        <v>13</v>
      </c>
      <c r="I3" s="6" t="s">
        <v>14</v>
      </c>
      <c r="J3" s="6" t="s">
        <v>13</v>
      </c>
      <c r="K3" s="6" t="s">
        <v>14</v>
      </c>
      <c r="L3" s="6" t="s">
        <v>13</v>
      </c>
      <c r="M3" s="6" t="s">
        <v>14</v>
      </c>
      <c r="N3" s="6" t="s">
        <v>13</v>
      </c>
      <c r="O3" s="6" t="s">
        <v>14</v>
      </c>
      <c r="P3" s="6" t="s">
        <v>13</v>
      </c>
      <c r="Q3" s="6" t="s">
        <v>14</v>
      </c>
      <c r="R3" s="6" t="s">
        <v>13</v>
      </c>
      <c r="S3" s="6" t="s">
        <v>14</v>
      </c>
    </row>
    <row r="4" spans="1:19" ht="23.5" x14ac:dyDescent="0.55000000000000004">
      <c r="A4" s="7" t="s">
        <v>3</v>
      </c>
      <c r="B4" s="7">
        <v>18</v>
      </c>
      <c r="C4" s="7">
        <v>18</v>
      </c>
      <c r="D4" s="10">
        <v>7700</v>
      </c>
      <c r="E4" s="5">
        <f>D4*$B4</f>
        <v>138600</v>
      </c>
      <c r="F4" s="11">
        <v>6200</v>
      </c>
      <c r="G4" s="5">
        <f>F4*$C4</f>
        <v>111600</v>
      </c>
      <c r="H4" s="10">
        <v>7110</v>
      </c>
      <c r="I4" s="5">
        <f>H4*$B4</f>
        <v>127980</v>
      </c>
      <c r="J4" s="11">
        <v>6030</v>
      </c>
      <c r="K4" s="5">
        <f>J4*$C4</f>
        <v>108540</v>
      </c>
      <c r="L4" s="10">
        <f>9000-800</f>
        <v>8200</v>
      </c>
      <c r="M4" s="5">
        <f>L4*$B4</f>
        <v>147600</v>
      </c>
      <c r="N4" s="11">
        <f>7500-800</f>
        <v>6700</v>
      </c>
      <c r="O4" s="5">
        <f>N4*$C4</f>
        <v>120600</v>
      </c>
      <c r="P4" s="10">
        <v>7550</v>
      </c>
      <c r="Q4" s="5">
        <f>P4*$B4</f>
        <v>135900</v>
      </c>
      <c r="R4" s="11">
        <v>5900</v>
      </c>
      <c r="S4" s="5">
        <f>R4*$C4</f>
        <v>106200</v>
      </c>
    </row>
    <row r="5" spans="1:19" ht="23.5" x14ac:dyDescent="0.55000000000000004">
      <c r="A5" s="8" t="s">
        <v>4</v>
      </c>
      <c r="B5" s="7">
        <v>17</v>
      </c>
      <c r="C5" s="7">
        <v>22</v>
      </c>
      <c r="D5" s="10">
        <v>9250</v>
      </c>
      <c r="E5" s="5">
        <f>D5*$B5</f>
        <v>157250</v>
      </c>
      <c r="F5" s="11">
        <v>7750</v>
      </c>
      <c r="G5" s="5">
        <f>F5*$C5</f>
        <v>170500</v>
      </c>
      <c r="H5" s="10">
        <v>7110</v>
      </c>
      <c r="I5" s="5">
        <f t="shared" ref="I5:I11" si="0">H5*$B5</f>
        <v>120870</v>
      </c>
      <c r="J5" s="11">
        <v>6030</v>
      </c>
      <c r="K5" s="5">
        <f t="shared" ref="K5:K11" si="1">J5*$C5</f>
        <v>132660</v>
      </c>
      <c r="L5" s="10">
        <f t="shared" ref="L5:L11" si="2">9000-800</f>
        <v>8200</v>
      </c>
      <c r="M5" s="5">
        <f t="shared" ref="M5:M11" si="3">L5*$B5</f>
        <v>139400</v>
      </c>
      <c r="N5" s="11">
        <f t="shared" ref="N5:N11" si="4">7500-800</f>
        <v>6700</v>
      </c>
      <c r="O5" s="5">
        <f t="shared" ref="O5:O11" si="5">N5*$C5</f>
        <v>147400</v>
      </c>
      <c r="P5" s="10">
        <v>7550</v>
      </c>
      <c r="Q5" s="5">
        <f t="shared" ref="Q5:Q11" si="6">P5*$B5</f>
        <v>128350</v>
      </c>
      <c r="R5" s="11">
        <v>5900</v>
      </c>
      <c r="S5" s="5">
        <f t="shared" ref="S5:S11" si="7">R5*$C5</f>
        <v>129800</v>
      </c>
    </row>
    <row r="6" spans="1:19" ht="23.5" x14ac:dyDescent="0.55000000000000004">
      <c r="A6" s="7" t="s">
        <v>5</v>
      </c>
      <c r="B6" s="7">
        <v>6</v>
      </c>
      <c r="C6" s="7">
        <v>16</v>
      </c>
      <c r="D6" s="10">
        <v>9250</v>
      </c>
      <c r="E6" s="5">
        <f t="shared" ref="E6:E11" si="8">D6*$B6</f>
        <v>55500</v>
      </c>
      <c r="F6" s="11">
        <v>7750</v>
      </c>
      <c r="G6" s="5">
        <f t="shared" ref="G6:G11" si="9">F6*$C6</f>
        <v>124000</v>
      </c>
      <c r="H6" s="10">
        <v>7110</v>
      </c>
      <c r="I6" s="5">
        <f t="shared" si="0"/>
        <v>42660</v>
      </c>
      <c r="J6" s="11">
        <v>6030</v>
      </c>
      <c r="K6" s="5">
        <f t="shared" si="1"/>
        <v>96480</v>
      </c>
      <c r="L6" s="10">
        <f t="shared" si="2"/>
        <v>8200</v>
      </c>
      <c r="M6" s="5">
        <f t="shared" si="3"/>
        <v>49200</v>
      </c>
      <c r="N6" s="11">
        <f t="shared" si="4"/>
        <v>6700</v>
      </c>
      <c r="O6" s="5">
        <f t="shared" si="5"/>
        <v>107200</v>
      </c>
      <c r="P6" s="10">
        <v>7550</v>
      </c>
      <c r="Q6" s="5">
        <f t="shared" si="6"/>
        <v>45300</v>
      </c>
      <c r="R6" s="11">
        <v>5900</v>
      </c>
      <c r="S6" s="5">
        <f t="shared" si="7"/>
        <v>94400</v>
      </c>
    </row>
    <row r="7" spans="1:19" ht="23.5" x14ac:dyDescent="0.55000000000000004">
      <c r="A7" s="8" t="s">
        <v>6</v>
      </c>
      <c r="B7" s="7">
        <v>17</v>
      </c>
      <c r="C7" s="7"/>
      <c r="D7" s="10">
        <v>9250</v>
      </c>
      <c r="E7" s="5">
        <f t="shared" si="8"/>
        <v>157250</v>
      </c>
      <c r="F7" s="11">
        <v>7750</v>
      </c>
      <c r="G7" s="5">
        <f t="shared" si="9"/>
        <v>0</v>
      </c>
      <c r="H7" s="10">
        <v>7110</v>
      </c>
      <c r="I7" s="5">
        <f t="shared" si="0"/>
        <v>120870</v>
      </c>
      <c r="J7" s="11">
        <v>6030</v>
      </c>
      <c r="K7" s="5">
        <f t="shared" si="1"/>
        <v>0</v>
      </c>
      <c r="L7" s="10">
        <f t="shared" si="2"/>
        <v>8200</v>
      </c>
      <c r="M7" s="5">
        <f t="shared" si="3"/>
        <v>139400</v>
      </c>
      <c r="N7" s="11">
        <f t="shared" si="4"/>
        <v>6700</v>
      </c>
      <c r="O7" s="5">
        <f t="shared" si="5"/>
        <v>0</v>
      </c>
      <c r="P7" s="10">
        <v>7550</v>
      </c>
      <c r="Q7" s="5">
        <f t="shared" si="6"/>
        <v>128350</v>
      </c>
      <c r="R7" s="11">
        <v>5900</v>
      </c>
      <c r="S7" s="5">
        <f t="shared" si="7"/>
        <v>0</v>
      </c>
    </row>
    <row r="8" spans="1:19" ht="23.5" x14ac:dyDescent="0.55000000000000004">
      <c r="A8" s="8" t="s">
        <v>7</v>
      </c>
      <c r="B8" s="7">
        <v>0</v>
      </c>
      <c r="C8" s="7">
        <v>9</v>
      </c>
      <c r="D8" s="10">
        <v>9250</v>
      </c>
      <c r="E8" s="5">
        <f t="shared" si="8"/>
        <v>0</v>
      </c>
      <c r="F8" s="11">
        <v>7750</v>
      </c>
      <c r="G8" s="5">
        <f t="shared" si="9"/>
        <v>69750</v>
      </c>
      <c r="H8" s="10">
        <v>7110</v>
      </c>
      <c r="I8" s="5">
        <f t="shared" si="0"/>
        <v>0</v>
      </c>
      <c r="J8" s="11">
        <v>6030</v>
      </c>
      <c r="K8" s="5">
        <f t="shared" si="1"/>
        <v>54270</v>
      </c>
      <c r="L8" s="10">
        <f t="shared" si="2"/>
        <v>8200</v>
      </c>
      <c r="M8" s="5">
        <f t="shared" si="3"/>
        <v>0</v>
      </c>
      <c r="N8" s="11">
        <f t="shared" si="4"/>
        <v>6700</v>
      </c>
      <c r="O8" s="5">
        <f t="shared" si="5"/>
        <v>60300</v>
      </c>
      <c r="P8" s="10">
        <v>7550</v>
      </c>
      <c r="Q8" s="5">
        <f t="shared" si="6"/>
        <v>0</v>
      </c>
      <c r="R8" s="11">
        <v>5900</v>
      </c>
      <c r="S8" s="5">
        <f t="shared" si="7"/>
        <v>53100</v>
      </c>
    </row>
    <row r="9" spans="1:19" ht="23.5" x14ac:dyDescent="0.55000000000000004">
      <c r="A9" s="7" t="s">
        <v>8</v>
      </c>
      <c r="B9" s="7">
        <v>0</v>
      </c>
      <c r="C9" s="7">
        <v>16</v>
      </c>
      <c r="D9" s="10">
        <v>9250</v>
      </c>
      <c r="E9" s="5">
        <f t="shared" si="8"/>
        <v>0</v>
      </c>
      <c r="F9" s="11">
        <v>7750</v>
      </c>
      <c r="G9" s="5">
        <f t="shared" si="9"/>
        <v>124000</v>
      </c>
      <c r="H9" s="10">
        <v>7110</v>
      </c>
      <c r="I9" s="5">
        <f t="shared" si="0"/>
        <v>0</v>
      </c>
      <c r="J9" s="11">
        <v>6030</v>
      </c>
      <c r="K9" s="5">
        <f t="shared" si="1"/>
        <v>96480</v>
      </c>
      <c r="L9" s="10">
        <f t="shared" si="2"/>
        <v>8200</v>
      </c>
      <c r="M9" s="5">
        <f t="shared" si="3"/>
        <v>0</v>
      </c>
      <c r="N9" s="11">
        <f t="shared" si="4"/>
        <v>6700</v>
      </c>
      <c r="O9" s="5">
        <f t="shared" si="5"/>
        <v>107200</v>
      </c>
      <c r="P9" s="10">
        <v>7550</v>
      </c>
      <c r="Q9" s="5">
        <f t="shared" si="6"/>
        <v>0</v>
      </c>
      <c r="R9" s="11">
        <v>5900</v>
      </c>
      <c r="S9" s="5">
        <f t="shared" si="7"/>
        <v>94400</v>
      </c>
    </row>
    <row r="10" spans="1:19" ht="23.5" x14ac:dyDescent="0.55000000000000004">
      <c r="A10" s="8" t="s">
        <v>9</v>
      </c>
      <c r="B10" s="7">
        <v>0</v>
      </c>
      <c r="C10" s="7">
        <v>10</v>
      </c>
      <c r="D10" s="10">
        <v>9250</v>
      </c>
      <c r="E10" s="5">
        <f t="shared" si="8"/>
        <v>0</v>
      </c>
      <c r="F10" s="11">
        <v>7750</v>
      </c>
      <c r="G10" s="5">
        <f t="shared" si="9"/>
        <v>77500</v>
      </c>
      <c r="H10" s="10">
        <v>7110</v>
      </c>
      <c r="I10" s="5">
        <f t="shared" si="0"/>
        <v>0</v>
      </c>
      <c r="J10" s="11">
        <v>6030</v>
      </c>
      <c r="K10" s="5">
        <f t="shared" si="1"/>
        <v>60300</v>
      </c>
      <c r="L10" s="10">
        <f t="shared" si="2"/>
        <v>8200</v>
      </c>
      <c r="M10" s="5">
        <f t="shared" si="3"/>
        <v>0</v>
      </c>
      <c r="N10" s="11">
        <f t="shared" si="4"/>
        <v>6700</v>
      </c>
      <c r="O10" s="5">
        <f t="shared" si="5"/>
        <v>67000</v>
      </c>
      <c r="P10" s="10">
        <v>7550</v>
      </c>
      <c r="Q10" s="5">
        <f t="shared" si="6"/>
        <v>0</v>
      </c>
      <c r="R10" s="11">
        <v>5900</v>
      </c>
      <c r="S10" s="5">
        <f t="shared" si="7"/>
        <v>59000</v>
      </c>
    </row>
    <row r="11" spans="1:19" ht="23.5" x14ac:dyDescent="0.55000000000000004">
      <c r="A11" s="7" t="s">
        <v>10</v>
      </c>
      <c r="B11" s="7">
        <v>6</v>
      </c>
      <c r="C11" s="7">
        <v>6</v>
      </c>
      <c r="D11" s="10">
        <v>9250</v>
      </c>
      <c r="E11" s="5">
        <f t="shared" si="8"/>
        <v>55500</v>
      </c>
      <c r="F11" s="11">
        <v>7750</v>
      </c>
      <c r="G11" s="5">
        <f t="shared" si="9"/>
        <v>46500</v>
      </c>
      <c r="H11" s="10">
        <v>7110</v>
      </c>
      <c r="I11" s="5">
        <f t="shared" si="0"/>
        <v>42660</v>
      </c>
      <c r="J11" s="11">
        <v>6030</v>
      </c>
      <c r="K11" s="5">
        <f t="shared" si="1"/>
        <v>36180</v>
      </c>
      <c r="L11" s="10">
        <f t="shared" si="2"/>
        <v>8200</v>
      </c>
      <c r="M11" s="5">
        <f t="shared" si="3"/>
        <v>49200</v>
      </c>
      <c r="N11" s="11">
        <f t="shared" si="4"/>
        <v>6700</v>
      </c>
      <c r="O11" s="5">
        <f t="shared" si="5"/>
        <v>40200</v>
      </c>
      <c r="P11" s="10">
        <v>7550</v>
      </c>
      <c r="Q11" s="5">
        <f t="shared" si="6"/>
        <v>45300</v>
      </c>
      <c r="R11" s="11">
        <v>5900</v>
      </c>
      <c r="S11" s="5">
        <f t="shared" si="7"/>
        <v>35400</v>
      </c>
    </row>
    <row r="12" spans="1:19" ht="23.5" x14ac:dyDescent="0.55000000000000004">
      <c r="A12" s="6" t="s">
        <v>11</v>
      </c>
      <c r="B12" s="6">
        <f>SUM(B4:B11)</f>
        <v>64</v>
      </c>
      <c r="C12" s="6">
        <f>SUM(C4:C11)</f>
        <v>97</v>
      </c>
      <c r="D12" s="6"/>
      <c r="E12" s="9">
        <f>SUM(E4:E11)</f>
        <v>564100</v>
      </c>
      <c r="F12" s="9"/>
      <c r="G12" s="9">
        <f>SUM(G4:G11)</f>
        <v>723850</v>
      </c>
      <c r="H12" s="6"/>
      <c r="I12" s="9">
        <f>SUM(I4:I11)</f>
        <v>455040</v>
      </c>
      <c r="J12" s="9"/>
      <c r="K12" s="9">
        <f>SUM(K4:K11)</f>
        <v>584910</v>
      </c>
      <c r="L12" s="6"/>
      <c r="M12" s="9">
        <f>SUM(M4:M11)</f>
        <v>524800</v>
      </c>
      <c r="N12" s="9"/>
      <c r="O12" s="9">
        <f>SUM(O4:O11)</f>
        <v>649900</v>
      </c>
      <c r="P12" s="6"/>
      <c r="Q12" s="9">
        <f>SUM(Q4:Q11)</f>
        <v>483200</v>
      </c>
      <c r="R12" s="9"/>
      <c r="S12" s="9">
        <f>SUM(S4:S11)</f>
        <v>572300</v>
      </c>
    </row>
  </sheetData>
  <mergeCells count="13">
    <mergeCell ref="B2:C2"/>
    <mergeCell ref="D2:E2"/>
    <mergeCell ref="F2:G2"/>
    <mergeCell ref="D1:G1"/>
    <mergeCell ref="H1:K1"/>
    <mergeCell ref="H2:I2"/>
    <mergeCell ref="J2:K2"/>
    <mergeCell ref="P1:S1"/>
    <mergeCell ref="P2:Q2"/>
    <mergeCell ref="R2:S2"/>
    <mergeCell ref="L1:O1"/>
    <mergeCell ref="L2:M2"/>
    <mergeCell ref="N2:O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199B2D-007C-44B5-87D0-1100AFA8F58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b57188eb-d1f0-4ce3-8e5d-aa1e259d11d3"/>
    <ds:schemaRef ds:uri="http://schemas.openxmlformats.org/package/2006/metadata/core-properties"/>
    <ds:schemaRef ds:uri="84d5ecd3-9e46-4f88-88f4-d7ee9e4f8f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6D62902-0FB8-4612-9072-3122A51819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37228A-1095-4BC4-AD6E-768FC937E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2024-04-15T04:40:49Z</dcterms:created>
  <dcterms:modified xsi:type="dcterms:W3CDTF">2024-04-18T12:42:07Z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