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travelfoodservices-my.sharepoint.com/personal/jogeswar_sahu_travelfoodservices_com/Documents/Downloads/"/>
    </mc:Choice>
  </mc:AlternateContent>
  <bookViews>
    <workbookView xWindow="0" yWindow="0" windowWidth="19200" windowHeight="5890"/>
  </bookViews>
  <sheets>
    <sheet name="Comparative" sheetId="1" r:id="rId1"/>
    <sheet name="Lumicell Solution" sheetId="2" r:id="rId2"/>
    <sheet name="Cenzer" sheetId="3" r:id="rId3"/>
  </sheets>
  <definedNames>
    <definedName name="_xlnm._FilterDatabase" localSheetId="0" hidden="1">Comparative!$A$2:$E$9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7" i="3" l="1"/>
  <c r="L8" i="3"/>
  <c r="L9" i="3"/>
  <c r="L10" i="3"/>
  <c r="L14" i="3" s="1"/>
  <c r="L11" i="3"/>
  <c r="L12" i="3"/>
  <c r="L13" i="3"/>
  <c r="L16" i="3" l="1"/>
  <c r="L17" i="3"/>
  <c r="I2" i="2"/>
  <c r="I3" i="2"/>
  <c r="I4" i="2"/>
  <c r="I5" i="2"/>
  <c r="I6" i="2"/>
  <c r="I7" i="2"/>
  <c r="I8" i="2"/>
  <c r="I9" i="2"/>
  <c r="I10" i="2" s="1"/>
  <c r="I11" i="2" l="1"/>
  <c r="J9" i="1"/>
  <c r="J8" i="1"/>
  <c r="J7" i="1"/>
  <c r="J6" i="1"/>
  <c r="J5" i="1"/>
  <c r="J4" i="1"/>
  <c r="J3" i="1"/>
  <c r="J10" i="1" s="1"/>
  <c r="H9" i="1"/>
  <c r="H8" i="1"/>
  <c r="H7" i="1"/>
  <c r="H6" i="1"/>
  <c r="H5" i="1"/>
  <c r="H4" i="1"/>
  <c r="H3" i="1"/>
  <c r="F4" i="1"/>
  <c r="F10" i="1" s="1"/>
  <c r="F5" i="1"/>
  <c r="F6" i="1"/>
  <c r="F7" i="1"/>
  <c r="F8" i="1"/>
  <c r="F9" i="1"/>
  <c r="F3" i="1"/>
  <c r="H10" i="1" l="1"/>
</calcChain>
</file>

<file path=xl/sharedStrings.xml><?xml version="1.0" encoding="utf-8"?>
<sst xmlns="http://schemas.openxmlformats.org/spreadsheetml/2006/main" count="140" uniqueCount="67">
  <si>
    <t>ItemCode</t>
  </si>
  <si>
    <t>Item Name</t>
  </si>
  <si>
    <t>UOM</t>
  </si>
  <si>
    <t>Qty</t>
  </si>
  <si>
    <t>Unit Price</t>
  </si>
  <si>
    <t>Remarks</t>
  </si>
  <si>
    <t>DL-01</t>
  </si>
  <si>
    <t>Location:WELCOME LOUNGE - Phase 2 
Item Description:ChandelierManufacturer:White Teak
Finish:•All metal to be in Bronze/copper finish
Technical Specifications:•6 nos - 9 watts LED bulbs/equivalent
•With provision for dimming
Note:With adjustable hanging arrangement</t>
  </si>
  <si>
    <t>Nos</t>
  </si>
  <si>
    <t>DL-02</t>
  </si>
  <si>
    <r>
      <rPr>
        <b/>
        <sz val="12"/>
        <color rgb="FF231F20"/>
        <rFont val="Arial"/>
        <family val="2"/>
      </rPr>
      <t>DL-03</t>
    </r>
  </si>
  <si>
    <t>DL-04</t>
  </si>
  <si>
    <r>
      <rPr>
        <b/>
        <sz val="12"/>
        <color rgb="FF231F20"/>
        <rFont val="Arial"/>
        <family val="2"/>
      </rPr>
      <t>DL-05</t>
    </r>
  </si>
  <si>
    <t>LocationTEA GARDENItem DescriptionLampManufacturerThe Kaleido StoreFinish•All metal to be in Bronze/copper finishTechnical
Specifications•5 nos - 9 watts LED bulbs/equivalent
•With provision for dimming</t>
  </si>
  <si>
    <t>DL-06</t>
  </si>
  <si>
    <t>DL-07</t>
  </si>
  <si>
    <t>LocationSPORTS LOUNGE
Item DescriptionTable Lamp
ManufacturerThe Kaleido Store
Finish•All metal to be in Bronze/copper finish
Technical Specifications•4 nos - 9 watts LED bulbs/equivalent
•With provision for dimming</t>
  </si>
  <si>
    <t>LocationSPORTS LOUNGE, RELAX LOUNGE, TEA GARDEN
Item DescriptionFloor Lamp 
ManufacturerThe Kaleido Store
Finish•All metal to be in Bronze/copper finishTechnical
Specifications•13 nos - 9 watts LED bulbs/equivalent
•With provision for dimming</t>
  </si>
  <si>
    <t>Item NumberDL-04   
LocationRELAX LOUNGE
Item DescriptionTable Lamp
 ManufacturerThe Kaleido Store
Finish•All metal to be in Bronze/copper finishTechnical
Specifications•9 nos - 9 watts LED bulbs/equivalent
•With provision for dimming</t>
  </si>
  <si>
    <t>LocationTEA GARDEN
Item DescriptionHanging Chandelier
ManufacturerUniLights
Finish•All metal to be in Bronze/copper finish
 Technical Specifications•5 nos - 9 watts LED bulbs/equivalent
•With provision for dimming</t>
  </si>
  <si>
    <t>LocationDINING AREA
Item DescriptionHanging LightManufacturerThe Kaleido StoreFinish•All metal to be in Bronze/copper finish
Technical Specifications•3 nos - 9 watts LED bulbs/equivalent
•With provision for dimmingNoteWith adjustable hanging arrangement</t>
  </si>
  <si>
    <t>Jordan Lights</t>
  </si>
  <si>
    <t>Amount</t>
  </si>
  <si>
    <t>Rate</t>
  </si>
  <si>
    <t>Limicell Solution</t>
  </si>
  <si>
    <t>Cenzer</t>
  </si>
  <si>
    <t>Total Amount</t>
  </si>
  <si>
    <t>Warranty: 1 Year</t>
  </si>
  <si>
    <t>GST 18%</t>
  </si>
  <si>
    <t>Total</t>
  </si>
  <si>
    <t>500mm to 550 mm approximate Bronze/copper finish e-27:holder, 9Watts Bulb</t>
  </si>
  <si>
    <t>LocationDINING AREA
Item DescriptionHanging LightManufacturerThe Kaleido StoreFinish•All metal to be in Bronze/copper finish
Technical Specifications•3 nos - 9 watts LED bulbs/equivalent
•With provision for dimming.    Note With adjustable hanging arrangement</t>
  </si>
  <si>
    <t>2000X400X1200- with G-9 Lamp Bronze/copper finish</t>
  </si>
  <si>
    <r>
      <rPr>
        <b/>
        <sz val="11"/>
        <color theme="1"/>
        <rFont val="Calibri"/>
        <family val="2"/>
        <scheme val="minor"/>
      </rPr>
      <t>Option 1</t>
    </r>
    <r>
      <rPr>
        <sz val="11"/>
        <color theme="1"/>
        <rFont val="Calibri"/>
        <family val="2"/>
        <scheme val="minor"/>
      </rPr>
      <t>, Bronze/copper finish</t>
    </r>
  </si>
  <si>
    <t>Bronze/copper finish</t>
  </si>
  <si>
    <t>Bronze/copper finish, E27 Holder</t>
  </si>
  <si>
    <t>1200mm
900mm
600mm
25mm sf profile 
Suspended bronze copper colour</t>
  </si>
  <si>
    <t>Product Photo</t>
  </si>
  <si>
    <t>Lead Time</t>
  </si>
  <si>
    <t>Total amount</t>
  </si>
  <si>
    <r>
      <rPr>
        <b/>
        <sz val="10"/>
        <color rgb="FF231F20"/>
        <rFont val="Calibri"/>
        <family val="2"/>
        <scheme val="minor"/>
      </rPr>
      <t>DL-03</t>
    </r>
  </si>
  <si>
    <r>
      <rPr>
        <b/>
        <sz val="10"/>
        <color rgb="FF231F20"/>
        <rFont val="Calibri"/>
        <family val="2"/>
        <scheme val="minor"/>
      </rPr>
      <t>DL-05</t>
    </r>
  </si>
  <si>
    <t>Decorative Lights - BLR Lounge Phrase II</t>
  </si>
  <si>
    <t>Bank Detail :–
Name :- Cenzer Industries Limited
A/C No. :- 50200047431312
IFSC Code:- HDFC0000357
Bank Name :- HDFC Bank
Branch:- Parel, Mumbai.</t>
  </si>
  <si>
    <t>Terms &amp; Condition:-
1.Taxes: GST Extra as applicable.
2.Freight: Extra
3.Payment: 100% advance
4.Warranty: 2 yrs on Architectural lights &amp; No Warranty on Decorative fixtures. It includes only manufacturing defect. Physical and water damage not included. Warranty will be void if the lights got damaged/off because of Non-standard operating condition. Warranty is calculated as per the 9 hours daily (within 24 hrs) use only.
5.Delivery Period : 4 to 6 weeks from the date of confirmed PO and advance received.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LED Source – as per the availability and fixture requirement – Cree/Citizen/Bridgelux/TYF/equivalent makes for the COB chip and Bridgelux/Dacol/BMTC/TYF/MLS/ equivalent for the SMD chips.
7.Quotation Validity: 15 Days, after 15 Days please confirm the prices before placing the order.</t>
  </si>
  <si>
    <t>Grand Total</t>
  </si>
  <si>
    <t>Transport Charges</t>
  </si>
  <si>
    <t>Led Decorative Pendant</t>
  </si>
  <si>
    <t>Power – 12w Led
Description - Metal Hanging 
Color Temp – 3000K
Size - Dia 360 mm Height - 1500 mm                                       Materal - Metal + Acrylic                                                Finish - Brass</t>
  </si>
  <si>
    <t>Decorative light</t>
  </si>
  <si>
    <t>Power – 3 x G9
Description - Metal Hanging 
Color Temp – 3000K
Size - Dia 400 mm Height - 1500 mm                                       Materal - Metal                                               Finish - Gold</t>
  </si>
  <si>
    <t>Wall Lamp</t>
  </si>
  <si>
    <t>Power – 1 X E27 Holder
Description - Metal Hanging 
Color Temp – 3000K
Size - Dia 240 mm Height - 380 mm X  150 mm                                     Materal - Metal                                            Finish - Antique Brass</t>
  </si>
  <si>
    <t>Table Lamp</t>
  </si>
  <si>
    <t>Power – 1 X E27 Holder
Description - Metal Hanging 
Color Temp – 3000K
Size - Dia 400 mm Height - 700 mm                                       Materal - Metal + Marble + Fabric Shade                                            Finish - Antique Brass</t>
  </si>
  <si>
    <t>Floor Lamp</t>
  </si>
  <si>
    <t>Power – 1 X E27 Holder
Description - Metal Hanging 
Color Temp – 3000K
Size - Dia 380 mm Height - 1300 mm                                       Materal - Metal + Glass                                              Finish - Matt Brass</t>
  </si>
  <si>
    <t>NA</t>
  </si>
  <si>
    <t>Power – Led
Description - Metal Hanging 
Color Temp – 3000K
Size - Dia 800 mm, 600 mm &amp; 400 mm Height - 1500 mm                                       Materal - Metal + Acrylic                                                Finish - Gold</t>
  </si>
  <si>
    <t>REMARKS</t>
  </si>
  <si>
    <t>AMOUNT</t>
  </si>
  <si>
    <t>RATE</t>
  </si>
  <si>
    <t>BOQ</t>
  </si>
  <si>
    <t>CENZER IMAGE</t>
  </si>
  <si>
    <t>CENZER SPECS</t>
  </si>
  <si>
    <t>Quotation No. CIL/26/24-25</t>
  </si>
  <si>
    <t>Date - 20/04/2024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</si>
</sst>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9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mbria"/>
      <family val="1"/>
    </font>
    <font>
      <b/>
      <sz val="11"/>
      <color rgb="FFFF0000"/>
      <name val="Cambria"/>
      <family val="1"/>
    </font>
    <font>
      <b/>
      <sz val="12"/>
      <name val="Arial"/>
      <family val="2"/>
    </font>
    <font>
      <b/>
      <sz val="12"/>
      <color rgb="FF231F2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231F20"/>
      <name val="Calibri"/>
      <family val="2"/>
      <scheme val="minor"/>
    </font>
    <font>
      <sz val="8"/>
      <color rgb="FF000000"/>
      <name val="Century Gothic"/>
      <family val="2"/>
    </font>
    <font>
      <sz val="8"/>
      <color theme="1"/>
      <name val="Century Gothic"/>
      <family val="2"/>
    </font>
    <font>
      <sz val="11"/>
      <color theme="1"/>
      <name val="Calibri Light"/>
      <family val="2"/>
      <scheme val="major"/>
    </font>
    <font>
      <sz val="10"/>
      <color rgb="FF000000"/>
      <name val="Calibri Light"/>
      <family val="2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6">
    <xf numFmtId="0" fontId="0" fillId="0" borderId="0" xfId="0"/>
    <xf numFmtId="0" fontId="1" fillId="2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1" fillId="2" borderId="1" xfId="0" applyNumberFormat="1" applyFont="1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vertical="top" wrapText="1"/>
    </xf>
    <xf numFmtId="0" fontId="0" fillId="0" borderId="1" xfId="0" applyBorder="1" applyAlignment="1">
      <alignment wrapText="1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8" fillId="4" borderId="0" xfId="0" applyFont="1" applyFill="1"/>
    <xf numFmtId="0" fontId="8" fillId="4" borderId="0" xfId="0" applyFont="1" applyFill="1" applyAlignment="1">
      <alignment wrapText="1"/>
    </xf>
    <xf numFmtId="0" fontId="8" fillId="4" borderId="3" xfId="0" applyFont="1" applyFill="1" applyBorder="1" applyAlignment="1">
      <alignment horizontal="center"/>
    </xf>
    <xf numFmtId="0" fontId="8" fillId="4" borderId="3" xfId="0" applyFont="1" applyFill="1" applyBorder="1"/>
    <xf numFmtId="0" fontId="9" fillId="5" borderId="3" xfId="0" applyFont="1" applyFill="1" applyBorder="1" applyAlignment="1">
      <alignment vertical="center"/>
    </xf>
    <xf numFmtId="49" fontId="10" fillId="5" borderId="3" xfId="0" applyNumberFormat="1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vertical="center"/>
    </xf>
    <xf numFmtId="0" fontId="8" fillId="4" borderId="3" xfId="0" applyFont="1" applyFill="1" applyBorder="1" applyAlignment="1">
      <alignment vertical="top" wrapText="1"/>
    </xf>
    <xf numFmtId="0" fontId="8" fillId="4" borderId="3" xfId="0" applyFont="1" applyFill="1" applyBorder="1" applyAlignment="1">
      <alignment wrapText="1"/>
    </xf>
    <xf numFmtId="0" fontId="11" fillId="4" borderId="3" xfId="0" applyFont="1" applyFill="1" applyBorder="1" applyAlignment="1">
      <alignment horizontal="left" vertical="top" wrapText="1"/>
    </xf>
    <xf numFmtId="0" fontId="12" fillId="4" borderId="3" xfId="0" applyFont="1" applyFill="1" applyBorder="1" applyAlignment="1">
      <alignment horizontal="left" vertical="top" wrapText="1"/>
    </xf>
    <xf numFmtId="0" fontId="11" fillId="4" borderId="3" xfId="0" applyFont="1" applyFill="1" applyBorder="1" applyAlignment="1">
      <alignment vertical="top" wrapText="1"/>
    </xf>
    <xf numFmtId="0" fontId="12" fillId="4" borderId="3" xfId="0" applyFont="1" applyFill="1" applyBorder="1" applyAlignment="1">
      <alignment vertical="top" wrapText="1"/>
    </xf>
    <xf numFmtId="169" fontId="8" fillId="4" borderId="3" xfId="1" applyNumberFormat="1" applyFont="1" applyFill="1" applyBorder="1" applyAlignment="1">
      <alignment horizontal="center" vertical="center"/>
    </xf>
    <xf numFmtId="169" fontId="9" fillId="5" borderId="3" xfId="1" applyNumberFormat="1" applyFont="1" applyFill="1" applyBorder="1" applyAlignment="1">
      <alignment horizontal="center" vertical="center"/>
    </xf>
    <xf numFmtId="169" fontId="8" fillId="4" borderId="3" xfId="1" applyNumberFormat="1" applyFont="1" applyFill="1" applyBorder="1" applyAlignment="1">
      <alignment horizontal="center" vertical="center"/>
    </xf>
    <xf numFmtId="169" fontId="8" fillId="4" borderId="0" xfId="1" applyNumberFormat="1" applyFont="1" applyFill="1" applyAlignment="1">
      <alignment horizontal="center" vertical="center"/>
    </xf>
    <xf numFmtId="0" fontId="8" fillId="6" borderId="3" xfId="0" applyFont="1" applyFill="1" applyBorder="1"/>
    <xf numFmtId="0" fontId="8" fillId="6" borderId="3" xfId="0" applyFont="1" applyFill="1" applyBorder="1" applyAlignment="1">
      <alignment wrapText="1"/>
    </xf>
    <xf numFmtId="169" fontId="8" fillId="6" borderId="3" xfId="1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0" xfId="0" applyBorder="1"/>
    <xf numFmtId="0" fontId="0" fillId="0" borderId="5" xfId="0" applyBorder="1"/>
    <xf numFmtId="1" fontId="0" fillId="0" borderId="6" xfId="0" applyNumberFormat="1" applyBorder="1" applyAlignment="1">
      <alignment horizontal="center" vertical="center"/>
    </xf>
    <xf numFmtId="0" fontId="0" fillId="0" borderId="7" xfId="0" applyBorder="1"/>
    <xf numFmtId="0" fontId="0" fillId="0" borderId="1" xfId="0" applyBorder="1" applyAlignment="1">
      <alignment horizontal="right" vertical="center"/>
    </xf>
    <xf numFmtId="1" fontId="0" fillId="0" borderId="2" xfId="0" applyNumberFormat="1" applyBorder="1" applyAlignment="1">
      <alignment horizontal="center" vertical="center"/>
    </xf>
    <xf numFmtId="0" fontId="0" fillId="0" borderId="5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5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left" vertical="top" wrapText="1"/>
    </xf>
    <xf numFmtId="0" fontId="0" fillId="0" borderId="1" xfId="0" applyFill="1" applyBorder="1"/>
    <xf numFmtId="0" fontId="4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17" fillId="4" borderId="3" xfId="0" applyFont="1" applyFill="1" applyBorder="1" applyAlignment="1">
      <alignment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923080</xdr:colOff>
      <xdr:row>1</xdr:row>
      <xdr:rowOff>160265</xdr:rowOff>
    </xdr:from>
    <xdr:ext cx="1370540" cy="815095"/>
    <xdr:pic>
      <xdr:nvPicPr>
        <xdr:cNvPr id="2" name="Picture 1">
          <a:extLst>
            <a:ext uri="{FF2B5EF4-FFF2-40B4-BE49-F238E27FC236}">
              <a16:creationId xmlns:a16="http://schemas.microsoft.com/office/drawing/2014/main" id="{DB865AE3-36B1-2D95-B630-325C2449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730" y="344415"/>
          <a:ext cx="1370540" cy="815095"/>
        </a:xfrm>
        <a:prstGeom prst="rect">
          <a:avLst/>
        </a:prstGeom>
      </xdr:spPr>
    </xdr:pic>
    <xdr:clientData/>
  </xdr:oneCellAnchor>
  <xdr:oneCellAnchor>
    <xdr:from>
      <xdr:col>7</xdr:col>
      <xdr:colOff>563986</xdr:colOff>
      <xdr:row>2</xdr:row>
      <xdr:rowOff>76200</xdr:rowOff>
    </xdr:from>
    <xdr:ext cx="1682315" cy="1089660"/>
    <xdr:pic>
      <xdr:nvPicPr>
        <xdr:cNvPr id="3" name="Picture 2">
          <a:extLst>
            <a:ext uri="{FF2B5EF4-FFF2-40B4-BE49-F238E27FC236}">
              <a16:creationId xmlns:a16="http://schemas.microsoft.com/office/drawing/2014/main" id="{80FEFA88-722A-AB1B-5ABF-F27DC7D13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0086" y="444500"/>
          <a:ext cx="1682315" cy="1089660"/>
        </a:xfrm>
        <a:prstGeom prst="rect">
          <a:avLst/>
        </a:prstGeom>
      </xdr:spPr>
    </xdr:pic>
    <xdr:clientData/>
  </xdr:oneCellAnchor>
  <xdr:oneCellAnchor>
    <xdr:from>
      <xdr:col>7</xdr:col>
      <xdr:colOff>1036320</xdr:colOff>
      <xdr:row>3</xdr:row>
      <xdr:rowOff>152527</xdr:rowOff>
    </xdr:from>
    <xdr:ext cx="1021080" cy="822501"/>
    <xdr:pic>
      <xdr:nvPicPr>
        <xdr:cNvPr id="4" name="Picture 3">
          <a:extLst>
            <a:ext uri="{FF2B5EF4-FFF2-40B4-BE49-F238E27FC236}">
              <a16:creationId xmlns:a16="http://schemas.microsoft.com/office/drawing/2014/main" id="{CDFD3FF9-1C60-7EEB-62E5-36AC98AC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9670" y="704977"/>
          <a:ext cx="1021080" cy="822501"/>
        </a:xfrm>
        <a:prstGeom prst="rect">
          <a:avLst/>
        </a:prstGeom>
      </xdr:spPr>
    </xdr:pic>
    <xdr:clientData/>
  </xdr:oneCellAnchor>
  <xdr:oneCellAnchor>
    <xdr:from>
      <xdr:col>7</xdr:col>
      <xdr:colOff>705379</xdr:colOff>
      <xdr:row>4</xdr:row>
      <xdr:rowOff>121921</xdr:rowOff>
    </xdr:from>
    <xdr:ext cx="1911953" cy="1021079"/>
    <xdr:pic>
      <xdr:nvPicPr>
        <xdr:cNvPr id="5" name="Picture 4">
          <a:extLst>
            <a:ext uri="{FF2B5EF4-FFF2-40B4-BE49-F238E27FC236}">
              <a16:creationId xmlns:a16="http://schemas.microsoft.com/office/drawing/2014/main" id="{04DE7A0B-8C9B-4B39-D137-E5736C67C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8929" y="858521"/>
          <a:ext cx="1911953" cy="1021079"/>
        </a:xfrm>
        <a:prstGeom prst="rect">
          <a:avLst/>
        </a:prstGeom>
      </xdr:spPr>
    </xdr:pic>
    <xdr:clientData/>
  </xdr:oneCellAnchor>
  <xdr:oneCellAnchor>
    <xdr:from>
      <xdr:col>7</xdr:col>
      <xdr:colOff>752278</xdr:colOff>
      <xdr:row>5</xdr:row>
      <xdr:rowOff>198121</xdr:rowOff>
    </xdr:from>
    <xdr:ext cx="1495621" cy="1120139"/>
    <xdr:pic>
      <xdr:nvPicPr>
        <xdr:cNvPr id="6" name="Picture 5">
          <a:extLst>
            <a:ext uri="{FF2B5EF4-FFF2-40B4-BE49-F238E27FC236}">
              <a16:creationId xmlns:a16="http://schemas.microsoft.com/office/drawing/2014/main" id="{3EFB50E7-4706-0E67-5D0C-7AF6018E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378" y="1106171"/>
          <a:ext cx="1495621" cy="1120139"/>
        </a:xfrm>
        <a:prstGeom prst="rect">
          <a:avLst/>
        </a:prstGeom>
      </xdr:spPr>
    </xdr:pic>
    <xdr:clientData/>
  </xdr:oneCellAnchor>
  <xdr:oneCellAnchor>
    <xdr:from>
      <xdr:col>7</xdr:col>
      <xdr:colOff>685590</xdr:colOff>
      <xdr:row>6</xdr:row>
      <xdr:rowOff>68580</xdr:rowOff>
    </xdr:from>
    <xdr:ext cx="1509530" cy="1226820"/>
    <xdr:pic>
      <xdr:nvPicPr>
        <xdr:cNvPr id="7" name="Picture 6">
          <a:extLst>
            <a:ext uri="{FF2B5EF4-FFF2-40B4-BE49-F238E27FC236}">
              <a16:creationId xmlns:a16="http://schemas.microsoft.com/office/drawing/2014/main" id="{1726F532-7392-FDE4-5795-8DEDC0F0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8190" y="1173480"/>
          <a:ext cx="1509530" cy="1226820"/>
        </a:xfrm>
        <a:prstGeom prst="rect">
          <a:avLst/>
        </a:prstGeom>
      </xdr:spPr>
    </xdr:pic>
    <xdr:clientData/>
  </xdr:oneCellAnchor>
  <xdr:oneCellAnchor>
    <xdr:from>
      <xdr:col>7</xdr:col>
      <xdr:colOff>761999</xdr:colOff>
      <xdr:row>7</xdr:row>
      <xdr:rowOff>182881</xdr:rowOff>
    </xdr:from>
    <xdr:ext cx="1529705" cy="1134185"/>
    <xdr:pic>
      <xdr:nvPicPr>
        <xdr:cNvPr id="8" name="Picture 7">
          <a:extLst>
            <a:ext uri="{FF2B5EF4-FFF2-40B4-BE49-F238E27FC236}">
              <a16:creationId xmlns:a16="http://schemas.microsoft.com/office/drawing/2014/main" id="{846D2503-4A79-9254-040C-05828D46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8399" y="1471931"/>
          <a:ext cx="1529705" cy="113418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12</xdr:row>
      <xdr:rowOff>50800</xdr:rowOff>
    </xdr:from>
    <xdr:to>
      <xdr:col>7</xdr:col>
      <xdr:colOff>1327150</xdr:colOff>
      <xdr:row>12</xdr:row>
      <xdr:rowOff>1200150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F319D-30F2-4E67-800C-713EAD67E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2260600"/>
          <a:ext cx="571500" cy="133350"/>
        </a:xfrm>
        <a:prstGeom prst="rect">
          <a:avLst/>
        </a:prstGeom>
      </xdr:spPr>
    </xdr:pic>
    <xdr:clientData/>
  </xdr:twoCellAnchor>
  <xdr:oneCellAnchor>
    <xdr:from>
      <xdr:col>7</xdr:col>
      <xdr:colOff>23777</xdr:colOff>
      <xdr:row>11</xdr:row>
      <xdr:rowOff>31759</xdr:rowOff>
    </xdr:from>
    <xdr:ext cx="1316071" cy="952491"/>
    <xdr:pic>
      <xdr:nvPicPr>
        <xdr:cNvPr id="3" name="Picture 2">
          <a:extLst>
            <a:ext uri="{FF2B5EF4-FFF2-40B4-BE49-F238E27FC236}">
              <a16:creationId xmlns:a16="http://schemas.microsoft.com/office/drawing/2014/main" id="{3CBD3A18-1A35-4D3C-B21F-F53C40C11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290977" y="2057409"/>
          <a:ext cx="1316071" cy="952491"/>
        </a:xfrm>
        <a:prstGeom prst="rect">
          <a:avLst/>
        </a:prstGeom>
      </xdr:spPr>
    </xdr:pic>
    <xdr:clientData/>
  </xdr:oneCellAnchor>
  <xdr:oneCellAnchor>
    <xdr:from>
      <xdr:col>7</xdr:col>
      <xdr:colOff>383719</xdr:colOff>
      <xdr:row>8</xdr:row>
      <xdr:rowOff>76201</xdr:rowOff>
    </xdr:from>
    <xdr:ext cx="689427" cy="1308099"/>
    <xdr:pic>
      <xdr:nvPicPr>
        <xdr:cNvPr id="4" name="Picture 3">
          <a:extLst>
            <a:ext uri="{FF2B5EF4-FFF2-40B4-BE49-F238E27FC236}">
              <a16:creationId xmlns:a16="http://schemas.microsoft.com/office/drawing/2014/main" id="{0B2AF43F-DF9B-4D80-A7D4-22F33C2B9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4650919" y="1549401"/>
          <a:ext cx="689427" cy="1308099"/>
        </a:xfrm>
        <a:prstGeom prst="rect">
          <a:avLst/>
        </a:prstGeom>
      </xdr:spPr>
    </xdr:pic>
    <xdr:clientData/>
  </xdr:oneCellAnchor>
  <xdr:oneCellAnchor>
    <xdr:from>
      <xdr:col>7</xdr:col>
      <xdr:colOff>298450</xdr:colOff>
      <xdr:row>9</xdr:row>
      <xdr:rowOff>88900</xdr:rowOff>
    </xdr:from>
    <xdr:ext cx="774038" cy="1130300"/>
    <xdr:pic>
      <xdr:nvPicPr>
        <xdr:cNvPr id="5" name="Picture 4">
          <a:extLst>
            <a:ext uri="{FF2B5EF4-FFF2-40B4-BE49-F238E27FC236}">
              <a16:creationId xmlns:a16="http://schemas.microsoft.com/office/drawing/2014/main" id="{03DBBA66-E581-4E42-8B69-EFD562EB8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65650" y="1746250"/>
          <a:ext cx="774038" cy="1130300"/>
        </a:xfrm>
        <a:prstGeom prst="rect">
          <a:avLst/>
        </a:prstGeom>
      </xdr:spPr>
    </xdr:pic>
    <xdr:clientData/>
  </xdr:oneCellAnchor>
  <xdr:oneCellAnchor>
    <xdr:from>
      <xdr:col>7</xdr:col>
      <xdr:colOff>273051</xdr:colOff>
      <xdr:row>10</xdr:row>
      <xdr:rowOff>69851</xdr:rowOff>
    </xdr:from>
    <xdr:ext cx="787399" cy="1003299"/>
    <xdr:pic>
      <xdr:nvPicPr>
        <xdr:cNvPr id="6" name="Picture 5">
          <a:extLst>
            <a:ext uri="{FF2B5EF4-FFF2-40B4-BE49-F238E27FC236}">
              <a16:creationId xmlns:a16="http://schemas.microsoft.com/office/drawing/2014/main" id="{8AC995E6-B257-46F5-9F95-F135D3A1C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40251" y="1911351"/>
          <a:ext cx="787399" cy="1003299"/>
        </a:xfrm>
        <a:prstGeom prst="rect">
          <a:avLst/>
        </a:prstGeom>
      </xdr:spPr>
    </xdr:pic>
    <xdr:clientData/>
  </xdr:oneCellAnchor>
  <xdr:oneCellAnchor>
    <xdr:from>
      <xdr:col>7</xdr:col>
      <xdr:colOff>12700</xdr:colOff>
      <xdr:row>6</xdr:row>
      <xdr:rowOff>69121</xdr:rowOff>
    </xdr:from>
    <xdr:ext cx="1348778" cy="1035779"/>
    <xdr:pic>
      <xdr:nvPicPr>
        <xdr:cNvPr id="7" name="Picture 6">
          <a:extLst>
            <a:ext uri="{FF2B5EF4-FFF2-40B4-BE49-F238E27FC236}">
              <a16:creationId xmlns:a16="http://schemas.microsoft.com/office/drawing/2014/main" id="{9C0C5B38-749A-4282-A617-14BBC46AA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79900" y="1174021"/>
          <a:ext cx="1348778" cy="103577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tabSelected="1" topLeftCell="A7" workbookViewId="0">
      <selection activeCell="B10" sqref="B10"/>
    </sheetView>
  </sheetViews>
  <sheetFormatPr defaultRowHeight="13" x14ac:dyDescent="0.3"/>
  <cols>
    <col min="1" max="1" width="8.7265625" style="20"/>
    <col min="2" max="2" width="56.54296875" style="21" customWidth="1"/>
    <col min="3" max="3" width="8.7265625" style="20"/>
    <col min="4" max="4" width="8.7265625" style="36"/>
    <col min="5" max="5" width="7.90625" style="36" customWidth="1"/>
    <col min="6" max="6" width="9.7265625" style="36" customWidth="1"/>
    <col min="7" max="7" width="7.90625" style="36" customWidth="1"/>
    <col min="8" max="8" width="9.7265625" style="36" customWidth="1"/>
    <col min="9" max="9" width="7.90625" style="36" customWidth="1"/>
    <col min="10" max="10" width="9.7265625" style="36" customWidth="1"/>
    <col min="11" max="16384" width="8.7265625" style="20"/>
  </cols>
  <sheetData>
    <row r="1" spans="1:10" x14ac:dyDescent="0.3">
      <c r="A1" s="22" t="s">
        <v>42</v>
      </c>
      <c r="B1" s="22"/>
      <c r="C1" s="23"/>
      <c r="D1" s="33"/>
      <c r="E1" s="35" t="s">
        <v>21</v>
      </c>
      <c r="F1" s="35"/>
      <c r="G1" s="35" t="s">
        <v>24</v>
      </c>
      <c r="H1" s="35"/>
      <c r="I1" s="35" t="s">
        <v>25</v>
      </c>
      <c r="J1" s="35"/>
    </row>
    <row r="2" spans="1:10" x14ac:dyDescent="0.3">
      <c r="A2" s="24" t="s">
        <v>0</v>
      </c>
      <c r="B2" s="25" t="s">
        <v>1</v>
      </c>
      <c r="C2" s="26" t="s">
        <v>2</v>
      </c>
      <c r="D2" s="34" t="s">
        <v>3</v>
      </c>
      <c r="E2" s="34" t="s">
        <v>23</v>
      </c>
      <c r="F2" s="34" t="s">
        <v>22</v>
      </c>
      <c r="G2" s="34" t="s">
        <v>23</v>
      </c>
      <c r="H2" s="34" t="s">
        <v>22</v>
      </c>
      <c r="I2" s="34" t="s">
        <v>23</v>
      </c>
      <c r="J2" s="34" t="s">
        <v>22</v>
      </c>
    </row>
    <row r="3" spans="1:10" ht="78" x14ac:dyDescent="0.3">
      <c r="A3" s="23" t="s">
        <v>6</v>
      </c>
      <c r="B3" s="27" t="s">
        <v>7</v>
      </c>
      <c r="C3" s="23" t="s">
        <v>8</v>
      </c>
      <c r="D3" s="33">
        <v>2</v>
      </c>
      <c r="E3" s="33">
        <v>62500</v>
      </c>
      <c r="F3" s="33">
        <f>E3*$D3</f>
        <v>125000</v>
      </c>
      <c r="G3" s="33">
        <v>28000</v>
      </c>
      <c r="H3" s="33">
        <f>G3*$D3</f>
        <v>56000</v>
      </c>
      <c r="I3" s="33">
        <v>58500</v>
      </c>
      <c r="J3" s="33">
        <f>I3*$D3</f>
        <v>117000</v>
      </c>
    </row>
    <row r="4" spans="1:10" ht="78" x14ac:dyDescent="0.3">
      <c r="A4" s="23" t="s">
        <v>9</v>
      </c>
      <c r="B4" s="28" t="s">
        <v>16</v>
      </c>
      <c r="C4" s="23" t="s">
        <v>8</v>
      </c>
      <c r="D4" s="33">
        <v>4</v>
      </c>
      <c r="E4" s="33">
        <v>14500</v>
      </c>
      <c r="F4" s="33">
        <f t="shared" ref="F4:H9" si="0">E4*$D4</f>
        <v>58000</v>
      </c>
      <c r="G4" s="33">
        <v>14000</v>
      </c>
      <c r="H4" s="33">
        <f t="shared" si="0"/>
        <v>56000</v>
      </c>
      <c r="I4" s="33"/>
      <c r="J4" s="33">
        <f t="shared" ref="J4" si="1">I4*$D4</f>
        <v>0</v>
      </c>
    </row>
    <row r="5" spans="1:10" ht="78" x14ac:dyDescent="0.3">
      <c r="A5" s="29" t="s">
        <v>40</v>
      </c>
      <c r="B5" s="28" t="s">
        <v>17</v>
      </c>
      <c r="C5" s="23" t="s">
        <v>8</v>
      </c>
      <c r="D5" s="33">
        <v>13</v>
      </c>
      <c r="E5" s="33">
        <v>18500</v>
      </c>
      <c r="F5" s="33">
        <f t="shared" si="0"/>
        <v>240500</v>
      </c>
      <c r="G5" s="33">
        <v>16000</v>
      </c>
      <c r="H5" s="33">
        <f t="shared" si="0"/>
        <v>208000</v>
      </c>
      <c r="I5" s="33">
        <v>34500</v>
      </c>
      <c r="J5" s="33">
        <f t="shared" ref="J5" si="2">I5*$D5</f>
        <v>448500</v>
      </c>
    </row>
    <row r="6" spans="1:10" ht="91" x14ac:dyDescent="0.3">
      <c r="A6" s="30" t="s">
        <v>11</v>
      </c>
      <c r="B6" s="28" t="s">
        <v>18</v>
      </c>
      <c r="C6" s="23" t="s">
        <v>8</v>
      </c>
      <c r="D6" s="33">
        <v>9</v>
      </c>
      <c r="E6" s="33">
        <v>25000</v>
      </c>
      <c r="F6" s="33">
        <f t="shared" si="0"/>
        <v>225000</v>
      </c>
      <c r="G6" s="33">
        <v>6000</v>
      </c>
      <c r="H6" s="33">
        <f t="shared" si="0"/>
        <v>54000</v>
      </c>
      <c r="I6" s="33">
        <v>13500</v>
      </c>
      <c r="J6" s="33">
        <f t="shared" ref="J6" si="3">I6*$D6</f>
        <v>121500</v>
      </c>
    </row>
    <row r="7" spans="1:10" ht="52" x14ac:dyDescent="0.3">
      <c r="A7" s="31" t="s">
        <v>41</v>
      </c>
      <c r="B7" s="65" t="s">
        <v>13</v>
      </c>
      <c r="C7" s="23" t="s">
        <v>8</v>
      </c>
      <c r="D7" s="33">
        <v>5</v>
      </c>
      <c r="E7" s="33">
        <v>18500</v>
      </c>
      <c r="F7" s="33">
        <f t="shared" si="0"/>
        <v>92500</v>
      </c>
      <c r="G7" s="33">
        <v>10000</v>
      </c>
      <c r="H7" s="33">
        <f t="shared" si="0"/>
        <v>50000</v>
      </c>
      <c r="I7" s="33">
        <v>7500</v>
      </c>
      <c r="J7" s="33">
        <f t="shared" ref="J7" si="4">I7*$D7</f>
        <v>37500</v>
      </c>
    </row>
    <row r="8" spans="1:10" ht="95.5" customHeight="1" x14ac:dyDescent="0.3">
      <c r="A8" s="32" t="s">
        <v>14</v>
      </c>
      <c r="B8" s="28" t="s">
        <v>19</v>
      </c>
      <c r="C8" s="23" t="s">
        <v>8</v>
      </c>
      <c r="D8" s="33">
        <v>7</v>
      </c>
      <c r="E8" s="33">
        <v>58500</v>
      </c>
      <c r="F8" s="33">
        <f t="shared" si="0"/>
        <v>409500</v>
      </c>
      <c r="G8" s="33">
        <v>50000</v>
      </c>
      <c r="H8" s="33">
        <f t="shared" si="0"/>
        <v>350000</v>
      </c>
      <c r="I8" s="33">
        <v>21500</v>
      </c>
      <c r="J8" s="33">
        <f t="shared" ref="J8" si="5">I8*$D8</f>
        <v>150500</v>
      </c>
    </row>
    <row r="9" spans="1:10" ht="65" x14ac:dyDescent="0.3">
      <c r="A9" s="32" t="s">
        <v>15</v>
      </c>
      <c r="B9" s="28" t="s">
        <v>20</v>
      </c>
      <c r="C9" s="23" t="s">
        <v>8</v>
      </c>
      <c r="D9" s="33">
        <v>3</v>
      </c>
      <c r="E9" s="33">
        <v>3500</v>
      </c>
      <c r="F9" s="33">
        <f t="shared" si="0"/>
        <v>10500</v>
      </c>
      <c r="G9" s="33">
        <v>3000</v>
      </c>
      <c r="H9" s="33">
        <f t="shared" si="0"/>
        <v>9000</v>
      </c>
      <c r="I9" s="33">
        <v>9000</v>
      </c>
      <c r="J9" s="33">
        <f t="shared" ref="J9" si="6">I9*$D9</f>
        <v>27000</v>
      </c>
    </row>
    <row r="10" spans="1:10" ht="21" customHeight="1" x14ac:dyDescent="0.3">
      <c r="A10" s="37"/>
      <c r="B10" s="38" t="s">
        <v>39</v>
      </c>
      <c r="C10" s="37"/>
      <c r="D10" s="39"/>
      <c r="E10" s="39"/>
      <c r="F10" s="39">
        <f>SUM(F3:F9)</f>
        <v>1161000</v>
      </c>
      <c r="G10" s="39"/>
      <c r="H10" s="39">
        <f>SUM(H3:H9)</f>
        <v>783000</v>
      </c>
      <c r="I10" s="39"/>
      <c r="J10" s="39">
        <f>SUM(J3:J9)</f>
        <v>902000</v>
      </c>
    </row>
  </sheetData>
  <mergeCells count="4">
    <mergeCell ref="E1:F1"/>
    <mergeCell ref="G1:H1"/>
    <mergeCell ref="I1:J1"/>
    <mergeCell ref="A1:B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topLeftCell="C7" workbookViewId="0">
      <selection activeCell="I9" sqref="I9"/>
    </sheetView>
  </sheetViews>
  <sheetFormatPr defaultColWidth="8.90625" defaultRowHeight="14.5" x14ac:dyDescent="0.35"/>
  <cols>
    <col min="1" max="1" width="8.90625" style="11"/>
    <col min="2" max="2" width="47.453125" style="11" customWidth="1"/>
    <col min="3" max="5" width="8.90625" style="11"/>
    <col min="6" max="6" width="21.36328125" style="11" customWidth="1"/>
    <col min="7" max="7" width="16.90625" style="11" customWidth="1"/>
    <col min="8" max="8" width="48.54296875" style="11" customWidth="1"/>
    <col min="9" max="9" width="15.6328125" style="11" customWidth="1"/>
    <col min="10" max="16384" width="8.90625" style="11"/>
  </cols>
  <sheetData>
    <row r="1" spans="1:9" x14ac:dyDescent="0.35">
      <c r="A1" s="8" t="s">
        <v>0</v>
      </c>
      <c r="B1" s="9" t="s">
        <v>1</v>
      </c>
      <c r="C1" s="10" t="s">
        <v>2</v>
      </c>
      <c r="D1" s="8" t="s">
        <v>3</v>
      </c>
      <c r="E1" s="8" t="s">
        <v>4</v>
      </c>
      <c r="F1" s="8" t="s">
        <v>5</v>
      </c>
      <c r="G1" s="8" t="s">
        <v>38</v>
      </c>
      <c r="H1" s="8" t="s">
        <v>37</v>
      </c>
      <c r="I1" s="18" t="s">
        <v>22</v>
      </c>
    </row>
    <row r="2" spans="1:9" ht="101.5" x14ac:dyDescent="0.35">
      <c r="A2" s="16" t="s">
        <v>6</v>
      </c>
      <c r="B2" s="13" t="s">
        <v>7</v>
      </c>
      <c r="C2" s="12" t="s">
        <v>8</v>
      </c>
      <c r="D2" s="12">
        <v>2</v>
      </c>
      <c r="E2" s="12">
        <v>28000</v>
      </c>
      <c r="F2" s="13" t="s">
        <v>36</v>
      </c>
      <c r="G2" s="12"/>
      <c r="H2" s="12"/>
      <c r="I2" s="12">
        <f>D2*E2</f>
        <v>56000</v>
      </c>
    </row>
    <row r="3" spans="1:9" ht="101.5" x14ac:dyDescent="0.35">
      <c r="A3" s="16" t="s">
        <v>9</v>
      </c>
      <c r="B3" s="13" t="s">
        <v>16</v>
      </c>
      <c r="C3" s="12" t="s">
        <v>8</v>
      </c>
      <c r="D3" s="12">
        <v>4</v>
      </c>
      <c r="E3" s="12">
        <v>14000</v>
      </c>
      <c r="F3" s="13" t="s">
        <v>35</v>
      </c>
      <c r="G3" s="12"/>
      <c r="H3" s="12"/>
      <c r="I3" s="12">
        <f>D3*E3</f>
        <v>56000</v>
      </c>
    </row>
    <row r="4" spans="1:9" ht="87" x14ac:dyDescent="0.35">
      <c r="A4" s="14" t="s">
        <v>10</v>
      </c>
      <c r="B4" s="13" t="s">
        <v>17</v>
      </c>
      <c r="C4" s="12" t="s">
        <v>8</v>
      </c>
      <c r="D4" s="12">
        <v>13</v>
      </c>
      <c r="E4" s="12">
        <v>16000</v>
      </c>
      <c r="F4" s="12" t="s">
        <v>34</v>
      </c>
      <c r="G4" s="12"/>
      <c r="H4" s="12"/>
      <c r="I4" s="12">
        <f>D4*E4</f>
        <v>208000</v>
      </c>
    </row>
    <row r="5" spans="1:9" ht="101.5" x14ac:dyDescent="0.35">
      <c r="A5" s="15" t="s">
        <v>11</v>
      </c>
      <c r="B5" s="13" t="s">
        <v>18</v>
      </c>
      <c r="C5" s="12" t="s">
        <v>8</v>
      </c>
      <c r="D5" s="12">
        <v>9</v>
      </c>
      <c r="E5" s="12">
        <v>6000</v>
      </c>
      <c r="F5" s="12" t="s">
        <v>34</v>
      </c>
      <c r="G5" s="12"/>
      <c r="H5" s="12"/>
      <c r="I5" s="12">
        <f>D5*E5</f>
        <v>54000</v>
      </c>
    </row>
    <row r="6" spans="1:9" ht="115.25" customHeight="1" x14ac:dyDescent="0.35">
      <c r="A6" s="14" t="s">
        <v>12</v>
      </c>
      <c r="B6" s="13" t="s">
        <v>13</v>
      </c>
      <c r="C6" s="12" t="s">
        <v>8</v>
      </c>
      <c r="D6" s="12">
        <v>5</v>
      </c>
      <c r="E6" s="12">
        <v>10000</v>
      </c>
      <c r="F6" s="13" t="s">
        <v>33</v>
      </c>
      <c r="G6" s="12"/>
      <c r="H6" s="12"/>
      <c r="I6" s="12">
        <f>D6*E6</f>
        <v>50000</v>
      </c>
    </row>
    <row r="7" spans="1:9" ht="111" customHeight="1" x14ac:dyDescent="0.35">
      <c r="A7" s="15" t="s">
        <v>14</v>
      </c>
      <c r="B7" s="13" t="s">
        <v>19</v>
      </c>
      <c r="C7" s="12" t="s">
        <v>8</v>
      </c>
      <c r="D7" s="12">
        <v>7</v>
      </c>
      <c r="E7" s="12">
        <v>50000</v>
      </c>
      <c r="F7" s="13" t="s">
        <v>32</v>
      </c>
      <c r="G7" s="12"/>
      <c r="H7" s="12"/>
      <c r="I7" s="12">
        <f>D7*E7</f>
        <v>350000</v>
      </c>
    </row>
    <row r="8" spans="1:9" ht="118.25" customHeight="1" x14ac:dyDescent="0.35">
      <c r="A8" s="15" t="s">
        <v>15</v>
      </c>
      <c r="B8" s="13" t="s">
        <v>31</v>
      </c>
      <c r="C8" s="12" t="s">
        <v>8</v>
      </c>
      <c r="D8" s="12">
        <v>3</v>
      </c>
      <c r="E8" s="12">
        <v>3000</v>
      </c>
      <c r="F8" s="13" t="s">
        <v>30</v>
      </c>
      <c r="G8" s="12"/>
      <c r="H8" s="17"/>
      <c r="I8" s="12">
        <f>D8*E8</f>
        <v>9000</v>
      </c>
    </row>
    <row r="9" spans="1:9" x14ac:dyDescent="0.35">
      <c r="H9" s="18" t="s">
        <v>29</v>
      </c>
      <c r="I9" s="18">
        <f>SUM(I2:I8)</f>
        <v>783000</v>
      </c>
    </row>
    <row r="10" spans="1:9" x14ac:dyDescent="0.35">
      <c r="H10" s="18" t="s">
        <v>28</v>
      </c>
      <c r="I10" s="18">
        <f>I9*0.18</f>
        <v>140940</v>
      </c>
    </row>
    <row r="11" spans="1:9" x14ac:dyDescent="0.35">
      <c r="B11" s="19" t="s">
        <v>27</v>
      </c>
      <c r="H11" s="18" t="s">
        <v>26</v>
      </c>
      <c r="I11" s="18">
        <f>I9+I10</f>
        <v>923940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2"/>
  <sheetViews>
    <sheetView topLeftCell="A12" zoomScale="89" zoomScaleNormal="89" workbookViewId="0">
      <selection activeCell="G15" sqref="G15:J15"/>
    </sheetView>
  </sheetViews>
  <sheetFormatPr defaultRowHeight="14.5" x14ac:dyDescent="0.35"/>
  <cols>
    <col min="1" max="1" width="8.7265625" style="7"/>
    <col min="2" max="2" width="47.453125" style="7" customWidth="1"/>
    <col min="3" max="6" width="8.7265625" style="7"/>
    <col min="7" max="7" width="22.6328125" style="7" customWidth="1"/>
    <col min="8" max="8" width="19.81640625" style="7" customWidth="1"/>
    <col min="9" max="9" width="8.7265625" style="7"/>
    <col min="10" max="10" width="7.26953125" style="7" customWidth="1"/>
    <col min="11" max="11" width="9.36328125" style="7" customWidth="1"/>
    <col min="12" max="12" width="12.54296875" style="7" customWidth="1"/>
    <col min="13" max="13" width="13.90625" style="7" customWidth="1"/>
    <col min="14" max="16384" width="8.7265625" style="7"/>
  </cols>
  <sheetData>
    <row r="2" spans="1:13" x14ac:dyDescent="0.35">
      <c r="G2" s="4"/>
      <c r="H2" s="4"/>
      <c r="I2" s="4"/>
      <c r="J2" s="4"/>
      <c r="K2" s="4"/>
      <c r="L2" s="64" t="s">
        <v>66</v>
      </c>
      <c r="M2" s="63" t="s">
        <v>65</v>
      </c>
    </row>
    <row r="3" spans="1:13" x14ac:dyDescent="0.35">
      <c r="G3" s="4"/>
      <c r="H3" s="4"/>
      <c r="I3" s="4"/>
      <c r="J3" s="4"/>
      <c r="K3" s="4"/>
      <c r="L3" s="64"/>
      <c r="M3" s="63"/>
    </row>
    <row r="4" spans="1:13" x14ac:dyDescent="0.35">
      <c r="G4" s="4"/>
      <c r="H4" s="4"/>
      <c r="I4" s="4"/>
      <c r="J4" s="4"/>
      <c r="K4" s="4"/>
      <c r="L4" s="64"/>
      <c r="M4" s="63"/>
    </row>
    <row r="5" spans="1:13" x14ac:dyDescent="0.35">
      <c r="G5" s="4"/>
      <c r="H5" s="4"/>
      <c r="I5" s="4"/>
      <c r="J5" s="4"/>
      <c r="K5" s="4"/>
      <c r="L5" s="4"/>
      <c r="M5" s="4"/>
    </row>
    <row r="6" spans="1:13" x14ac:dyDescent="0.35">
      <c r="A6" s="1" t="s">
        <v>0</v>
      </c>
      <c r="B6" s="2" t="s">
        <v>1</v>
      </c>
      <c r="C6" s="3" t="s">
        <v>2</v>
      </c>
      <c r="D6" s="1" t="s">
        <v>3</v>
      </c>
      <c r="E6" s="1" t="s">
        <v>4</v>
      </c>
      <c r="F6" s="1" t="s">
        <v>5</v>
      </c>
      <c r="G6" s="18" t="s">
        <v>64</v>
      </c>
      <c r="H6" s="18" t="s">
        <v>63</v>
      </c>
      <c r="I6" s="8" t="s">
        <v>62</v>
      </c>
      <c r="J6" s="8" t="s">
        <v>2</v>
      </c>
      <c r="K6" s="8" t="s">
        <v>61</v>
      </c>
      <c r="L6" s="8" t="s">
        <v>60</v>
      </c>
      <c r="M6" s="8" t="s">
        <v>59</v>
      </c>
    </row>
    <row r="7" spans="1:13" ht="106" customHeight="1" x14ac:dyDescent="0.35">
      <c r="A7" s="4" t="s">
        <v>6</v>
      </c>
      <c r="B7" s="5" t="s">
        <v>7</v>
      </c>
      <c r="C7" s="4" t="s">
        <v>8</v>
      </c>
      <c r="D7" s="4">
        <v>2</v>
      </c>
      <c r="E7" s="4"/>
      <c r="F7" s="46"/>
      <c r="G7" s="55" t="s">
        <v>58</v>
      </c>
      <c r="H7" s="54" t="s">
        <v>49</v>
      </c>
      <c r="I7" s="12">
        <v>2</v>
      </c>
      <c r="J7" s="12" t="s">
        <v>8</v>
      </c>
      <c r="K7" s="12">
        <v>58500</v>
      </c>
      <c r="L7" s="12">
        <f>K7*I7</f>
        <v>117000</v>
      </c>
      <c r="M7" s="4"/>
    </row>
    <row r="8" spans="1:13" ht="101.5" x14ac:dyDescent="0.35">
      <c r="A8" s="4" t="s">
        <v>9</v>
      </c>
      <c r="B8" s="6" t="s">
        <v>16</v>
      </c>
      <c r="C8" s="4" t="s">
        <v>8</v>
      </c>
      <c r="D8" s="4">
        <v>4</v>
      </c>
      <c r="E8" s="4"/>
      <c r="F8" s="46"/>
      <c r="G8" s="62" t="s">
        <v>57</v>
      </c>
      <c r="H8" s="61" t="s">
        <v>57</v>
      </c>
      <c r="I8" s="12">
        <v>4</v>
      </c>
      <c r="J8" s="12" t="s">
        <v>8</v>
      </c>
      <c r="K8" s="12"/>
      <c r="L8" s="12">
        <f>K8*I8</f>
        <v>0</v>
      </c>
      <c r="M8" s="4"/>
    </row>
    <row r="9" spans="1:13" ht="124" customHeight="1" x14ac:dyDescent="0.35">
      <c r="A9" s="60" t="s">
        <v>10</v>
      </c>
      <c r="B9" s="6" t="s">
        <v>17</v>
      </c>
      <c r="C9" s="4" t="s">
        <v>8</v>
      </c>
      <c r="D9" s="4">
        <v>13</v>
      </c>
      <c r="E9" s="4"/>
      <c r="F9" s="46"/>
      <c r="G9" s="55" t="s">
        <v>56</v>
      </c>
      <c r="H9" s="54" t="s">
        <v>55</v>
      </c>
      <c r="I9" s="12">
        <v>13</v>
      </c>
      <c r="J9" s="12" t="s">
        <v>8</v>
      </c>
      <c r="K9" s="12">
        <v>34500</v>
      </c>
      <c r="L9" s="12">
        <f>K9*I9</f>
        <v>448500</v>
      </c>
      <c r="M9" s="4"/>
    </row>
    <row r="10" spans="1:13" ht="104" x14ac:dyDescent="0.35">
      <c r="A10" s="59" t="s">
        <v>11</v>
      </c>
      <c r="B10" s="6" t="s">
        <v>18</v>
      </c>
      <c r="C10" s="4" t="s">
        <v>8</v>
      </c>
      <c r="D10" s="4">
        <v>9</v>
      </c>
      <c r="E10" s="4"/>
      <c r="F10" s="46"/>
      <c r="G10" s="55" t="s">
        <v>54</v>
      </c>
      <c r="H10" s="54" t="s">
        <v>53</v>
      </c>
      <c r="I10" s="12">
        <v>9</v>
      </c>
      <c r="J10" s="12" t="s">
        <v>8</v>
      </c>
      <c r="K10" s="12">
        <v>13500</v>
      </c>
      <c r="L10" s="12">
        <f>K10*I10</f>
        <v>121500</v>
      </c>
      <c r="M10" s="4"/>
    </row>
    <row r="11" spans="1:13" ht="108.5" x14ac:dyDescent="0.35">
      <c r="A11" s="58" t="s">
        <v>12</v>
      </c>
      <c r="B11" s="58" t="s">
        <v>13</v>
      </c>
      <c r="C11" s="4" t="s">
        <v>8</v>
      </c>
      <c r="D11" s="4">
        <v>5</v>
      </c>
      <c r="E11" s="4"/>
      <c r="F11" s="46"/>
      <c r="G11" s="55" t="s">
        <v>52</v>
      </c>
      <c r="H11" s="54" t="s">
        <v>51</v>
      </c>
      <c r="I11" s="12">
        <v>5</v>
      </c>
      <c r="J11" s="12" t="s">
        <v>8</v>
      </c>
      <c r="K11" s="12">
        <v>7500</v>
      </c>
      <c r="L11" s="12">
        <f>K11*I11</f>
        <v>37500</v>
      </c>
      <c r="M11" s="4"/>
    </row>
    <row r="12" spans="1:13" ht="95.5" customHeight="1" x14ac:dyDescent="0.35">
      <c r="A12" s="57" t="s">
        <v>14</v>
      </c>
      <c r="B12" s="6" t="s">
        <v>19</v>
      </c>
      <c r="C12" s="4" t="s">
        <v>8</v>
      </c>
      <c r="D12" s="4">
        <v>7</v>
      </c>
      <c r="E12" s="4"/>
      <c r="F12" s="46"/>
      <c r="G12" s="55" t="s">
        <v>50</v>
      </c>
      <c r="H12" s="54" t="s">
        <v>49</v>
      </c>
      <c r="I12" s="12">
        <v>7</v>
      </c>
      <c r="J12" s="12" t="s">
        <v>8</v>
      </c>
      <c r="K12" s="12">
        <v>21500</v>
      </c>
      <c r="L12" s="12">
        <f>K12*I12</f>
        <v>150500</v>
      </c>
      <c r="M12" s="4"/>
    </row>
    <row r="13" spans="1:13" ht="116.5" thickBot="1" x14ac:dyDescent="0.4">
      <c r="A13" s="57" t="s">
        <v>15</v>
      </c>
      <c r="B13" s="6" t="s">
        <v>20</v>
      </c>
      <c r="C13" s="4" t="s">
        <v>8</v>
      </c>
      <c r="D13" s="56">
        <v>3</v>
      </c>
      <c r="E13" s="4"/>
      <c r="F13" s="46"/>
      <c r="G13" s="55" t="s">
        <v>48</v>
      </c>
      <c r="H13" s="54" t="s">
        <v>47</v>
      </c>
      <c r="I13" s="12">
        <v>3</v>
      </c>
      <c r="J13" s="12" t="s">
        <v>8</v>
      </c>
      <c r="K13" s="12">
        <v>9000</v>
      </c>
      <c r="L13" s="12">
        <f>K13*I13</f>
        <v>27000</v>
      </c>
      <c r="M13" s="4"/>
    </row>
    <row r="14" spans="1:13" ht="22" customHeight="1" thickBot="1" x14ac:dyDescent="0.4">
      <c r="G14" s="51" t="s">
        <v>29</v>
      </c>
      <c r="H14" s="50"/>
      <c r="I14" s="50"/>
      <c r="J14" s="49"/>
      <c r="K14" s="46"/>
      <c r="L14" s="53">
        <f>SUM(L7:L13)</f>
        <v>902000</v>
      </c>
      <c r="M14" s="44"/>
    </row>
    <row r="15" spans="1:13" ht="24" customHeight="1" x14ac:dyDescent="0.35">
      <c r="G15" s="51" t="s">
        <v>46</v>
      </c>
      <c r="H15" s="50"/>
      <c r="I15" s="50"/>
      <c r="J15" s="49"/>
      <c r="K15" s="4"/>
      <c r="L15" s="52">
        <v>32000</v>
      </c>
      <c r="M15" s="4"/>
    </row>
    <row r="16" spans="1:13" ht="22" customHeight="1" thickBot="1" x14ac:dyDescent="0.4">
      <c r="G16" s="51" t="s">
        <v>28</v>
      </c>
      <c r="H16" s="50"/>
      <c r="I16" s="50"/>
      <c r="J16" s="49"/>
      <c r="K16" s="4"/>
      <c r="L16" s="48">
        <f>SUM(L14:L15)*18%</f>
        <v>168120</v>
      </c>
      <c r="M16" s="4"/>
    </row>
    <row r="17" spans="1:15" ht="23.5" customHeight="1" thickBot="1" x14ac:dyDescent="0.4">
      <c r="G17" s="47" t="s">
        <v>45</v>
      </c>
      <c r="H17" s="47"/>
      <c r="I17" s="47"/>
      <c r="J17" s="47"/>
      <c r="K17" s="46"/>
      <c r="L17" s="45">
        <f>SUM(L14:L16)</f>
        <v>1102120</v>
      </c>
      <c r="M17" s="44"/>
    </row>
    <row r="18" spans="1:15" x14ac:dyDescent="0.35">
      <c r="G18" s="43"/>
      <c r="H18" s="43"/>
      <c r="I18" s="43"/>
      <c r="J18" s="43"/>
      <c r="K18" s="43"/>
      <c r="L18" s="43"/>
      <c r="M18" s="43"/>
    </row>
    <row r="19" spans="1:15" x14ac:dyDescent="0.35">
      <c r="G19" s="43"/>
      <c r="H19" s="43"/>
      <c r="I19" s="43"/>
      <c r="J19" s="43"/>
      <c r="K19" s="43"/>
      <c r="L19" s="43"/>
      <c r="M19" s="43"/>
    </row>
    <row r="21" spans="1:15" ht="106.5" customHeight="1" x14ac:dyDescent="0.35">
      <c r="A21" s="42" t="s">
        <v>44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1"/>
    </row>
    <row r="22" spans="1:15" ht="72" customHeight="1" x14ac:dyDescent="0.35">
      <c r="A22" s="40" t="s">
        <v>43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</row>
  </sheetData>
  <mergeCells count="8">
    <mergeCell ref="A22:O22"/>
    <mergeCell ref="M2:M4"/>
    <mergeCell ref="L2:L4"/>
    <mergeCell ref="G14:J14"/>
    <mergeCell ref="G15:J15"/>
    <mergeCell ref="G16:J16"/>
    <mergeCell ref="G17:J17"/>
    <mergeCell ref="A21:O21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FCC832B86D5804DAB55AF6F03A87458" ma:contentTypeVersion="15" ma:contentTypeDescription="Create a new document." ma:contentTypeScope="" ma:versionID="0201d345c3994ce90b9cc62fa440de14">
  <xsd:schema xmlns:xsd="http://www.w3.org/2001/XMLSchema" xmlns:xs="http://www.w3.org/2001/XMLSchema" xmlns:p="http://schemas.microsoft.com/office/2006/metadata/properties" xmlns:ns3="84d5ecd3-9e46-4f88-88f4-d7ee9e4f8f55" xmlns:ns4="b57188eb-d1f0-4ce3-8e5d-aa1e259d11d3" targetNamespace="http://schemas.microsoft.com/office/2006/metadata/properties" ma:root="true" ma:fieldsID="c4a2f1b687ca4628c496b40619b100b1" ns3:_="" ns4:_="">
    <xsd:import namespace="84d5ecd3-9e46-4f88-88f4-d7ee9e4f8f55"/>
    <xsd:import namespace="b57188eb-d1f0-4ce3-8e5d-aa1e259d11d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SystemTags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5ecd3-9e46-4f88-88f4-d7ee9e4f8f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7188eb-d1f0-4ce3-8e5d-aa1e259d11d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84d5ecd3-9e46-4f88-88f4-d7ee9e4f8f55" xsi:nil="true"/>
  </documentManagement>
</p:properties>
</file>

<file path=customXml/itemProps1.xml><?xml version="1.0" encoding="utf-8"?>
<ds:datastoreItem xmlns:ds="http://schemas.openxmlformats.org/officeDocument/2006/customXml" ds:itemID="{492CBB2E-88F1-4425-87ED-DAE2991F10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d5ecd3-9e46-4f88-88f4-d7ee9e4f8f55"/>
    <ds:schemaRef ds:uri="b57188eb-d1f0-4ce3-8e5d-aa1e259d11d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80FCA09-3564-4C70-BF07-EB8A4C24798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9B668AE-E125-4CFB-BB86-0B7FE6232CDD}">
  <ds:schemaRefs>
    <ds:schemaRef ds:uri="http://schemas.microsoft.com/office/2006/metadata/properties"/>
    <ds:schemaRef ds:uri="http://schemas.microsoft.com/office/2006/documentManagement/types"/>
    <ds:schemaRef ds:uri="84d5ecd3-9e46-4f88-88f4-d7ee9e4f8f55"/>
    <ds:schemaRef ds:uri="http://schemas.openxmlformats.org/package/2006/metadata/core-properties"/>
    <ds:schemaRef ds:uri="http://purl.org/dc/elements/1.1/"/>
    <ds:schemaRef ds:uri="http://www.w3.org/XML/1998/namespace"/>
    <ds:schemaRef ds:uri="http://purl.org/dc/terms/"/>
    <ds:schemaRef ds:uri="http://purl.org/dc/dcmitype/"/>
    <ds:schemaRef ds:uri="http://schemas.microsoft.com/office/infopath/2007/PartnerControls"/>
    <ds:schemaRef ds:uri="b57188eb-d1f0-4ce3-8e5d-aa1e259d11d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Comparative</vt:lpstr>
      <vt:lpstr>Lumicell Solution</vt:lpstr>
      <vt:lpstr>Cenzer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SAFALSOFT13</dc:creator>
  <cp:lastModifiedBy>Jogeswar Sahu</cp:lastModifiedBy>
  <dcterms:created xsi:type="dcterms:W3CDTF">2023-11-06T09:38:50Z</dcterms:created>
  <dcterms:modified xsi:type="dcterms:W3CDTF">2024-04-25T05:09:51Z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0x0101001FCC832B86D5804DAB55AF6F03A87458</vt:lpwstr>
  </property>
</Properties>
</file>