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1" i="1" l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2" i="1" s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S22" i="1" l="1"/>
  <c r="S26" i="1" s="1"/>
  <c r="Q22" i="1"/>
  <c r="Q26" i="1" s="1"/>
  <c r="Q27" i="1" s="1"/>
  <c r="O26" i="1"/>
  <c r="O27" i="1" s="1"/>
  <c r="M22" i="1"/>
  <c r="M26" i="1" s="1"/>
  <c r="M27" i="1" s="1"/>
  <c r="S27" i="1" l="1"/>
  <c r="K21" i="1" l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2" i="1" l="1"/>
  <c r="K26" i="1" l="1"/>
  <c r="K27" i="1" s="1"/>
</calcChain>
</file>

<file path=xl/sharedStrings.xml><?xml version="1.0" encoding="utf-8"?>
<sst xmlns="http://schemas.openxmlformats.org/spreadsheetml/2006/main" count="144" uniqueCount="62">
  <si>
    <t>Location</t>
  </si>
  <si>
    <t>Size</t>
  </si>
  <si>
    <t>Detail</t>
  </si>
  <si>
    <t>Type</t>
  </si>
  <si>
    <t>Level-1</t>
  </si>
  <si>
    <t>Main signage</t>
  </si>
  <si>
    <t>Level -2</t>
  </si>
  <si>
    <t>Mounted</t>
  </si>
  <si>
    <t>Wall</t>
  </si>
  <si>
    <t>Ceiling</t>
  </si>
  <si>
    <t>Level-2</t>
  </si>
  <si>
    <t>Non lit</t>
  </si>
  <si>
    <t>Back lit</t>
  </si>
  <si>
    <t>BUFFET MEAL</t>
  </si>
  <si>
    <t>DINING</t>
  </si>
  <si>
    <t>TEA GARDEN</t>
  </si>
  <si>
    <t>SPORTS LOUNGE</t>
  </si>
  <si>
    <t>NO ENTRY</t>
  </si>
  <si>
    <t>SPA</t>
  </si>
  <si>
    <t>BAR</t>
  </si>
  <si>
    <t>RELAX LOUNGE</t>
  </si>
  <si>
    <t>LIVE KITCHEN</t>
  </si>
  <si>
    <t>STAFF ENTRY ONLY</t>
  </si>
  <si>
    <t xml:space="preserve">M </t>
  </si>
  <si>
    <t>F</t>
  </si>
  <si>
    <t>NO SMOKING</t>
  </si>
  <si>
    <t>HC</t>
  </si>
  <si>
    <t>TOILET</t>
  </si>
  <si>
    <t>080 logo</t>
  </si>
  <si>
    <t>Box Size:
2100 mm (W) x 600 mm (H)</t>
  </si>
  <si>
    <t>Sr.No.</t>
  </si>
  <si>
    <t>830 mm (W) x1100 mm (H)</t>
  </si>
  <si>
    <t>675 mm (W) x900 mm (H)</t>
  </si>
  <si>
    <t>Qty As per Drawing</t>
  </si>
  <si>
    <t>LED Light with SS Bronze satin brush finish on top + 12 mm thick frosted glass for sign</t>
  </si>
  <si>
    <t>SS Bronze hairline logo with Warm White SMD Modules chipsets and backside frosted acrylic with studs-backside as Halo Lit effect</t>
  </si>
  <si>
    <t>125 mm (W) x 150 mm (H)
Width and Height to be confirm?</t>
  </si>
  <si>
    <t>3mm thick and 4.5 mm wide SS matt finished</t>
  </si>
  <si>
    <t>150 mm Diameter</t>
  </si>
  <si>
    <t>279 mm x 279 mm + bracket</t>
  </si>
  <si>
    <t>100 mm x 150 mm</t>
  </si>
  <si>
    <t>Door</t>
  </si>
  <si>
    <t>150 mm x150 mm</t>
  </si>
  <si>
    <t>Material Specification</t>
  </si>
  <si>
    <t>Artwork Reference</t>
  </si>
  <si>
    <t>BOH</t>
  </si>
  <si>
    <r>
      <rPr>
        <b/>
        <sz val="10"/>
        <color theme="1"/>
        <rFont val="Tahoma"/>
        <family val="2"/>
      </rPr>
      <t xml:space="preserve">BOX: </t>
    </r>
    <r>
      <rPr>
        <sz val="10"/>
        <color theme="1"/>
        <rFont val="Tahoma"/>
        <family val="2"/>
      </rPr>
      <t xml:space="preserve">75 MM depth black aluminium backlit box - black anodised
</t>
    </r>
    <r>
      <rPr>
        <b/>
        <sz val="10"/>
        <color theme="1"/>
        <rFont val="Tahoma"/>
        <family val="2"/>
      </rPr>
      <t xml:space="preserve">LED: </t>
    </r>
    <r>
      <rPr>
        <sz val="10"/>
        <color theme="1"/>
        <rFont val="Tahoma"/>
        <family val="2"/>
      </rPr>
      <t xml:space="preserve">Warm White 3000 K GOQ Samsung 
</t>
    </r>
    <r>
      <rPr>
        <b/>
        <sz val="10"/>
        <color theme="1"/>
        <rFont val="Tahoma"/>
        <family val="2"/>
      </rPr>
      <t xml:space="preserve">ACP: </t>
    </r>
    <r>
      <rPr>
        <sz val="10"/>
        <color theme="1"/>
        <rFont val="Tahoma"/>
        <family val="2"/>
      </rPr>
      <t xml:space="preserve">Front and Back ('Timexbond' Black TMX -114 3 mm 0.25 mm thick)
</t>
    </r>
    <r>
      <rPr>
        <b/>
        <sz val="10"/>
        <color theme="1"/>
        <rFont val="Tahoma"/>
        <family val="2"/>
      </rPr>
      <t xml:space="preserve">Letters &amp; Logo: </t>
    </r>
    <r>
      <rPr>
        <sz val="10"/>
        <color theme="1"/>
        <rFont val="Tahoma"/>
        <family val="2"/>
      </rPr>
      <t>18 mm thick backlit white acrylic push through (visible 12 mm) with thick SS-304 Gold hairline sheet on top</t>
    </r>
  </si>
  <si>
    <r>
      <t xml:space="preserve">3mm thick and 4.5 mm wide SS matt finished
</t>
    </r>
    <r>
      <rPr>
        <b/>
        <sz val="10"/>
        <color theme="1"/>
        <rFont val="Tahoma"/>
        <family val="2"/>
      </rPr>
      <t>Please Note: M</t>
    </r>
    <r>
      <rPr>
        <sz val="10"/>
        <color theme="1"/>
        <rFont val="Tahoma"/>
        <family val="2"/>
      </rPr>
      <t xml:space="preserve"> to be mentioned in the sign</t>
    </r>
  </si>
  <si>
    <r>
      <t xml:space="preserve">3mm thick and 4.5 mm wide SS matt finished
</t>
    </r>
    <r>
      <rPr>
        <b/>
        <sz val="10"/>
        <color theme="1"/>
        <rFont val="Tahoma"/>
        <family val="2"/>
      </rPr>
      <t>Please Note:</t>
    </r>
    <r>
      <rPr>
        <sz val="10"/>
        <color theme="1"/>
        <rFont val="Tahoma"/>
        <family val="2"/>
      </rPr>
      <t xml:space="preserve"> </t>
    </r>
    <r>
      <rPr>
        <b/>
        <sz val="10"/>
        <color theme="1"/>
        <rFont val="Tahoma"/>
        <family val="2"/>
      </rPr>
      <t>F</t>
    </r>
    <r>
      <rPr>
        <sz val="10"/>
        <color theme="1"/>
        <rFont val="Tahoma"/>
        <family val="2"/>
      </rPr>
      <t xml:space="preserve"> to be mentioned in the sign</t>
    </r>
  </si>
  <si>
    <t>125 mm (W) x 150 mm (H)</t>
  </si>
  <si>
    <t>Rate</t>
  </si>
  <si>
    <t>Amount</t>
  </si>
  <si>
    <t>VARNN</t>
  </si>
  <si>
    <t>Sub Total</t>
  </si>
  <si>
    <t>Transportation</t>
  </si>
  <si>
    <t>Installation</t>
  </si>
  <si>
    <t>GST 18%</t>
  </si>
  <si>
    <t>Grand Total</t>
  </si>
  <si>
    <t xml:space="preserve">Packaging </t>
  </si>
  <si>
    <t>MARCON R0</t>
  </si>
  <si>
    <t>MARCON R1</t>
  </si>
  <si>
    <t>INFOSIGNS MEDIA PVT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</si>
</sst>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jp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82550</xdr:colOff>
      <xdr:row>19</xdr:row>
      <xdr:rowOff>57150</xdr:rowOff>
    </xdr:from>
    <xdr:to>
      <xdr:col>4</xdr:col>
      <xdr:colOff>1174750</xdr:colOff>
      <xdr:row>20</xdr:row>
      <xdr:rowOff>463551</xdr:rowOff>
    </xdr:to>
    <xdr:pic>
      <xdr:nvPicPr>
        <xdr:cNvPr id="6" name="Picture 5" descr="C:\Users\BLR0582\AppData\Local\Microsoft\Windows\INetCache\Content.Outlook\2CT20W9W\PXL_20240926_09481353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4828" y="17442039"/>
          <a:ext cx="1092200" cy="984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70556</xdr:colOff>
      <xdr:row>3</xdr:row>
      <xdr:rowOff>56445</xdr:rowOff>
    </xdr:from>
    <xdr:to>
      <xdr:col>4</xdr:col>
      <xdr:colOff>797650</xdr:colOff>
      <xdr:row>3</xdr:row>
      <xdr:rowOff>776445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72834" y="1157112"/>
          <a:ext cx="727094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130528</xdr:colOff>
      <xdr:row>4</xdr:row>
      <xdr:rowOff>74083</xdr:rowOff>
    </xdr:from>
    <xdr:to>
      <xdr:col>4</xdr:col>
      <xdr:colOff>819759</xdr:colOff>
      <xdr:row>4</xdr:row>
      <xdr:rowOff>794083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38778" y="2264833"/>
          <a:ext cx="689231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112889</xdr:colOff>
      <xdr:row>5</xdr:row>
      <xdr:rowOff>42334</xdr:rowOff>
    </xdr:from>
    <xdr:to>
      <xdr:col>4</xdr:col>
      <xdr:colOff>810084</xdr:colOff>
      <xdr:row>5</xdr:row>
      <xdr:rowOff>762334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15167" y="2836334"/>
          <a:ext cx="697195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112890</xdr:colOff>
      <xdr:row>9</xdr:row>
      <xdr:rowOff>49389</xdr:rowOff>
    </xdr:from>
    <xdr:to>
      <xdr:col>4</xdr:col>
      <xdr:colOff>824739</xdr:colOff>
      <xdr:row>9</xdr:row>
      <xdr:rowOff>769389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15168" y="7669389"/>
          <a:ext cx="711849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134057</xdr:colOff>
      <xdr:row>10</xdr:row>
      <xdr:rowOff>49389</xdr:rowOff>
    </xdr:from>
    <xdr:to>
      <xdr:col>4</xdr:col>
      <xdr:colOff>843672</xdr:colOff>
      <xdr:row>10</xdr:row>
      <xdr:rowOff>769389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36335" y="8473722"/>
          <a:ext cx="709615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141112</xdr:colOff>
      <xdr:row>11</xdr:row>
      <xdr:rowOff>56445</xdr:rowOff>
    </xdr:from>
    <xdr:to>
      <xdr:col>4</xdr:col>
      <xdr:colOff>844533</xdr:colOff>
      <xdr:row>11</xdr:row>
      <xdr:rowOff>776445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43390" y="9285112"/>
          <a:ext cx="703421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105834</xdr:colOff>
      <xdr:row>8</xdr:row>
      <xdr:rowOff>49388</xdr:rowOff>
    </xdr:from>
    <xdr:to>
      <xdr:col>4</xdr:col>
      <xdr:colOff>819105</xdr:colOff>
      <xdr:row>8</xdr:row>
      <xdr:rowOff>769388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08112" y="6060721"/>
          <a:ext cx="713271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134056</xdr:colOff>
      <xdr:row>13</xdr:row>
      <xdr:rowOff>42334</xdr:rowOff>
    </xdr:from>
    <xdr:to>
      <xdr:col>4</xdr:col>
      <xdr:colOff>846808</xdr:colOff>
      <xdr:row>13</xdr:row>
      <xdr:rowOff>762334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836334" y="10879667"/>
          <a:ext cx="712752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155223</xdr:colOff>
      <xdr:row>12</xdr:row>
      <xdr:rowOff>42333</xdr:rowOff>
    </xdr:from>
    <xdr:to>
      <xdr:col>4</xdr:col>
      <xdr:colOff>825096</xdr:colOff>
      <xdr:row>12</xdr:row>
      <xdr:rowOff>762333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857501" y="10075333"/>
          <a:ext cx="669873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134056</xdr:colOff>
      <xdr:row>14</xdr:row>
      <xdr:rowOff>49389</xdr:rowOff>
    </xdr:from>
    <xdr:to>
      <xdr:col>4</xdr:col>
      <xdr:colOff>906420</xdr:colOff>
      <xdr:row>14</xdr:row>
      <xdr:rowOff>769389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36334" y="11691056"/>
          <a:ext cx="772364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127001</xdr:colOff>
      <xdr:row>15</xdr:row>
      <xdr:rowOff>49389</xdr:rowOff>
    </xdr:from>
    <xdr:to>
      <xdr:col>4</xdr:col>
      <xdr:colOff>906646</xdr:colOff>
      <xdr:row>15</xdr:row>
      <xdr:rowOff>769389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829279" y="12495389"/>
          <a:ext cx="779645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84666</xdr:colOff>
      <xdr:row>7</xdr:row>
      <xdr:rowOff>42333</xdr:rowOff>
    </xdr:from>
    <xdr:to>
      <xdr:col>4</xdr:col>
      <xdr:colOff>800276</xdr:colOff>
      <xdr:row>7</xdr:row>
      <xdr:rowOff>762333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786944" y="5249333"/>
          <a:ext cx="715610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91722</xdr:colOff>
      <xdr:row>17</xdr:row>
      <xdr:rowOff>56445</xdr:rowOff>
    </xdr:from>
    <xdr:to>
      <xdr:col>4</xdr:col>
      <xdr:colOff>789636</xdr:colOff>
      <xdr:row>17</xdr:row>
      <xdr:rowOff>776445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794000" y="14111112"/>
          <a:ext cx="697914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112889</xdr:colOff>
      <xdr:row>16</xdr:row>
      <xdr:rowOff>35278</xdr:rowOff>
    </xdr:from>
    <xdr:to>
      <xdr:col>4</xdr:col>
      <xdr:colOff>846060</xdr:colOff>
      <xdr:row>16</xdr:row>
      <xdr:rowOff>755278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815167" y="13285611"/>
          <a:ext cx="733171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105833</xdr:colOff>
      <xdr:row>6</xdr:row>
      <xdr:rowOff>49389</xdr:rowOff>
    </xdr:from>
    <xdr:to>
      <xdr:col>4</xdr:col>
      <xdr:colOff>827294</xdr:colOff>
      <xdr:row>6</xdr:row>
      <xdr:rowOff>769389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808111" y="4452056"/>
          <a:ext cx="721461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1016000</xdr:colOff>
      <xdr:row>14</xdr:row>
      <xdr:rowOff>50799</xdr:rowOff>
    </xdr:from>
    <xdr:to>
      <xdr:col>4</xdr:col>
      <xdr:colOff>1544647</xdr:colOff>
      <xdr:row>14</xdr:row>
      <xdr:rowOff>762000</xdr:rowOff>
    </xdr:to>
    <xdr:pic>
      <xdr:nvPicPr>
        <xdr:cNvPr id="25" name="Picture 24" descr="D:\RanjanD-OneDrive\OneDrive - Travel food Services\T1 Phase 2\T1-Ph-2 dom\BOQ\Signage\Revised\For Safal\PXL_20241009_065300406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03" t="17053" r="19836" b="14106"/>
        <a:stretch/>
      </xdr:blipFill>
      <xdr:spPr bwMode="auto">
        <a:xfrm>
          <a:off x="3721100" y="11017249"/>
          <a:ext cx="528647" cy="711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50802</xdr:colOff>
      <xdr:row>2</xdr:row>
      <xdr:rowOff>63499</xdr:rowOff>
    </xdr:from>
    <xdr:to>
      <xdr:col>4</xdr:col>
      <xdr:colOff>3401667</xdr:colOff>
      <xdr:row>2</xdr:row>
      <xdr:rowOff>1238250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559052" y="550332"/>
          <a:ext cx="3350865" cy="117475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74083</xdr:colOff>
      <xdr:row>18</xdr:row>
      <xdr:rowOff>31750</xdr:rowOff>
    </xdr:from>
    <xdr:to>
      <xdr:col>4</xdr:col>
      <xdr:colOff>916465</xdr:colOff>
      <xdr:row>19</xdr:row>
      <xdr:rowOff>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2333" y="13536083"/>
          <a:ext cx="842382" cy="772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G1" zoomScale="90" zoomScaleNormal="90" workbookViewId="0">
      <selection activeCell="S23" sqref="S23:S25"/>
    </sheetView>
  </sheetViews>
  <sheetFormatPr defaultColWidth="9.140625" defaultRowHeight="12.75" x14ac:dyDescent="0.25"/>
  <cols>
    <col min="1" max="1" width="7" style="11" bestFit="1" customWidth="1"/>
    <col min="2" max="2" width="9.5703125" style="3" bestFit="1" customWidth="1"/>
    <col min="3" max="3" width="15.140625" style="3" bestFit="1" customWidth="1"/>
    <col min="4" max="4" width="10" style="3" bestFit="1" customWidth="1"/>
    <col min="5" max="5" width="51.42578125" style="3" customWidth="1"/>
    <col min="6" max="6" width="22.42578125" style="3" bestFit="1" customWidth="1"/>
    <col min="7" max="7" width="42.85546875" style="12" customWidth="1"/>
    <col min="8" max="8" width="7.5703125" style="3" bestFit="1" customWidth="1"/>
    <col min="9" max="9" width="8.85546875" style="13" bestFit="1" customWidth="1"/>
    <col min="10" max="10" width="9.140625" style="3"/>
    <col min="11" max="11" width="13.140625" style="3" bestFit="1" customWidth="1"/>
    <col min="12" max="12" width="9.140625" style="3"/>
    <col min="13" max="13" width="13.140625" style="3" bestFit="1" customWidth="1"/>
    <col min="14" max="14" width="9.140625" style="3"/>
    <col min="15" max="15" width="13.140625" style="3" bestFit="1" customWidth="1"/>
    <col min="16" max="16" width="9.140625" style="3"/>
    <col min="17" max="17" width="13.140625" style="3" bestFit="1" customWidth="1"/>
    <col min="18" max="18" width="9.140625" style="3"/>
    <col min="19" max="19" width="13.140625" style="3" bestFit="1" customWidth="1"/>
    <col min="20" max="16384" width="9.140625" style="3"/>
  </cols>
  <sheetData>
    <row r="1" spans="1:19" ht="40.5" customHeight="1" x14ac:dyDescent="0.25">
      <c r="J1" s="25" t="s">
        <v>52</v>
      </c>
      <c r="K1" s="26"/>
      <c r="L1" s="25" t="s">
        <v>59</v>
      </c>
      <c r="M1" s="26"/>
      <c r="N1" s="25" t="s">
        <v>60</v>
      </c>
      <c r="O1" s="26"/>
      <c r="P1" s="25" t="s">
        <v>60</v>
      </c>
      <c r="Q1" s="26"/>
      <c r="R1" s="25" t="s">
        <v>61</v>
      </c>
      <c r="S1" s="26"/>
    </row>
    <row r="2" spans="1:19" ht="38.25" x14ac:dyDescent="0.25">
      <c r="A2" s="14" t="s">
        <v>30</v>
      </c>
      <c r="B2" s="1" t="s">
        <v>0</v>
      </c>
      <c r="C2" s="1" t="s">
        <v>2</v>
      </c>
      <c r="D2" s="1" t="s">
        <v>7</v>
      </c>
      <c r="E2" s="1" t="s">
        <v>44</v>
      </c>
      <c r="F2" s="1" t="s">
        <v>1</v>
      </c>
      <c r="G2" s="1" t="s">
        <v>43</v>
      </c>
      <c r="H2" s="1" t="s">
        <v>3</v>
      </c>
      <c r="I2" s="18" t="s">
        <v>33</v>
      </c>
      <c r="J2" s="2" t="s">
        <v>50</v>
      </c>
      <c r="K2" s="2" t="s">
        <v>51</v>
      </c>
      <c r="L2" s="2" t="s">
        <v>50</v>
      </c>
      <c r="M2" s="2" t="s">
        <v>51</v>
      </c>
      <c r="N2" s="2" t="s">
        <v>50</v>
      </c>
      <c r="O2" s="2" t="s">
        <v>51</v>
      </c>
      <c r="P2" s="2" t="s">
        <v>50</v>
      </c>
      <c r="Q2" s="2" t="s">
        <v>51</v>
      </c>
      <c r="R2" s="2" t="s">
        <v>50</v>
      </c>
      <c r="S2" s="2" t="s">
        <v>51</v>
      </c>
    </row>
    <row r="3" spans="1:19" ht="101.25" customHeight="1" x14ac:dyDescent="0.25">
      <c r="A3" s="15">
        <v>1</v>
      </c>
      <c r="B3" s="6" t="s">
        <v>4</v>
      </c>
      <c r="C3" s="6" t="s">
        <v>5</v>
      </c>
      <c r="D3" s="6" t="s">
        <v>8</v>
      </c>
      <c r="E3" s="6"/>
      <c r="F3" s="6" t="s">
        <v>29</v>
      </c>
      <c r="G3" s="6" t="s">
        <v>46</v>
      </c>
      <c r="H3" s="6" t="s">
        <v>12</v>
      </c>
      <c r="I3" s="19">
        <v>1</v>
      </c>
      <c r="J3" s="4">
        <v>23400</v>
      </c>
      <c r="K3" s="23">
        <f>J3*$I3</f>
        <v>23400</v>
      </c>
      <c r="L3" s="4">
        <v>173250</v>
      </c>
      <c r="M3" s="23">
        <f>L3*$I3</f>
        <v>173250</v>
      </c>
      <c r="N3" s="4">
        <v>173250</v>
      </c>
      <c r="O3" s="23">
        <f>N3*$I3</f>
        <v>173250</v>
      </c>
      <c r="P3" s="4">
        <v>150000</v>
      </c>
      <c r="Q3" s="23">
        <f>P3*$I3</f>
        <v>150000</v>
      </c>
      <c r="R3" s="4">
        <v>35000</v>
      </c>
      <c r="S3" s="23">
        <f>R3*$I3</f>
        <v>35000</v>
      </c>
    </row>
    <row r="4" spans="1:19" ht="65.45" customHeight="1" x14ac:dyDescent="0.25">
      <c r="A4" s="15">
        <v>2</v>
      </c>
      <c r="B4" s="6" t="s">
        <v>6</v>
      </c>
      <c r="C4" s="7" t="s">
        <v>18</v>
      </c>
      <c r="D4" s="6" t="s">
        <v>8</v>
      </c>
      <c r="E4" s="6"/>
      <c r="F4" s="7" t="s">
        <v>39</v>
      </c>
      <c r="G4" s="6" t="s">
        <v>34</v>
      </c>
      <c r="H4" s="6" t="s">
        <v>12</v>
      </c>
      <c r="I4" s="19">
        <v>1</v>
      </c>
      <c r="J4" s="4">
        <v>2500</v>
      </c>
      <c r="K4" s="23">
        <f t="shared" ref="K4:M21" si="0">J4*$I4</f>
        <v>2500</v>
      </c>
      <c r="L4" s="4">
        <v>18375</v>
      </c>
      <c r="M4" s="23">
        <f t="shared" si="0"/>
        <v>18375</v>
      </c>
      <c r="N4" s="4">
        <v>18375</v>
      </c>
      <c r="O4" s="23">
        <f t="shared" ref="O4:Q4" si="1">N4*$I4</f>
        <v>18375</v>
      </c>
      <c r="P4" s="4">
        <v>18000</v>
      </c>
      <c r="Q4" s="23">
        <f t="shared" si="1"/>
        <v>18000</v>
      </c>
      <c r="R4" s="4">
        <v>4320</v>
      </c>
      <c r="S4" s="23">
        <f t="shared" ref="S4" si="2">R4*$I4</f>
        <v>4320</v>
      </c>
    </row>
    <row r="5" spans="1:19" ht="67.5" customHeight="1" x14ac:dyDescent="0.25">
      <c r="A5" s="15">
        <v>3</v>
      </c>
      <c r="B5" s="6" t="s">
        <v>10</v>
      </c>
      <c r="C5" s="7" t="s">
        <v>17</v>
      </c>
      <c r="D5" s="6" t="s">
        <v>41</v>
      </c>
      <c r="E5" s="6"/>
      <c r="F5" s="7" t="s">
        <v>38</v>
      </c>
      <c r="G5" s="6" t="s">
        <v>37</v>
      </c>
      <c r="H5" s="6" t="s">
        <v>11</v>
      </c>
      <c r="I5" s="19">
        <v>1</v>
      </c>
      <c r="J5" s="4">
        <v>800</v>
      </c>
      <c r="K5" s="23">
        <f t="shared" si="0"/>
        <v>800</v>
      </c>
      <c r="L5" s="4">
        <v>6825</v>
      </c>
      <c r="M5" s="23">
        <f t="shared" si="0"/>
        <v>6825</v>
      </c>
      <c r="N5" s="4">
        <v>6825</v>
      </c>
      <c r="O5" s="23">
        <f t="shared" ref="O5:Q5" si="3">N5*$I5</f>
        <v>6825</v>
      </c>
      <c r="P5" s="4">
        <v>6825</v>
      </c>
      <c r="Q5" s="23">
        <f t="shared" si="3"/>
        <v>6825</v>
      </c>
      <c r="R5" s="4">
        <v>540</v>
      </c>
      <c r="S5" s="23">
        <f t="shared" ref="S5" si="4">R5*$I5</f>
        <v>540</v>
      </c>
    </row>
    <row r="6" spans="1:19" ht="63.6" customHeight="1" x14ac:dyDescent="0.25">
      <c r="A6" s="15">
        <v>4</v>
      </c>
      <c r="B6" s="6" t="s">
        <v>6</v>
      </c>
      <c r="C6" s="7" t="s">
        <v>19</v>
      </c>
      <c r="D6" s="6" t="s">
        <v>8</v>
      </c>
      <c r="E6" s="6"/>
      <c r="F6" s="7" t="s">
        <v>39</v>
      </c>
      <c r="G6" s="6" t="s">
        <v>34</v>
      </c>
      <c r="H6" s="6" t="s">
        <v>12</v>
      </c>
      <c r="I6" s="19">
        <v>1</v>
      </c>
      <c r="J6" s="4">
        <v>2500</v>
      </c>
      <c r="K6" s="23">
        <f t="shared" si="0"/>
        <v>2500</v>
      </c>
      <c r="L6" s="4">
        <v>18375</v>
      </c>
      <c r="M6" s="23">
        <f t="shared" si="0"/>
        <v>18375</v>
      </c>
      <c r="N6" s="4">
        <v>18375</v>
      </c>
      <c r="O6" s="23">
        <f t="shared" ref="O6:Q6" si="5">N6*$I6</f>
        <v>18375</v>
      </c>
      <c r="P6" s="4">
        <v>18000</v>
      </c>
      <c r="Q6" s="23">
        <f t="shared" si="5"/>
        <v>18000</v>
      </c>
      <c r="R6" s="4">
        <v>4320</v>
      </c>
      <c r="S6" s="23">
        <f t="shared" ref="S6" si="6">R6*$I6</f>
        <v>4320</v>
      </c>
    </row>
    <row r="7" spans="1:19" ht="63.6" customHeight="1" x14ac:dyDescent="0.25">
      <c r="A7" s="16">
        <v>5</v>
      </c>
      <c r="B7" s="6" t="s">
        <v>6</v>
      </c>
      <c r="C7" s="7" t="s">
        <v>16</v>
      </c>
      <c r="D7" s="6" t="s">
        <v>9</v>
      </c>
      <c r="E7" s="6"/>
      <c r="F7" s="7" t="s">
        <v>39</v>
      </c>
      <c r="G7" s="6" t="s">
        <v>34</v>
      </c>
      <c r="H7" s="6" t="s">
        <v>12</v>
      </c>
      <c r="I7" s="20">
        <v>2</v>
      </c>
      <c r="J7" s="4">
        <v>2500</v>
      </c>
      <c r="K7" s="23">
        <f t="shared" si="0"/>
        <v>5000</v>
      </c>
      <c r="L7" s="4">
        <v>18375</v>
      </c>
      <c r="M7" s="23">
        <f t="shared" si="0"/>
        <v>36750</v>
      </c>
      <c r="N7" s="4">
        <v>18375</v>
      </c>
      <c r="O7" s="23">
        <f t="shared" ref="O7:Q7" si="7">N7*$I7</f>
        <v>36750</v>
      </c>
      <c r="P7" s="4">
        <v>18000</v>
      </c>
      <c r="Q7" s="23">
        <f t="shared" si="7"/>
        <v>36000</v>
      </c>
      <c r="R7" s="4">
        <v>4320</v>
      </c>
      <c r="S7" s="23">
        <f t="shared" ref="S7" si="8">R7*$I7</f>
        <v>8640</v>
      </c>
    </row>
    <row r="8" spans="1:19" ht="63.6" customHeight="1" x14ac:dyDescent="0.25">
      <c r="A8" s="15">
        <v>6</v>
      </c>
      <c r="B8" s="6" t="s">
        <v>6</v>
      </c>
      <c r="C8" s="7" t="s">
        <v>15</v>
      </c>
      <c r="D8" s="6" t="s">
        <v>9</v>
      </c>
      <c r="E8" s="6"/>
      <c r="F8" s="7" t="s">
        <v>39</v>
      </c>
      <c r="G8" s="6" t="s">
        <v>34</v>
      </c>
      <c r="H8" s="6" t="s">
        <v>12</v>
      </c>
      <c r="I8" s="19">
        <v>1</v>
      </c>
      <c r="J8" s="4">
        <v>2500</v>
      </c>
      <c r="K8" s="23">
        <f t="shared" si="0"/>
        <v>2500</v>
      </c>
      <c r="L8" s="4">
        <v>18375</v>
      </c>
      <c r="M8" s="23">
        <f t="shared" si="0"/>
        <v>18375</v>
      </c>
      <c r="N8" s="4">
        <v>18375</v>
      </c>
      <c r="O8" s="23">
        <f t="shared" ref="O8:Q8" si="9">N8*$I8</f>
        <v>18375</v>
      </c>
      <c r="P8" s="4">
        <v>18000</v>
      </c>
      <c r="Q8" s="23">
        <f t="shared" si="9"/>
        <v>18000</v>
      </c>
      <c r="R8" s="4">
        <v>4320</v>
      </c>
      <c r="S8" s="23">
        <f t="shared" ref="S8" si="10">R8*$I8</f>
        <v>4320</v>
      </c>
    </row>
    <row r="9" spans="1:19" ht="63.6" customHeight="1" x14ac:dyDescent="0.25">
      <c r="A9" s="16">
        <v>7</v>
      </c>
      <c r="B9" s="6" t="s">
        <v>6</v>
      </c>
      <c r="C9" s="7" t="s">
        <v>14</v>
      </c>
      <c r="D9" s="6" t="s">
        <v>9</v>
      </c>
      <c r="E9" s="6"/>
      <c r="F9" s="7" t="s">
        <v>39</v>
      </c>
      <c r="G9" s="6" t="s">
        <v>34</v>
      </c>
      <c r="H9" s="6" t="s">
        <v>12</v>
      </c>
      <c r="I9" s="20">
        <v>2</v>
      </c>
      <c r="J9" s="4">
        <v>2500</v>
      </c>
      <c r="K9" s="23">
        <f t="shared" si="0"/>
        <v>5000</v>
      </c>
      <c r="L9" s="4">
        <v>18375</v>
      </c>
      <c r="M9" s="23">
        <f t="shared" si="0"/>
        <v>36750</v>
      </c>
      <c r="N9" s="4">
        <v>18375</v>
      </c>
      <c r="O9" s="23">
        <f t="shared" ref="O9:Q9" si="11">N9*$I9</f>
        <v>36750</v>
      </c>
      <c r="P9" s="4">
        <v>18000</v>
      </c>
      <c r="Q9" s="23">
        <f t="shared" si="11"/>
        <v>36000</v>
      </c>
      <c r="R9" s="4">
        <v>4320</v>
      </c>
      <c r="S9" s="23">
        <f t="shared" ref="S9" si="12">R9*$I9</f>
        <v>8640</v>
      </c>
    </row>
    <row r="10" spans="1:19" ht="63.6" customHeight="1" x14ac:dyDescent="0.25">
      <c r="A10" s="16">
        <v>8</v>
      </c>
      <c r="B10" s="6" t="s">
        <v>6</v>
      </c>
      <c r="C10" s="7" t="s">
        <v>13</v>
      </c>
      <c r="D10" s="6" t="s">
        <v>9</v>
      </c>
      <c r="E10" s="6"/>
      <c r="F10" s="7" t="s">
        <v>39</v>
      </c>
      <c r="G10" s="6" t="s">
        <v>34</v>
      </c>
      <c r="H10" s="6" t="s">
        <v>12</v>
      </c>
      <c r="I10" s="20">
        <v>1</v>
      </c>
      <c r="J10" s="4">
        <v>2500</v>
      </c>
      <c r="K10" s="23">
        <f t="shared" si="0"/>
        <v>2500</v>
      </c>
      <c r="L10" s="4">
        <v>18375</v>
      </c>
      <c r="M10" s="23">
        <f t="shared" si="0"/>
        <v>18375</v>
      </c>
      <c r="N10" s="4">
        <v>18375</v>
      </c>
      <c r="O10" s="23">
        <f t="shared" ref="O10:Q10" si="13">N10*$I10</f>
        <v>18375</v>
      </c>
      <c r="P10" s="4">
        <v>18000</v>
      </c>
      <c r="Q10" s="23">
        <f t="shared" si="13"/>
        <v>18000</v>
      </c>
      <c r="R10" s="4">
        <v>4320</v>
      </c>
      <c r="S10" s="23">
        <f t="shared" ref="S10" si="14">R10*$I10</f>
        <v>4320</v>
      </c>
    </row>
    <row r="11" spans="1:19" ht="63.6" customHeight="1" x14ac:dyDescent="0.25">
      <c r="A11" s="15">
        <v>9</v>
      </c>
      <c r="B11" s="6" t="s">
        <v>6</v>
      </c>
      <c r="C11" s="7" t="s">
        <v>20</v>
      </c>
      <c r="D11" s="6" t="s">
        <v>9</v>
      </c>
      <c r="E11" s="6"/>
      <c r="F11" s="7" t="s">
        <v>39</v>
      </c>
      <c r="G11" s="6" t="s">
        <v>34</v>
      </c>
      <c r="H11" s="6" t="s">
        <v>12</v>
      </c>
      <c r="I11" s="19">
        <v>1</v>
      </c>
      <c r="J11" s="4">
        <v>2500</v>
      </c>
      <c r="K11" s="23">
        <f t="shared" si="0"/>
        <v>2500</v>
      </c>
      <c r="L11" s="4">
        <v>18375</v>
      </c>
      <c r="M11" s="23">
        <f t="shared" si="0"/>
        <v>18375</v>
      </c>
      <c r="N11" s="4">
        <v>18375</v>
      </c>
      <c r="O11" s="23">
        <f t="shared" ref="O11:Q11" si="15">N11*$I11</f>
        <v>18375</v>
      </c>
      <c r="P11" s="4">
        <v>18000</v>
      </c>
      <c r="Q11" s="23">
        <f t="shared" si="15"/>
        <v>18000</v>
      </c>
      <c r="R11" s="4">
        <v>4320</v>
      </c>
      <c r="S11" s="23">
        <f t="shared" ref="S11" si="16">R11*$I11</f>
        <v>4320</v>
      </c>
    </row>
    <row r="12" spans="1:19" ht="63.6" customHeight="1" x14ac:dyDescent="0.25">
      <c r="A12" s="15">
        <v>10</v>
      </c>
      <c r="B12" s="6" t="s">
        <v>6</v>
      </c>
      <c r="C12" s="7" t="s">
        <v>21</v>
      </c>
      <c r="D12" s="6" t="s">
        <v>8</v>
      </c>
      <c r="E12" s="6"/>
      <c r="F12" s="7" t="s">
        <v>39</v>
      </c>
      <c r="G12" s="6" t="s">
        <v>34</v>
      </c>
      <c r="H12" s="6" t="s">
        <v>12</v>
      </c>
      <c r="I12" s="19">
        <v>1</v>
      </c>
      <c r="J12" s="4">
        <v>2500</v>
      </c>
      <c r="K12" s="23">
        <f t="shared" si="0"/>
        <v>2500</v>
      </c>
      <c r="L12" s="4">
        <v>18375</v>
      </c>
      <c r="M12" s="23">
        <f t="shared" si="0"/>
        <v>18375</v>
      </c>
      <c r="N12" s="4">
        <v>18375</v>
      </c>
      <c r="O12" s="23">
        <f t="shared" ref="O12:Q12" si="17">N12*$I12</f>
        <v>18375</v>
      </c>
      <c r="P12" s="4">
        <v>18000</v>
      </c>
      <c r="Q12" s="23">
        <f t="shared" si="17"/>
        <v>18000</v>
      </c>
      <c r="R12" s="4">
        <v>4320</v>
      </c>
      <c r="S12" s="23">
        <f t="shared" ref="S12" si="18">R12*$I12</f>
        <v>4320</v>
      </c>
    </row>
    <row r="13" spans="1:19" ht="63.6" customHeight="1" x14ac:dyDescent="0.25">
      <c r="A13" s="15">
        <v>11</v>
      </c>
      <c r="B13" s="6" t="s">
        <v>6</v>
      </c>
      <c r="C13" s="7" t="s">
        <v>22</v>
      </c>
      <c r="D13" s="6" t="s">
        <v>41</v>
      </c>
      <c r="E13" s="6"/>
      <c r="F13" s="7" t="s">
        <v>42</v>
      </c>
      <c r="G13" s="6" t="s">
        <v>37</v>
      </c>
      <c r="H13" s="6" t="s">
        <v>11</v>
      </c>
      <c r="I13" s="19">
        <v>2</v>
      </c>
      <c r="J13" s="4">
        <v>800</v>
      </c>
      <c r="K13" s="23">
        <f t="shared" si="0"/>
        <v>1600</v>
      </c>
      <c r="L13" s="4">
        <v>6825</v>
      </c>
      <c r="M13" s="23">
        <f t="shared" si="0"/>
        <v>13650</v>
      </c>
      <c r="N13" s="4">
        <v>6825</v>
      </c>
      <c r="O13" s="23">
        <f t="shared" ref="O13:Q13" si="19">N13*$I13</f>
        <v>13650</v>
      </c>
      <c r="P13" s="4">
        <v>6000</v>
      </c>
      <c r="Q13" s="23">
        <f t="shared" si="19"/>
        <v>12000</v>
      </c>
      <c r="R13" s="4">
        <v>540</v>
      </c>
      <c r="S13" s="23">
        <f t="shared" ref="S13" si="20">R13*$I13</f>
        <v>1080</v>
      </c>
    </row>
    <row r="14" spans="1:19" ht="63.6" customHeight="1" x14ac:dyDescent="0.25">
      <c r="A14" s="15">
        <v>12</v>
      </c>
      <c r="B14" s="6" t="s">
        <v>6</v>
      </c>
      <c r="C14" s="7" t="s">
        <v>27</v>
      </c>
      <c r="D14" s="6" t="s">
        <v>9</v>
      </c>
      <c r="E14" s="6"/>
      <c r="F14" s="7" t="s">
        <v>39</v>
      </c>
      <c r="G14" s="6" t="s">
        <v>34</v>
      </c>
      <c r="H14" s="6" t="s">
        <v>12</v>
      </c>
      <c r="I14" s="19">
        <v>1</v>
      </c>
      <c r="J14" s="4">
        <v>2500</v>
      </c>
      <c r="K14" s="23">
        <f t="shared" si="0"/>
        <v>2500</v>
      </c>
      <c r="L14" s="4">
        <v>18375</v>
      </c>
      <c r="M14" s="23">
        <f t="shared" si="0"/>
        <v>18375</v>
      </c>
      <c r="N14" s="4">
        <v>18375</v>
      </c>
      <c r="O14" s="23">
        <f t="shared" ref="O14:Q14" si="21">N14*$I14</f>
        <v>18375</v>
      </c>
      <c r="P14" s="4">
        <v>18000</v>
      </c>
      <c r="Q14" s="23">
        <f t="shared" si="21"/>
        <v>18000</v>
      </c>
      <c r="R14" s="4">
        <v>4320</v>
      </c>
      <c r="S14" s="23">
        <f t="shared" ref="S14" si="22">R14*$I14</f>
        <v>4320</v>
      </c>
    </row>
    <row r="15" spans="1:19" ht="63.6" customHeight="1" x14ac:dyDescent="0.25">
      <c r="A15" s="15">
        <v>13</v>
      </c>
      <c r="B15" s="6" t="s">
        <v>6</v>
      </c>
      <c r="C15" s="7" t="s">
        <v>23</v>
      </c>
      <c r="D15" s="6" t="s">
        <v>41</v>
      </c>
      <c r="E15" s="6"/>
      <c r="F15" s="7" t="s">
        <v>40</v>
      </c>
      <c r="G15" s="6" t="s">
        <v>47</v>
      </c>
      <c r="H15" s="6" t="s">
        <v>11</v>
      </c>
      <c r="I15" s="19">
        <v>1</v>
      </c>
      <c r="J15" s="4">
        <v>800</v>
      </c>
      <c r="K15" s="23">
        <f t="shared" si="0"/>
        <v>800</v>
      </c>
      <c r="L15" s="4">
        <v>6825</v>
      </c>
      <c r="M15" s="23">
        <f t="shared" si="0"/>
        <v>6825</v>
      </c>
      <c r="N15" s="4">
        <v>6825</v>
      </c>
      <c r="O15" s="23">
        <f t="shared" ref="O15:Q15" si="23">N15*$I15</f>
        <v>6825</v>
      </c>
      <c r="P15" s="4">
        <v>6000</v>
      </c>
      <c r="Q15" s="23">
        <f t="shared" si="23"/>
        <v>6000</v>
      </c>
      <c r="R15" s="4">
        <v>360</v>
      </c>
      <c r="S15" s="23">
        <f t="shared" ref="S15" si="24">R15*$I15</f>
        <v>360</v>
      </c>
    </row>
    <row r="16" spans="1:19" ht="63.6" customHeight="1" x14ac:dyDescent="0.25">
      <c r="A16" s="15">
        <v>14</v>
      </c>
      <c r="B16" s="6" t="s">
        <v>6</v>
      </c>
      <c r="C16" s="7" t="s">
        <v>24</v>
      </c>
      <c r="D16" s="6" t="s">
        <v>41</v>
      </c>
      <c r="E16" s="6"/>
      <c r="F16" s="7" t="s">
        <v>40</v>
      </c>
      <c r="G16" s="6" t="s">
        <v>48</v>
      </c>
      <c r="H16" s="6" t="s">
        <v>11</v>
      </c>
      <c r="I16" s="19">
        <v>1</v>
      </c>
      <c r="J16" s="4">
        <v>800</v>
      </c>
      <c r="K16" s="23">
        <f t="shared" si="0"/>
        <v>800</v>
      </c>
      <c r="L16" s="4">
        <v>6825</v>
      </c>
      <c r="M16" s="23">
        <f t="shared" si="0"/>
        <v>6825</v>
      </c>
      <c r="N16" s="4">
        <v>6825</v>
      </c>
      <c r="O16" s="23">
        <f t="shared" ref="O16:Q16" si="25">N16*$I16</f>
        <v>6825</v>
      </c>
      <c r="P16" s="4">
        <v>6000</v>
      </c>
      <c r="Q16" s="23">
        <f t="shared" si="25"/>
        <v>6000</v>
      </c>
      <c r="R16" s="4">
        <v>360</v>
      </c>
      <c r="S16" s="23">
        <f t="shared" ref="S16" si="26">R16*$I16</f>
        <v>360</v>
      </c>
    </row>
    <row r="17" spans="1:19" ht="63.6" customHeight="1" x14ac:dyDescent="0.25">
      <c r="A17" s="16">
        <v>15</v>
      </c>
      <c r="B17" s="6" t="s">
        <v>6</v>
      </c>
      <c r="C17" s="7" t="s">
        <v>25</v>
      </c>
      <c r="D17" s="6" t="s">
        <v>8</v>
      </c>
      <c r="E17" s="6"/>
      <c r="F17" s="7" t="s">
        <v>38</v>
      </c>
      <c r="G17" s="6" t="s">
        <v>37</v>
      </c>
      <c r="H17" s="6" t="s">
        <v>11</v>
      </c>
      <c r="I17" s="20">
        <v>2</v>
      </c>
      <c r="J17" s="4">
        <v>800</v>
      </c>
      <c r="K17" s="23">
        <f t="shared" si="0"/>
        <v>1600</v>
      </c>
      <c r="L17" s="4">
        <v>6825</v>
      </c>
      <c r="M17" s="23">
        <f t="shared" si="0"/>
        <v>13650</v>
      </c>
      <c r="N17" s="4">
        <v>6825</v>
      </c>
      <c r="O17" s="23">
        <f t="shared" ref="O17:Q17" si="27">N17*$I17</f>
        <v>13650</v>
      </c>
      <c r="P17" s="4">
        <v>6000</v>
      </c>
      <c r="Q17" s="23">
        <f t="shared" si="27"/>
        <v>12000</v>
      </c>
      <c r="R17" s="4">
        <v>540</v>
      </c>
      <c r="S17" s="23">
        <f t="shared" ref="S17" si="28">R17*$I17</f>
        <v>1080</v>
      </c>
    </row>
    <row r="18" spans="1:19" ht="63.6" customHeight="1" x14ac:dyDescent="0.25">
      <c r="A18" s="15">
        <v>16</v>
      </c>
      <c r="B18" s="6" t="s">
        <v>6</v>
      </c>
      <c r="C18" s="7" t="s">
        <v>26</v>
      </c>
      <c r="D18" s="6" t="s">
        <v>41</v>
      </c>
      <c r="E18" s="6"/>
      <c r="F18" s="7" t="s">
        <v>36</v>
      </c>
      <c r="G18" s="6" t="s">
        <v>37</v>
      </c>
      <c r="H18" s="6" t="s">
        <v>11</v>
      </c>
      <c r="I18" s="19">
        <v>1</v>
      </c>
      <c r="J18" s="4">
        <v>800</v>
      </c>
      <c r="K18" s="23">
        <f t="shared" si="0"/>
        <v>800</v>
      </c>
      <c r="L18" s="4">
        <v>6825</v>
      </c>
      <c r="M18" s="23">
        <f t="shared" si="0"/>
        <v>6825</v>
      </c>
      <c r="N18" s="4">
        <v>6825</v>
      </c>
      <c r="O18" s="23">
        <f t="shared" ref="O18:Q18" si="29">N18*$I18</f>
        <v>6825</v>
      </c>
      <c r="P18" s="4">
        <v>6000</v>
      </c>
      <c r="Q18" s="23">
        <f t="shared" si="29"/>
        <v>6000</v>
      </c>
      <c r="R18" s="4">
        <v>450</v>
      </c>
      <c r="S18" s="23">
        <f t="shared" ref="S18" si="30">R18*$I18</f>
        <v>450</v>
      </c>
    </row>
    <row r="19" spans="1:19" ht="63.6" customHeight="1" x14ac:dyDescent="0.25">
      <c r="A19" s="16">
        <v>17</v>
      </c>
      <c r="B19" s="9" t="s">
        <v>6</v>
      </c>
      <c r="C19" s="8" t="s">
        <v>45</v>
      </c>
      <c r="D19" s="9" t="s">
        <v>41</v>
      </c>
      <c r="E19" s="17"/>
      <c r="F19" s="8" t="s">
        <v>49</v>
      </c>
      <c r="G19" s="9" t="s">
        <v>37</v>
      </c>
      <c r="H19" s="9" t="s">
        <v>11</v>
      </c>
      <c r="I19" s="21">
        <v>4</v>
      </c>
      <c r="J19" s="4">
        <v>800</v>
      </c>
      <c r="K19" s="23">
        <f t="shared" si="0"/>
        <v>3200</v>
      </c>
      <c r="L19" s="4">
        <v>6825</v>
      </c>
      <c r="M19" s="23">
        <f t="shared" si="0"/>
        <v>27300</v>
      </c>
      <c r="N19" s="4">
        <v>6825</v>
      </c>
      <c r="O19" s="23">
        <f t="shared" ref="O19:Q19" si="31">N19*$I19</f>
        <v>27300</v>
      </c>
      <c r="P19" s="4">
        <v>6000</v>
      </c>
      <c r="Q19" s="23">
        <f t="shared" si="31"/>
        <v>24000</v>
      </c>
      <c r="R19" s="4">
        <v>450</v>
      </c>
      <c r="S19" s="23">
        <f t="shared" ref="S19" si="32">R19*$I19</f>
        <v>1800</v>
      </c>
    </row>
    <row r="20" spans="1:19" ht="45.75" customHeight="1" x14ac:dyDescent="0.25">
      <c r="A20" s="15">
        <v>18</v>
      </c>
      <c r="B20" s="10" t="s">
        <v>6</v>
      </c>
      <c r="C20" s="10" t="s">
        <v>28</v>
      </c>
      <c r="D20" s="10" t="s">
        <v>8</v>
      </c>
      <c r="E20" s="28"/>
      <c r="F20" s="7" t="s">
        <v>31</v>
      </c>
      <c r="G20" s="10" t="s">
        <v>35</v>
      </c>
      <c r="H20" s="10" t="s">
        <v>12</v>
      </c>
      <c r="I20" s="22">
        <v>1</v>
      </c>
      <c r="J20" s="4">
        <v>29000</v>
      </c>
      <c r="K20" s="23">
        <f t="shared" si="0"/>
        <v>29000</v>
      </c>
      <c r="L20" s="4">
        <v>112088</v>
      </c>
      <c r="M20" s="23">
        <f t="shared" si="0"/>
        <v>112088</v>
      </c>
      <c r="N20" s="4">
        <v>112088</v>
      </c>
      <c r="O20" s="23">
        <f t="shared" ref="O20:Q20" si="33">N20*$I20</f>
        <v>112088</v>
      </c>
      <c r="P20" s="4">
        <v>107000</v>
      </c>
      <c r="Q20" s="23">
        <f t="shared" si="33"/>
        <v>107000</v>
      </c>
      <c r="R20" s="4">
        <v>43560</v>
      </c>
      <c r="S20" s="23">
        <f t="shared" ref="S20" si="34">R20*$I20</f>
        <v>43560</v>
      </c>
    </row>
    <row r="21" spans="1:19" ht="42" customHeight="1" x14ac:dyDescent="0.25">
      <c r="A21" s="15">
        <v>19</v>
      </c>
      <c r="B21" s="10" t="s">
        <v>10</v>
      </c>
      <c r="C21" s="10" t="s">
        <v>28</v>
      </c>
      <c r="D21" s="10" t="s">
        <v>8</v>
      </c>
      <c r="E21" s="28"/>
      <c r="F21" s="7" t="s">
        <v>32</v>
      </c>
      <c r="G21" s="10" t="s">
        <v>35</v>
      </c>
      <c r="H21" s="10" t="s">
        <v>12</v>
      </c>
      <c r="I21" s="22">
        <v>1</v>
      </c>
      <c r="J21" s="4">
        <v>23700</v>
      </c>
      <c r="K21" s="23">
        <f t="shared" si="0"/>
        <v>23700</v>
      </c>
      <c r="L21" s="4">
        <v>104738</v>
      </c>
      <c r="M21" s="23">
        <f t="shared" si="0"/>
        <v>104738</v>
      </c>
      <c r="N21" s="4">
        <v>104738</v>
      </c>
      <c r="O21" s="23">
        <f t="shared" ref="O21:Q21" si="35">N21*$I21</f>
        <v>104738</v>
      </c>
      <c r="P21" s="4">
        <v>100000</v>
      </c>
      <c r="Q21" s="23">
        <f t="shared" si="35"/>
        <v>100000</v>
      </c>
      <c r="R21" s="4">
        <v>29160</v>
      </c>
      <c r="S21" s="23">
        <f t="shared" ref="S21" si="36">R21*$I21</f>
        <v>29160</v>
      </c>
    </row>
    <row r="22" spans="1:19" x14ac:dyDescent="0.25">
      <c r="H22" s="27" t="s">
        <v>53</v>
      </c>
      <c r="I22" s="27"/>
      <c r="J22" s="5"/>
      <c r="K22" s="24">
        <f>SUM(K3:K21)</f>
        <v>113200</v>
      </c>
      <c r="L22" s="5"/>
      <c r="M22" s="24">
        <f>SUM(M3:M21)</f>
        <v>674101</v>
      </c>
      <c r="N22" s="5"/>
      <c r="O22" s="24">
        <f>SUM(O3:O21)</f>
        <v>674101</v>
      </c>
      <c r="P22" s="5"/>
      <c r="Q22" s="24">
        <f>SUM(Q3:Q21)</f>
        <v>627825</v>
      </c>
      <c r="R22" s="5"/>
      <c r="S22" s="24">
        <f>SUM(S3:S21)</f>
        <v>160910</v>
      </c>
    </row>
    <row r="23" spans="1:19" x14ac:dyDescent="0.25">
      <c r="H23" s="27" t="s">
        <v>54</v>
      </c>
      <c r="I23" s="27"/>
      <c r="J23" s="5"/>
      <c r="K23" s="24">
        <v>13357.6</v>
      </c>
      <c r="L23" s="5"/>
      <c r="M23" s="24">
        <v>35000</v>
      </c>
      <c r="N23" s="5"/>
      <c r="O23" s="24">
        <v>35000</v>
      </c>
      <c r="P23" s="5"/>
      <c r="Q23" s="24">
        <v>35000</v>
      </c>
      <c r="R23" s="5"/>
      <c r="S23" s="24">
        <v>6000</v>
      </c>
    </row>
    <row r="24" spans="1:19" x14ac:dyDescent="0.25">
      <c r="H24" s="27" t="s">
        <v>58</v>
      </c>
      <c r="I24" s="27"/>
      <c r="J24" s="5"/>
      <c r="K24" s="24"/>
      <c r="L24" s="5"/>
      <c r="M24" s="24">
        <v>35000</v>
      </c>
      <c r="N24" s="5"/>
      <c r="O24" s="24">
        <v>35000</v>
      </c>
      <c r="P24" s="5"/>
      <c r="Q24" s="24">
        <v>35000</v>
      </c>
      <c r="R24" s="5"/>
      <c r="S24" s="24"/>
    </row>
    <row r="25" spans="1:19" x14ac:dyDescent="0.25">
      <c r="H25" s="27" t="s">
        <v>55</v>
      </c>
      <c r="I25" s="27"/>
      <c r="J25" s="5"/>
      <c r="K25" s="24">
        <v>13598.04</v>
      </c>
      <c r="L25" s="5"/>
      <c r="M25" s="24">
        <v>13598.04</v>
      </c>
      <c r="N25" s="5"/>
      <c r="O25" s="24"/>
      <c r="P25" s="5"/>
      <c r="Q25" s="24"/>
      <c r="R25" s="5"/>
      <c r="S25" s="24">
        <v>5000</v>
      </c>
    </row>
    <row r="26" spans="1:19" x14ac:dyDescent="0.25">
      <c r="H26" s="27" t="s">
        <v>56</v>
      </c>
      <c r="I26" s="27"/>
      <c r="J26" s="5"/>
      <c r="K26" s="24">
        <f>SUM(K22:K25)*18%</f>
        <v>25228.015200000002</v>
      </c>
      <c r="L26" s="5"/>
      <c r="M26" s="24">
        <f>SUM(M22:M25)*18%</f>
        <v>136385.8272</v>
      </c>
      <c r="N26" s="5"/>
      <c r="O26" s="24">
        <f>SUM(O22:O25)*18%</f>
        <v>133938.18</v>
      </c>
      <c r="P26" s="5"/>
      <c r="Q26" s="24">
        <f>SUM(Q22:Q25)*18%</f>
        <v>125608.5</v>
      </c>
      <c r="R26" s="5"/>
      <c r="S26" s="24">
        <f>SUM(S22:S25)*18%</f>
        <v>30943.8</v>
      </c>
    </row>
    <row r="27" spans="1:19" x14ac:dyDescent="0.25">
      <c r="H27" s="27" t="s">
        <v>57</v>
      </c>
      <c r="I27" s="27"/>
      <c r="J27" s="5"/>
      <c r="K27" s="24">
        <f>SUM(K22:K26)</f>
        <v>165383.65520000001</v>
      </c>
      <c r="L27" s="5"/>
      <c r="M27" s="24">
        <f>SUM(M22:M26)</f>
        <v>894084.86719999998</v>
      </c>
      <c r="N27" s="5"/>
      <c r="O27" s="24">
        <f>SUM(O22:O26)</f>
        <v>878039.17999999993</v>
      </c>
      <c r="P27" s="5"/>
      <c r="Q27" s="24">
        <f>SUM(Q22:Q26)</f>
        <v>823433.5</v>
      </c>
      <c r="R27" s="5"/>
      <c r="S27" s="24">
        <f>SUM(S22:S26)</f>
        <v>202853.8</v>
      </c>
    </row>
  </sheetData>
  <mergeCells count="12">
    <mergeCell ref="E20:E21"/>
    <mergeCell ref="J1:K1"/>
    <mergeCell ref="H22:I22"/>
    <mergeCell ref="H23:I23"/>
    <mergeCell ref="H25:I25"/>
    <mergeCell ref="N1:O1"/>
    <mergeCell ref="P1:Q1"/>
    <mergeCell ref="R1:S1"/>
    <mergeCell ref="H26:I26"/>
    <mergeCell ref="H27:I27"/>
    <mergeCell ref="L1:M1"/>
    <mergeCell ref="H24:I24"/>
  </mergeCells>
  <pageMargins left="0.11811023622047245" right="0.31496062992125984" top="0.74803149606299213" bottom="0.74803149606299213" header="0.31496062992125984" footer="0.31496062992125984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0D6AD47C5FC3429DA71485836B9747" ma:contentTypeVersion="15" ma:contentTypeDescription="Create a new document." ma:contentTypeScope="" ma:versionID="9044ff6d1a68e4112583c5d28d4b6246">
  <xsd:schema xmlns:xsd="http://www.w3.org/2001/XMLSchema" xmlns:xs="http://www.w3.org/2001/XMLSchema" xmlns:p="http://schemas.microsoft.com/office/2006/metadata/properties" xmlns:ns3="e73ea004-9984-49cd-99d9-4871337bb73b" xmlns:ns4="be3b8d37-1ffb-431b-90b7-5503042b41c9" targetNamespace="http://schemas.microsoft.com/office/2006/metadata/properties" ma:root="true" ma:fieldsID="1917ab66924a3073f0ce530b217bff04" ns3:_="" ns4:_="">
    <xsd:import namespace="e73ea004-9984-49cd-99d9-4871337bb73b"/>
    <xsd:import namespace="be3b8d37-1ffb-431b-90b7-5503042b41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3ea004-9984-49cd-99d9-4871337bb7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3b8d37-1ffb-431b-90b7-5503042b41c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73ea004-9984-49cd-99d9-4871337bb73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6D7083-E902-4367-A929-BAFD630CB0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3ea004-9984-49cd-99d9-4871337bb73b"/>
    <ds:schemaRef ds:uri="be3b8d37-1ffb-431b-90b7-5503042b41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85BA2E-ED3F-46FC-9444-87111C555379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be3b8d37-1ffb-431b-90b7-5503042b41c9"/>
    <ds:schemaRef ds:uri="e73ea004-9984-49cd-99d9-4871337bb73b"/>
    <ds:schemaRef ds:uri="http://purl.org/dc/terms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E4FAB2F-EC83-4290-9349-898D7D06AF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2024-12-04T06:44:27Z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0x010100F20D6AD47C5FC3429DA71485836B9747</vt:lpwstr>
  </property>
</Properties>
</file>