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
    </mc:Choice>
  </mc:AlternateContent>
  <bookViews>
    <workbookView xWindow="0" yWindow="0" windowWidth="20490" windowHeight="7200"/>
  </bookViews>
  <sheets>
    <sheet name="Price Comparison" sheetId="1" r:id="rId1"/>
    <sheet name="BOQ Price Bid" sheetId="2" r:id="rId2"/>
  </sheets>
  <definedNames>
    <definedName name="_xlnm._FilterDatabase" localSheetId="1" hidden="1">'BOQ Price Bid'!$A$3:$Q$88</definedName>
  </definedNames>
  <calcPr calcId="162913"/>
</workbook>
</file>

<file path=xl/calcChain.xml><?xml version="1.0" encoding="utf-8"?>
<calcChain xmlns="http://schemas.openxmlformats.org/spreadsheetml/2006/main">
  <c r="C17" i="1" l="1"/>
  <c r="F13" i="1"/>
  <c r="E13" i="1"/>
  <c r="D13" i="1"/>
  <c r="C13" i="1"/>
  <c r="F9" i="1"/>
  <c r="E9" i="1"/>
  <c r="D9" i="1"/>
  <c r="C9" i="1"/>
  <c r="I88" i="2"/>
  <c r="I87" i="2"/>
  <c r="I86" i="2" s="1"/>
  <c r="I85" i="2"/>
  <c r="I84" i="2"/>
  <c r="I83" i="2"/>
  <c r="I81" i="2"/>
  <c r="I80" i="2"/>
  <c r="I79" i="2"/>
  <c r="I78" i="2"/>
  <c r="I76" i="2"/>
  <c r="I75" i="2"/>
  <c r="I74" i="2"/>
  <c r="I73" i="2"/>
  <c r="I71" i="2"/>
  <c r="I70" i="2"/>
  <c r="I68" i="2"/>
  <c r="I67" i="2"/>
  <c r="I64" i="2"/>
  <c r="I63" i="2"/>
  <c r="I62" i="2"/>
  <c r="I61" i="2"/>
  <c r="I59" i="2"/>
  <c r="I58" i="2"/>
  <c r="I57" i="2"/>
  <c r="I56" i="2"/>
  <c r="I55" i="2"/>
  <c r="I54" i="2"/>
  <c r="I53" i="2"/>
  <c r="I50" i="2"/>
  <c r="I49" i="2"/>
  <c r="I48" i="2"/>
  <c r="I47" i="2"/>
  <c r="I46" i="2"/>
  <c r="I44" i="2"/>
  <c r="I43" i="2"/>
  <c r="I42" i="2"/>
  <c r="I41" i="2"/>
  <c r="I40" i="2"/>
  <c r="I38" i="2"/>
  <c r="I37" i="2"/>
  <c r="I35" i="2"/>
  <c r="I34" i="2"/>
  <c r="I33" i="2"/>
  <c r="I31" i="2"/>
  <c r="I28" i="2"/>
  <c r="I27" i="2"/>
  <c r="I26" i="2"/>
  <c r="I25" i="2"/>
  <c r="I24" i="2"/>
  <c r="I23" i="2"/>
  <c r="I22" i="2"/>
  <c r="I21" i="2"/>
  <c r="I18" i="2"/>
  <c r="I17" i="2"/>
  <c r="I15" i="2"/>
  <c r="I14" i="2"/>
  <c r="I13" i="2"/>
  <c r="I11" i="2"/>
  <c r="I10" i="2"/>
  <c r="I8" i="2"/>
  <c r="I7" i="2"/>
  <c r="Q88" i="2"/>
  <c r="Q87" i="2"/>
  <c r="Q85" i="2"/>
  <c r="Q84" i="2"/>
  <c r="Q83" i="2"/>
  <c r="Q81" i="2"/>
  <c r="Q80" i="2"/>
  <c r="Q79" i="2"/>
  <c r="Q78" i="2"/>
  <c r="Q76" i="2"/>
  <c r="Q75" i="2"/>
  <c r="Q74" i="2"/>
  <c r="Q73" i="2"/>
  <c r="Q71" i="2"/>
  <c r="Q70" i="2"/>
  <c r="Q68" i="2"/>
  <c r="Q67" i="2"/>
  <c r="Q64" i="2"/>
  <c r="Q63" i="2"/>
  <c r="Q62" i="2"/>
  <c r="Q61" i="2"/>
  <c r="Q59" i="2"/>
  <c r="Q58" i="2"/>
  <c r="Q57" i="2"/>
  <c r="Q56" i="2"/>
  <c r="Q55" i="2"/>
  <c r="Q54" i="2"/>
  <c r="Q53" i="2"/>
  <c r="Q50" i="2"/>
  <c r="Q49" i="2"/>
  <c r="Q48" i="2"/>
  <c r="Q47" i="2"/>
  <c r="Q46" i="2"/>
  <c r="Q44" i="2"/>
  <c r="Q43" i="2"/>
  <c r="Q42" i="2"/>
  <c r="Q41" i="2"/>
  <c r="Q40" i="2"/>
  <c r="Q38" i="2"/>
  <c r="Q37" i="2"/>
  <c r="Q35" i="2"/>
  <c r="Q34" i="2"/>
  <c r="Q33" i="2"/>
  <c r="Q31" i="2"/>
  <c r="Q28" i="2"/>
  <c r="Q27" i="2"/>
  <c r="Q26" i="2"/>
  <c r="Q25" i="2"/>
  <c r="Q24" i="2"/>
  <c r="Q23" i="2"/>
  <c r="Q22" i="2"/>
  <c r="Q21" i="2"/>
  <c r="Q18" i="2"/>
  <c r="Q17" i="2"/>
  <c r="Q15" i="2"/>
  <c r="Q14" i="2"/>
  <c r="Q13" i="2"/>
  <c r="Q11" i="2"/>
  <c r="Q10" i="2"/>
  <c r="Q8" i="2"/>
  <c r="Q7" i="2"/>
  <c r="O88" i="2"/>
  <c r="O87" i="2"/>
  <c r="O85" i="2"/>
  <c r="O84" i="2"/>
  <c r="O83" i="2"/>
  <c r="O81" i="2"/>
  <c r="O80" i="2"/>
  <c r="O79" i="2"/>
  <c r="O78" i="2"/>
  <c r="O76" i="2"/>
  <c r="O75" i="2"/>
  <c r="O74" i="2"/>
  <c r="O73" i="2"/>
  <c r="O71" i="2"/>
  <c r="O70" i="2"/>
  <c r="O68" i="2"/>
  <c r="O67" i="2"/>
  <c r="O64" i="2"/>
  <c r="O63" i="2"/>
  <c r="O62" i="2"/>
  <c r="O61" i="2"/>
  <c r="O59" i="2"/>
  <c r="O58" i="2"/>
  <c r="O57" i="2"/>
  <c r="O56" i="2"/>
  <c r="O55" i="2"/>
  <c r="O54" i="2"/>
  <c r="O53" i="2"/>
  <c r="O50" i="2"/>
  <c r="O49" i="2"/>
  <c r="O48" i="2"/>
  <c r="O47" i="2"/>
  <c r="O46" i="2"/>
  <c r="O44" i="2"/>
  <c r="O43" i="2"/>
  <c r="O42" i="2"/>
  <c r="O41" i="2"/>
  <c r="O40" i="2"/>
  <c r="O38" i="2"/>
  <c r="O37" i="2"/>
  <c r="O35" i="2"/>
  <c r="O34" i="2"/>
  <c r="O33" i="2"/>
  <c r="O31" i="2"/>
  <c r="O28" i="2"/>
  <c r="O27" i="2"/>
  <c r="O26" i="2"/>
  <c r="O25" i="2"/>
  <c r="O24" i="2"/>
  <c r="O23" i="2"/>
  <c r="O22" i="2"/>
  <c r="O21" i="2"/>
  <c r="O18" i="2"/>
  <c r="O17" i="2"/>
  <c r="O15" i="2"/>
  <c r="O14" i="2"/>
  <c r="O13" i="2"/>
  <c r="O11" i="2"/>
  <c r="O10" i="2"/>
  <c r="O8" i="2"/>
  <c r="O7" i="2"/>
  <c r="M88" i="2"/>
  <c r="M87" i="2"/>
  <c r="M85" i="2"/>
  <c r="M84" i="2"/>
  <c r="M83" i="2"/>
  <c r="M81" i="2"/>
  <c r="M80" i="2"/>
  <c r="M79" i="2"/>
  <c r="M78" i="2"/>
  <c r="M76" i="2"/>
  <c r="M75" i="2"/>
  <c r="M74" i="2"/>
  <c r="M73" i="2"/>
  <c r="M71" i="2"/>
  <c r="M70" i="2"/>
  <c r="M68" i="2"/>
  <c r="M67" i="2"/>
  <c r="M64" i="2"/>
  <c r="M63" i="2"/>
  <c r="M62" i="2"/>
  <c r="M61" i="2"/>
  <c r="M59" i="2"/>
  <c r="M58" i="2"/>
  <c r="M57" i="2"/>
  <c r="M56" i="2"/>
  <c r="M55" i="2"/>
  <c r="M54" i="2"/>
  <c r="M53" i="2"/>
  <c r="M50" i="2"/>
  <c r="M49" i="2"/>
  <c r="M48" i="2"/>
  <c r="M47" i="2"/>
  <c r="M46" i="2"/>
  <c r="M44" i="2"/>
  <c r="M43" i="2"/>
  <c r="M42" i="2"/>
  <c r="M41" i="2"/>
  <c r="M40" i="2"/>
  <c r="M38" i="2"/>
  <c r="M37" i="2"/>
  <c r="M35" i="2"/>
  <c r="M34" i="2"/>
  <c r="M33" i="2"/>
  <c r="M31" i="2"/>
  <c r="M28" i="2"/>
  <c r="M27" i="2"/>
  <c r="M26" i="2"/>
  <c r="M25" i="2"/>
  <c r="M24" i="2"/>
  <c r="M23" i="2"/>
  <c r="M22" i="2"/>
  <c r="M21" i="2"/>
  <c r="M18" i="2"/>
  <c r="M17" i="2"/>
  <c r="M15" i="2"/>
  <c r="M14" i="2"/>
  <c r="M13" i="2"/>
  <c r="M11" i="2"/>
  <c r="M10" i="2"/>
  <c r="M8" i="2"/>
  <c r="M7" i="2"/>
  <c r="K88" i="2"/>
  <c r="K87" i="2"/>
  <c r="K85" i="2"/>
  <c r="K84" i="2"/>
  <c r="K83" i="2"/>
  <c r="K81" i="2"/>
  <c r="K80" i="2"/>
  <c r="K79" i="2"/>
  <c r="K78" i="2"/>
  <c r="K76" i="2"/>
  <c r="K75" i="2"/>
  <c r="K74" i="2"/>
  <c r="K73" i="2"/>
  <c r="K71" i="2"/>
  <c r="K70" i="2"/>
  <c r="K68" i="2"/>
  <c r="K67" i="2"/>
  <c r="K64" i="2"/>
  <c r="K63" i="2"/>
  <c r="K62" i="2"/>
  <c r="K61" i="2"/>
  <c r="K59" i="2"/>
  <c r="K58" i="2"/>
  <c r="K57" i="2"/>
  <c r="K56" i="2"/>
  <c r="K55" i="2"/>
  <c r="K54" i="2"/>
  <c r="K53" i="2"/>
  <c r="K50" i="2"/>
  <c r="K49" i="2"/>
  <c r="K48" i="2"/>
  <c r="K47" i="2"/>
  <c r="K46" i="2"/>
  <c r="K44" i="2"/>
  <c r="K43" i="2"/>
  <c r="K42" i="2"/>
  <c r="K41" i="2"/>
  <c r="K40" i="2"/>
  <c r="K38" i="2"/>
  <c r="K37" i="2"/>
  <c r="K35" i="2"/>
  <c r="K34" i="2"/>
  <c r="K33" i="2"/>
  <c r="K31" i="2"/>
  <c r="K28" i="2"/>
  <c r="K27" i="2"/>
  <c r="K26" i="2"/>
  <c r="K25" i="2"/>
  <c r="K24" i="2"/>
  <c r="K23" i="2"/>
  <c r="K22" i="2"/>
  <c r="K21" i="2"/>
  <c r="K18" i="2"/>
  <c r="K17" i="2"/>
  <c r="K15" i="2"/>
  <c r="K14" i="2"/>
  <c r="K13" i="2"/>
  <c r="K11" i="2"/>
  <c r="K10" i="2"/>
  <c r="K8" i="2"/>
  <c r="K7" i="2"/>
  <c r="G88" i="2"/>
  <c r="G87" i="2"/>
  <c r="G85" i="2"/>
  <c r="G84" i="2"/>
  <c r="G83" i="2"/>
  <c r="G81" i="2"/>
  <c r="G80" i="2"/>
  <c r="G79" i="2"/>
  <c r="G78" i="2"/>
  <c r="G76" i="2"/>
  <c r="G75" i="2"/>
  <c r="G74" i="2"/>
  <c r="G73" i="2"/>
  <c r="G71" i="2"/>
  <c r="G70" i="2"/>
  <c r="G68" i="2"/>
  <c r="G67" i="2"/>
  <c r="G64" i="2"/>
  <c r="G63" i="2"/>
  <c r="G62" i="2"/>
  <c r="G61" i="2"/>
  <c r="G59" i="2"/>
  <c r="G58" i="2"/>
  <c r="G57" i="2"/>
  <c r="G56" i="2"/>
  <c r="G55" i="2"/>
  <c r="G54" i="2"/>
  <c r="G53" i="2"/>
  <c r="G50" i="2"/>
  <c r="G49" i="2"/>
  <c r="G48" i="2"/>
  <c r="G47" i="2"/>
  <c r="G46" i="2"/>
  <c r="G44" i="2"/>
  <c r="G43" i="2"/>
  <c r="G42" i="2"/>
  <c r="G41" i="2"/>
  <c r="G40" i="2"/>
  <c r="G38" i="2"/>
  <c r="G37" i="2"/>
  <c r="G35" i="2"/>
  <c r="G34" i="2"/>
  <c r="G33" i="2"/>
  <c r="G31" i="2"/>
  <c r="G28" i="2"/>
  <c r="G27" i="2"/>
  <c r="G26" i="2"/>
  <c r="G25" i="2"/>
  <c r="G24" i="2"/>
  <c r="G23" i="2"/>
  <c r="G22" i="2"/>
  <c r="G21" i="2"/>
  <c r="G18" i="2"/>
  <c r="G17" i="2"/>
  <c r="G15" i="2"/>
  <c r="G14" i="2"/>
  <c r="G13" i="2"/>
  <c r="G11" i="2"/>
  <c r="G10" i="2"/>
  <c r="G8" i="2"/>
  <c r="G7" i="2"/>
  <c r="I4" i="2" l="1"/>
  <c r="I30" i="2"/>
  <c r="M86" i="2"/>
  <c r="Q86" i="2"/>
  <c r="Q4" i="2"/>
  <c r="Q30" i="2"/>
  <c r="O86" i="2"/>
  <c r="G86" i="2"/>
  <c r="O4" i="2"/>
  <c r="M4" i="2"/>
  <c r="K86" i="2"/>
  <c r="O30" i="2"/>
  <c r="M30" i="2"/>
  <c r="K4" i="2"/>
  <c r="K30" i="2"/>
  <c r="G4" i="2"/>
  <c r="G30" i="2"/>
  <c r="I1" i="2" l="1"/>
  <c r="Q1" i="2"/>
  <c r="M1" i="2"/>
  <c r="O1" i="2"/>
  <c r="G1" i="2"/>
  <c r="K1" i="2"/>
</calcChain>
</file>

<file path=xl/sharedStrings.xml><?xml version="1.0" encoding="utf-8"?>
<sst xmlns="http://schemas.openxmlformats.org/spreadsheetml/2006/main" count="262" uniqueCount="123">
  <si>
    <t>RFQ No: R1653
 COST COMPARISON REPORT</t>
  </si>
  <si>
    <t>Comp. Date : 05/09/2024</t>
  </si>
  <si>
    <t>Qty</t>
  </si>
  <si>
    <t>Unit Price</t>
  </si>
  <si>
    <t/>
  </si>
  <si>
    <t>Civil Interior Work</t>
  </si>
  <si>
    <t>NOS</t>
  </si>
  <si>
    <t>Electrical Work</t>
  </si>
  <si>
    <t>PAVILION INTERIORS</t>
  </si>
  <si>
    <t xml:space="preserve">Plumbing Work </t>
  </si>
  <si>
    <t>Sr No.</t>
  </si>
  <si>
    <t>Vendor Name</t>
  </si>
  <si>
    <t>Status</t>
  </si>
  <si>
    <t>MRS INTERIORS</t>
  </si>
  <si>
    <t>Participate</t>
  </si>
  <si>
    <t>HR INTERIORS</t>
  </si>
  <si>
    <t>Not Participate</t>
  </si>
  <si>
    <t>Racheta Interior</t>
  </si>
  <si>
    <t>Rudra Ineriors</t>
  </si>
  <si>
    <t>OZECA</t>
  </si>
  <si>
    <t>Bay Interior</t>
  </si>
  <si>
    <t>DESIGNWORX</t>
  </si>
  <si>
    <t>M &amp; A INTERIORS</t>
  </si>
  <si>
    <t>B2B DESIGNER PRIVATE LIMITED</t>
  </si>
  <si>
    <t>Vendor Name : M &amp; A INTERIORS</t>
  </si>
  <si>
    <t>Vendor Name : PAVILION INTERIORS</t>
  </si>
  <si>
    <t>Vendor Name : OZECA</t>
  </si>
  <si>
    <t>Vendor Name : B2B DESIGNER PRIVATE LIMITED</t>
  </si>
  <si>
    <t>Item Name</t>
  </si>
  <si>
    <t>UOM</t>
  </si>
  <si>
    <t>Amount</t>
  </si>
  <si>
    <t xml:space="preserve">SECTION 01 - PRELIMINARIES, CONT D.,
General
The Contractor will list here   price of any items shown on the drawings, mentioned in the Specifications or required for the satisfactory completion of this section, but not mentioned in above BOQ list. Any such items not listed below shall be deemed to be included  </t>
  </si>
  <si>
    <t>SECTION 02 - FINISHES (WALL, FLOOR, CEILING   DOORS) - The Contractor is referred to the Specifications and Drawings for all details related to this Section of the works and he is to include for complying with all the requirement contained therein, whether or not they are specifically mentioned within the items description.</t>
  </si>
  <si>
    <t>Partition walls - Supply and installation of fire rated calcium silicate board Partition Wall with the necessory supports, fittings and fixtures (excluding final finishes).
Purposed height of kitchen partition wall is 4500 mm and pot wash room is 3150mm, it may be change as per site conditions.
Note  Framing and double side board to be installed. Final Finishies price to be quoted in wall finishes section.</t>
  </si>
  <si>
    <t>SQM</t>
  </si>
  <si>
    <t>Supply and installation of 65mm thick fire rated Gypsum board cladding on the existing walls to pass the MEP services   to receive the final finishes with the necessory supports, fittings and fixtures in the FOH   dining area walls. (excluding final finishes).
Purposed height is 3700mm, it may be change as per site conditions.
Note  Framing and single side board to be installed on existing wall. Final Finishies price to be quoted in wall finishes section.</t>
  </si>
  <si>
    <t>FLOOR FINISHES 
Floor   tiles finishes including grouting, pointing, polishing, backing and etc. as required to complete all in accordance with drawings and specifications   as per client approval.
Supply   installation of water proofing with all necessary items; all in accordance with drawings and below mentioned specification.
Note  Detailed specifications of the materials to be submitted to client.</t>
  </si>
  <si>
    <t>Supply and installation of anti-skid 600 x 600 mm  floor tile in the kitchen   Pot wash area as per the drawings and renders.
Note  Material to be approved by Clients team.</t>
  </si>
  <si>
    <t>Supply and installation of Stone Plastic Composite (SPC) flooring in the dining area area; colour   design as per drawings   render.
Note  material to be approved by Clients Team</t>
  </si>
  <si>
    <t>WALL FINISHES - FOH AREA</t>
  </si>
  <si>
    <t>Supply   installation of 300x300 mm  wall tile in the kitchen   Pot wash area as per drawings and renders.
Note  material to be approved by Clients Team. Considered Ceiling height in kitchen is 3000mm</t>
  </si>
  <si>
    <t>Allow sum for the supply and Installation of SS corner beeding on the corners of kitchen wall tiles.</t>
  </si>
  <si>
    <t>RM</t>
  </si>
  <si>
    <t>FOH AREA - Supply   Painiting of matt finish paint of approved color on the walls of dining   FOH area as per the drawings   renders.
Note  Material to be approved by clients Team</t>
  </si>
  <si>
    <t>Miscellaneous works</t>
  </si>
  <si>
    <t>Allow sum for the closing of wall opening using foams.</t>
  </si>
  <si>
    <t>LS</t>
  </si>
  <si>
    <t>Allow sum for the Kitchen equipment equipment unloading and shifting till outlet</t>
  </si>
  <si>
    <t xml:space="preserve">SECTION 02 - WALL, FLOOR, CEILING FINISHES, DOORS   SANITRY WORKS
Generally
The Contractor will list here   price of any items shown on the drawings, mentioned in the Specifications or required for the satisfactory completion of this section, but not mentioned in above BOQ list. Any such items not listed below shall be deemed to be included  </t>
  </si>
  <si>
    <t>JOINERY</t>
  </si>
  <si>
    <t>P F Wooden counter 700-800mm deep made out of 19mm thick commercial MR ply finished with frosty white laminate , and shutters finished with laminate as per approved color, counter to have drawer units wherever required with lock provision in all shutters drawers, Hardware make  Hettich, elevation area to be considered for measurement, Edge to be finished with 2mm thick PVC beading   marandi wood beading finished  Polish matching to laminate
Providing and installing rubber wood beading cladding on the existing counter.
Fix 12mm thick rubber wood sheet on the existing counter and install 19 X 19mm thich beading over the 12 mm sheet and gap between beading is 19mm.</t>
  </si>
  <si>
    <t>Bulk head - 3mm thick Aluminium Composite sheet cladding of approved make as per details and drawing for signage, excluding scafollding wastage, joint filling with silicon, etc. complete. Trapdoor for rolling shutters will also be measured under same heading- no extra cost to be paid for hinges, locks, etc. Rate is for including Alumunium frame works</t>
  </si>
  <si>
    <t>Bulk head cladding - Providing and installing rubber wood beading cladding on the existing ACP bulk head.
Fix 12mm thick rubber wood sheet on the existing counter and install 19 X 19mm thich beading over the 12 mm sheet and gap between beading is 19mm.</t>
  </si>
  <si>
    <t>Over head storage - P F 300- 400 mm deep shutterless over head cabinet made out of 19mm thick commercial MR grade ply finished with approved laminate, edges to have wooden beading duco painted to match laminate colour</t>
  </si>
  <si>
    <t xml:space="preserve">Sqm </t>
  </si>
  <si>
    <t>TV hanging unit - P   F MS Fabrication for support structures   various framework  catwalk supports etc. with MS COLD rolled  tubes  pipes etc., rate to include fabrication, grinding   applying 2 or more coats of red oxide primer   , as per manufacturer specifications, as per design</t>
  </si>
  <si>
    <t>KG</t>
  </si>
  <si>
    <t>Merchandise Unit - supply and fixing merchandising self  and 
20x20 mm ms pipe powder coating finishing
900H X 450L X  600W MM</t>
  </si>
  <si>
    <t>Nos</t>
  </si>
  <si>
    <t>Counter top  - Metal Works   6mm thick MS parition 300 height finished with  powder coated on the front counter for the POS, Coffee M C counter (450mm height for coffee M C)</t>
  </si>
  <si>
    <t>RMT</t>
  </si>
  <si>
    <t>Supply and installation of Electrical panel unit made up of 18mm THK FRMDF finished with paint of the same wall colour outer side with mouldings and in white mica on the inner side as per the drawings.                                           The contractor shall refer to the service counter detail drawings   renders for complete detailings, dimensions   materials etc.</t>
  </si>
  <si>
    <t xml:space="preserve">Generally - The Contractor will list here   price of any items shown on the drawings, mentioned in the Specifications or required for the satisfactory completion of this section, but not mentioned in above BOQ list. Any such items not listed below shall be deemed to be included  </t>
  </si>
  <si>
    <t>LT SWITCHGEAR and Distribution Boards - Supply, installation, testing and commissioning of Low voltage  switchgear s,  free standing, Cubical type, dead front, Frame and Doors 2mm, Internal Partations 1.6mm thick, Gland Plates 3mm Thick, powder coated (Paint Shade  RAL 7032 7035), indoor type with vermin proof hinged lockable doors for each compartment, bus bar interconnections for incoming and outgoing including feeders earthing and painting and as per specifications comprising of ACB,MCCB and MCB horizontal and vertical aluminum bus bar, earth bus bar as per SLD. All meters shall be digital with LED display, whereever mentioned and shall have RS 485 Modbus RTU half duplex communication interface for provision of BMS connectivity and wired accordingly. Provide  required  NO NC  potential free contacts  wires and terminal blocks in the cable alley for BMS operation (Optional).The swtichboards are  to be tested as per IS 8623 -1977 specifications. The busbars are of high conductivity Al. alloy E91E IS 5082 specification and cable entries will be from either top or bottom depending on location. LT Switchgear shall be as per technical specification and single line diagram                           
MDB - MDB shall be as per Single line diagram and technical specifications.(Indoor -IP 42)</t>
  </si>
  <si>
    <t xml:space="preserve">ISOLATORS </t>
  </si>
  <si>
    <t>160A 4P MCCB   in metallic enclosure -IP 42</t>
  </si>
  <si>
    <t>40A DP MCB  in metallic enclosure -IP 42</t>
  </si>
  <si>
    <t>MCB Distribution boards
12 Way TPN  MCB Distribution Board -PPI (KDB)
MCB DB comprising the following
Type of DB - 12 way TPN  PPI MCB DB (Double Door)
100A 4P MCB - 1 No. as incomer
63A DP RCCB, 30mA, 2 Module - 3 Nos. as Sub incomer per phase
20A SP MCB, 10 kA - 29 Nos. as outgoings   MCB are of  C  Curve
32A SP MCB, 10 kA - 1 Nos. as outgoings   MCB are of  C  Curve
The rate shall include providing Cu. bus barsinterconnection, separate earth bus, separate neutral bus for each phases, Blank Plates and incluuding necessary connected civil works like chipping, rough plastering etc.</t>
  </si>
  <si>
    <t>LOW VOLTAGE CABLES AND END TERMINATION
Low voltage Aluminium conductor cables
Supply and laying of 1100 V grade, XLPE insulated,extruded PVC Inner Sheathed and extruded FRLS-PVC Outer sheatehed , aluminium conductor, Armoured  power cable as per specifications.  The cable shall be laid in  indoor trenches   cable trays as required. The cable shall be clamped at regular intervals to the suppoprts in trench or to cable trays or brick wall using MS clamps and fasteners. Rate shall exclude the cost of cable trays and termination in this item.
NOTE  Cables will not be procured based on BOQ only. True measurements will be taken by Contractor before ordering, based on Drawings  Site actual requirements ( Applicable to all respect Line items)</t>
  </si>
  <si>
    <t>3.5CX 50Sqmm Alu.arm  Cable</t>
  </si>
  <si>
    <t>Rmt</t>
  </si>
  <si>
    <t xml:space="preserve">4CX 10Sqmm Alu.arm  Cable </t>
  </si>
  <si>
    <t xml:space="preserve">Low Voltage Copper Conductor Cables
Supply and laying of 1100 V grade, XLPE insulated,extruded PVC Inner Sheathed and extruded FRLS-PVC Outer sheatehed  copper conductor, Armoured Un armoured  power cable as per specifications.  The cable shall be laid in  indoor trenches   cable trays as required. The cable shall be clamped at regular intervals to the suppoprts in trench or to cable trays or brick wall using MS clamps and fasteners. Rate shall exclude the cost of cable trays and termination  in this item.
Armoured Copper Cables  </t>
  </si>
  <si>
    <t>4Cx 16sqmm Cu Arm Cable</t>
  </si>
  <si>
    <t>4Cx 6sqmm Cu Arm Cable</t>
  </si>
  <si>
    <t>4Cx 4sqmm Cu Arm Cable</t>
  </si>
  <si>
    <t>3Cx 4sqmm Cu Arm. Cable</t>
  </si>
  <si>
    <t xml:space="preserve">Copper Flexible Cables   3Cx6sqmm Cu Flexible Cable </t>
  </si>
  <si>
    <t xml:space="preserve">Armoured Copper Cables  </t>
  </si>
  <si>
    <t>SWITCHES AND SOCKETS
Supply and install switches and Sockets System as required according to the specification, drawings and design. The installation rate of all the following accessories shall include for the supply of all materials such as passivated metal switchbox,junction boxes, switch plate, switches, conduit accessories, wires, tags, supports, fittings fixings and the like, to form complete elements and shall include for earthing the switchboxes  The installation rate shall include for termination of all  cables and wires into the devices, testing,commissioning and setting to work as required by the specifications.
NOTE  SWITCHES AND SOCKETS will not be procured based on BOQ only. True measurements will be taken by Contractor before ordering, based on Drawings  Site actual requirements ( Applicable to all respect Line items)</t>
  </si>
  <si>
    <t xml:space="preserve">Power Receptacles with Box </t>
  </si>
  <si>
    <t xml:space="preserve">Supply, installation, testing and Commissioning of 1 x 6A, universal socket controlled with 1 x 6A Switch including interconnection etc., complete.The sockets shall be with face plate, GI BOX with accessories.Rate shall include the cost for fixing of back box with plastering and rough finish </t>
  </si>
  <si>
    <t xml:space="preserve">Supply, installation, testing and Commissioning of 2 x 6 16A,, universal socket controlled with 2 x 16A Switch including interconnection etc., complete.The sockets shall be with face plate, GI BOX with accessories.Rate shall include the cost for fixing of back box with plastering and rough finish  </t>
  </si>
  <si>
    <t>Supply, installation, testing and Commissioning of 1 x 20A, universal socket controlled with 1 x 20A Switch floor mounted pop up box  including interconnection etc., complete.The sockets shall be with face plate, GI BOX with accessories.Rate shall include the cost for fixing of back box with plastering and rough finish (MK Type Floor Box)</t>
  </si>
  <si>
    <t>Power Receptacles without Box - Supply, Installation testing and commissioning  of 3 nos. of 6 16 A, multi Pin Universal socket controlled by 1 no. 16 A common switch along with face plate, raceway Table mounted and other necessary accessories to complete the installation.</t>
  </si>
  <si>
    <t>Industrial Sockets    Supply, installation, testing and Commissioning of 20A, 1 phase Industrial Plug   Socket controlled with 20A DP MCB in a  enclosure with all accessories. (IP65)</t>
  </si>
  <si>
    <t xml:space="preserve">Supply and fixing of Blankplates </t>
  </si>
  <si>
    <t>Supply and fixing of 3 Pin Plug top suitable for 16 20A</t>
  </si>
  <si>
    <t>CIRCUIT MAINS
CIRCUIT MAIN FOR LIGHTING POWER  
Supply and drawing of 1100V grade, multi strand FRLS insulated copper conductor wire. drawn into  existing raceways cable trays with necessary fixing accessories.</t>
  </si>
  <si>
    <t>3 core 1.5 sqmm Double Insulated Copper copper conductor flexible cable with FRLS Sheathing in the existing raceways conduits. Rate shall exclude the cost of Raceway Conduit in this items.</t>
  </si>
  <si>
    <t>Rmtrs</t>
  </si>
  <si>
    <t>3 core 2.5 sqmm Double Insulated Copper copper conductor flexible cable with FRLS Sheathing in the existing raceways conduits. Rate shall exclude the cost of Raceway conduit  in this items.</t>
  </si>
  <si>
    <t xml:space="preserve">3 core 4 sqmm Double Insulated Copper copper conductor flexible cable with FRLS Sheathing in the existing raceways conduit. Rate shall exclude the cost of Raceway conduit in this items. </t>
  </si>
  <si>
    <t>1 core 4 sqmm Double Insulated Copper copper conductor flexible cable with FRLS Sheathing in the existing raceways conduits. Rate shall exclude the cost of Raceway conduit  in this items.</t>
  </si>
  <si>
    <t xml:space="preserve">POINT WIRING </t>
  </si>
  <si>
    <t>Point wiring of light, using 1100 volt grade, 3Rx1.5Sqmm multi strand FRLS insulated copper conductor flexible cable, drawn in existing raceways Conduit. The rate shall include providing mounting boxes with tapped holes for lights switches, moulded front plates with brass screws  earthing of  all points using third core of the cable,  For MCB Controlled Lights -DB to 1st light will be measured as circuit wiring.The point wiring shall be as per specification.Rate shall exclude the cost of MCB,Rceways in this item.(CONDUIT - GI)</t>
  </si>
  <si>
    <t>PRIMARY LIGHT POINT (Switch Control) - Primary light point means wiring from first switch control  to  the first  light outlet.  The  switch  and  all necessary accessories would be part of primary point. . Not to  include the incoming lighting circuit from MCB-DB to switch.  But to include the sub-circuit if  it is drawn from adjacent switch box.
Ceiling  flexible  conduit  shall  be  included  at the drop of light fixture.</t>
  </si>
  <si>
    <t>SECONDARY LIGHT POINT (Switch Control) - Secondary light point means extention of light outlet from existing primary point. Same to be controlled by the existing  switch of primary point. Ceiling flexible conduit shall be included at the drop of light fixture.</t>
  </si>
  <si>
    <t>CABLE TRAY RACEWAYS</t>
  </si>
  <si>
    <t>Perforated Type
Supply and providing  MS Perforated cable trays factory fabricated out of 2mm thick pre galvanized sheet steel, channel size 50 mm supporting angle frame at every 1.8 m, bottom angle fasteners, anchor grip bolts, synthetic enamelled painting, etc.  The tray shall be suspended from ceiling using anchor bolt and angle iron supports or mounted from wall.  The rate shall include all  accessories like bends, elbows, tees, coupler plates, etc., which will be measured as linear measurement and fixing accessories.The rate shall include the cost of Supports 
50 mm wide 50 mm height</t>
  </si>
  <si>
    <t>POWDER COATED FRAME FOR MCB DB s  - Supply and Installation of DB Frame with wire ways shall be made out of 1.6mm thick CRCA sheet steel and powder coating colour shall match the colour of MCB DB s with hinged type door. 100mm x  100mm  1.6mm thick,  wire ways   Raceway with 2mm thick screwed   press to  fit cover with hinged type door  for making Frame for MCB DB s. Complete required including installation accessories.</t>
  </si>
  <si>
    <t>EARTHING - Supply and running of below listed sizes of electrolytic copper   GI earth conductor tapes   wires and laid along with cable or clamped to brick wall, etc., as required.</t>
  </si>
  <si>
    <t xml:space="preserve">8 SWG GI wire for Earthing </t>
  </si>
  <si>
    <t>25x3mm GI Flat</t>
  </si>
  <si>
    <t>1Cx6sqmm Cu Flexible Cable  Earthing (Green)</t>
  </si>
  <si>
    <t>1Cx4sqmm Cu Flexible Cable  Earthing (Green)</t>
  </si>
  <si>
    <t>PVC pipes (Electrical IT AV CCTV ACS)
GI pipes (Electrical IT AV CCTV ACS)
Supply and laying of 2 mm thick rigid MS conduits in concealed Open conduit system using conduit accessories like junction boxes, collars, bends, elbows, binding wires, etc.</t>
  </si>
  <si>
    <t>32 mm dia conduit</t>
  </si>
  <si>
    <t>25 mm dia conduit</t>
  </si>
  <si>
    <t>20 mm dia conduit</t>
  </si>
  <si>
    <t>Temporary Works - Preparation  and  Submission of as built  drawings of total work executed (2 Sets hard and soft copy)</t>
  </si>
  <si>
    <t xml:space="preserve">LIGHT FIXTURES </t>
  </si>
  <si>
    <t xml:space="preserve">TRACK MOUNTED LED SPOT LIGHT MADE OF ALUMINIUM DIA CAST COMPLETE upto 20watts LAMP WT LED                               </t>
  </si>
  <si>
    <t xml:space="preserve">LED SURFACE MOUNTE DOWN LIGHTER MADE OF ALUMINIUM DIA CAST COMPLETE  WITH EDISION LED AND   DRIVAR  LAMP up to 22 WT LED </t>
  </si>
  <si>
    <t>UPS - Supply, Installation, Testing   Comissioning of   5 KVA 1 Phase input 1 phase output  UPS with 90 mins. Backup Battery Type  SMF with racks   enclouser (Output Power Factor Unity )</t>
  </si>
  <si>
    <t>SANITARY FIXTURE-  Supplying, Installing, testing &amp; commissioning of Pantry sink  with single bowl with out drain board manufactured from  stainless steel, 18G  high grade indestructible chrome nickel steel with top quality polish, 1no.40 mm dia CP waste coupling, with 1no. 40mm dia CP bottle trap with extension pipe, CP angle cock, &amp; divertor  with Counter mounted type sink tap and necessary wall flanges,angle cock etc., complete.</t>
  </si>
  <si>
    <t>Supplying, installing, testing and commissioning pump of bubble can</t>
  </si>
  <si>
    <t>B2B DESIGNER PRIVATE LIMITED - R1</t>
  </si>
  <si>
    <t>RFQ No: R1653</t>
  </si>
  <si>
    <t>Auction</t>
  </si>
  <si>
    <t>R0</t>
  </si>
  <si>
    <t>Budget</t>
  </si>
  <si>
    <t>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</si>
</sst>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9" formatCode="_ * #,##0_ ;_ * \-#,##0_ ;_ * &quot;-&quot;??_ ;_ @_ "/>
  </numFmts>
  <fonts count="6">
    <font>
      <sz val="11"/>
      <name val="Calibri"/>
    </font>
    <font>
      <sz val="11"/>
      <name val="Cambria"/>
      <family val="1"/>
    </font>
    <font>
      <b/>
      <sz val="11"/>
      <name val="Cambria"/>
      <family val="1"/>
    </font>
    <font>
      <b/>
      <sz val="11"/>
      <color rgb="FF000000"/>
      <name val="Cambria"/>
      <family val="1"/>
    </font>
    <font>
      <sz val="11"/>
      <color rgb="FF000000"/>
      <name val="Cambria"/>
      <family val="1"/>
    </font>
    <font>
      <sz val="11"/>
      <name val="Calibri"/>
      <family val="2"/>
    </font>
  </fonts>
  <fills count="6">
    <fill>
      <patternFill patternType="none"/>
    </fill>
    <fill>
      <patternFill patternType="gray125"/>
    </fill>
    <fill>
      <patternFill patternType="solid">
        <fgColor rgb="FFD3D3D3"/>
      </patternFill>
    </fill>
    <fill>
      <patternFill patternType="solid">
        <fgColor rgb="FFADD8E6"/>
      </patternFill>
    </fill>
    <fill>
      <patternFill patternType="solid">
        <fgColor rgb="FF00B0F0"/>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34">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wrapText="1"/>
    </xf>
    <xf numFmtId="0" fontId="0" fillId="0" borderId="0" xfId="0" applyAlignment="1">
      <alignment wrapText="1"/>
    </xf>
    <xf numFmtId="0" fontId="1" fillId="0" borderId="0" xfId="0" applyNumberFormat="1" applyFont="1" applyAlignment="1" applyProtection="1">
      <alignment horizontal="center" vertical="center" wrapText="1"/>
    </xf>
    <xf numFmtId="0" fontId="1" fillId="0" borderId="1" xfId="0" applyNumberFormat="1" applyFont="1" applyBorder="1" applyProtection="1"/>
    <xf numFmtId="0" fontId="1" fillId="2" borderId="1" xfId="0" applyNumberFormat="1" applyFont="1" applyFill="1" applyBorder="1" applyProtection="1"/>
    <xf numFmtId="0" fontId="2" fillId="2" borderId="1" xfId="0" applyNumberFormat="1" applyFont="1" applyFill="1" applyBorder="1" applyProtection="1"/>
    <xf numFmtId="0" fontId="1" fillId="3" borderId="1" xfId="0" applyNumberFormat="1" applyFont="1" applyFill="1" applyBorder="1" applyProtection="1"/>
    <xf numFmtId="0" fontId="1" fillId="3" borderId="1" xfId="0" applyNumberFormat="1" applyFont="1" applyFill="1" applyBorder="1" applyAlignment="1" applyProtection="1">
      <alignment horizontal="right"/>
    </xf>
    <xf numFmtId="4" fontId="1" fillId="3" borderId="1" xfId="0" applyNumberFormat="1" applyFont="1" applyFill="1" applyBorder="1" applyAlignment="1" applyProtection="1">
      <alignment horizontal="right"/>
    </xf>
    <xf numFmtId="0" fontId="1" fillId="0" borderId="1" xfId="0" applyNumberFormat="1" applyFont="1" applyBorder="1" applyProtection="1"/>
    <xf numFmtId="0" fontId="3" fillId="2" borderId="1" xfId="0" applyNumberFormat="1" applyFont="1" applyFill="1" applyBorder="1" applyAlignment="1" applyProtection="1">
      <alignment vertical="center"/>
    </xf>
    <xf numFmtId="0" fontId="1" fillId="0" borderId="0" xfId="0" applyNumberFormat="1" applyFont="1" applyFill="1" applyProtection="1"/>
    <xf numFmtId="0" fontId="1" fillId="0" borderId="1" xfId="0" applyNumberFormat="1" applyFont="1" applyFill="1" applyBorder="1" applyProtection="1"/>
    <xf numFmtId="0" fontId="1" fillId="0" borderId="1" xfId="0" applyNumberFormat="1" applyFont="1" applyFill="1" applyBorder="1" applyAlignment="1" applyProtection="1">
      <alignment horizontal="right"/>
    </xf>
    <xf numFmtId="4" fontId="4" fillId="0" borderId="1" xfId="0" applyNumberFormat="1" applyFont="1" applyFill="1" applyBorder="1" applyAlignment="1" applyProtection="1">
      <alignment horizontal="right"/>
    </xf>
    <xf numFmtId="4" fontId="1" fillId="0" borderId="0" xfId="0" applyNumberFormat="1" applyFont="1" applyProtection="1"/>
    <xf numFmtId="0" fontId="3" fillId="2" borderId="1" xfId="0" applyNumberFormat="1" applyFont="1" applyFill="1" applyBorder="1" applyAlignment="1" applyProtection="1">
      <alignment horizontal="left" vertical="center"/>
    </xf>
    <xf numFmtId="0" fontId="1" fillId="0" borderId="1" xfId="0" applyNumberFormat="1" applyFont="1" applyBorder="1" applyAlignment="1" applyProtection="1">
      <alignment horizontal="left" vertical="center" wrapText="1"/>
    </xf>
    <xf numFmtId="0" fontId="2" fillId="0" borderId="1" xfId="0" applyNumberFormat="1" applyFont="1" applyBorder="1" applyAlignment="1" applyProtection="1">
      <alignment horizontal="left"/>
    </xf>
    <xf numFmtId="169" fontId="1" fillId="0" borderId="1" xfId="1" applyNumberFormat="1" applyFont="1" applyBorder="1" applyAlignment="1" applyProtection="1">
      <alignment horizontal="left"/>
    </xf>
    <xf numFmtId="169" fontId="1" fillId="0" borderId="1" xfId="1" applyNumberFormat="1" applyFont="1" applyBorder="1" applyAlignment="1" applyProtection="1">
      <alignment horizontal="left" vertical="center" wrapText="1"/>
    </xf>
    <xf numFmtId="0" fontId="1" fillId="2" borderId="1" xfId="0" applyNumberFormat="1" applyFont="1" applyFill="1" applyBorder="1" applyAlignment="1" applyProtection="1">
      <alignment horizontal="left" vertical="center" wrapText="1"/>
    </xf>
    <xf numFmtId="0" fontId="0" fillId="0" borderId="0" xfId="0" applyNumberFormat="1" applyFont="1" applyAlignment="1" applyProtection="1">
      <alignment vertical="center"/>
    </xf>
    <xf numFmtId="169" fontId="2" fillId="0" borderId="1" xfId="1" applyNumberFormat="1" applyFont="1" applyBorder="1" applyAlignment="1" applyProtection="1">
      <alignment horizontal="left"/>
    </xf>
    <xf numFmtId="0" fontId="2" fillId="4" borderId="0" xfId="0" applyNumberFormat="1" applyFont="1" applyFill="1" applyProtection="1"/>
    <xf numFmtId="3" fontId="2" fillId="4" borderId="0" xfId="0" applyNumberFormat="1" applyFont="1" applyFill="1" applyProtection="1"/>
    <xf numFmtId="0" fontId="2" fillId="5" borderId="1" xfId="0" applyNumberFormat="1" applyFont="1" applyFill="1" applyBorder="1" applyProtection="1"/>
    <xf numFmtId="0" fontId="1" fillId="0" borderId="2" xfId="0" applyNumberFormat="1" applyFont="1" applyBorder="1" applyAlignment="1" applyProtection="1">
      <alignment horizontal="left"/>
    </xf>
    <xf numFmtId="0" fontId="1" fillId="0" borderId="3" xfId="0" applyNumberFormat="1" applyFont="1" applyBorder="1" applyAlignment="1" applyProtection="1">
      <alignment horizontal="left"/>
    </xf>
    <xf numFmtId="0" fontId="2" fillId="5" borderId="2" xfId="0" applyNumberFormat="1" applyFont="1" applyFill="1" applyBorder="1" applyAlignment="1" applyProtection="1">
      <alignment horizontal="left"/>
    </xf>
    <xf numFmtId="0" fontId="2" fillId="5" borderId="3" xfId="0" applyNumberFormat="1" applyFont="1" applyFill="1" applyBorder="1" applyAlignment="1" applyProtection="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XDY31"/>
  <sheetViews>
    <sheetView showGridLines="0" tabSelected="1" topLeftCell="A3" workbookViewId="0">
      <selection activeCell="D20" sqref="D20"/>
    </sheetView>
  </sheetViews>
  <sheetFormatPr defaultRowHeight="15"/>
  <cols>
    <col min="1" max="1" width="9.140625" style="1" customWidth="1"/>
    <col min="2" max="2" width="18.28515625" style="1" bestFit="1" customWidth="1"/>
    <col min="3" max="3" width="17.5703125" style="1" bestFit="1" customWidth="1"/>
    <col min="4" max="4" width="21.7109375" style="1" bestFit="1" customWidth="1"/>
    <col min="5" max="5" width="13.5703125" style="1" bestFit="1" customWidth="1"/>
    <col min="6" max="6" width="20.28515625" style="1" customWidth="1"/>
    <col min="7" max="16353" width="9.140625" style="1" customWidth="1"/>
  </cols>
  <sheetData>
    <row r="4" spans="1:16353">
      <c r="B4" s="27" t="s">
        <v>121</v>
      </c>
      <c r="C4" s="28">
        <v>3698483</v>
      </c>
    </row>
    <row r="5" spans="1:16353" s="25" customFormat="1" ht="28.5">
      <c r="A5" s="2"/>
      <c r="B5" s="19" t="s">
        <v>118</v>
      </c>
      <c r="C5" s="24" t="s">
        <v>22</v>
      </c>
      <c r="D5" s="24" t="s">
        <v>8</v>
      </c>
      <c r="E5" s="24" t="s">
        <v>19</v>
      </c>
      <c r="F5" s="24" t="s">
        <v>23</v>
      </c>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row>
    <row r="6" spans="1:16353" hidden="1">
      <c r="B6" s="20" t="s">
        <v>5</v>
      </c>
      <c r="C6" s="22">
        <v>583931.6</v>
      </c>
      <c r="D6" s="22">
        <v>634922.19999999995</v>
      </c>
      <c r="E6" s="22">
        <v>1387450</v>
      </c>
      <c r="F6" s="22">
        <v>1019021</v>
      </c>
      <c r="G6" s="5"/>
      <c r="H6" s="3"/>
      <c r="I6" s="4"/>
      <c r="J6" s="4"/>
    </row>
    <row r="7" spans="1:16353" hidden="1">
      <c r="B7" s="20" t="s">
        <v>7</v>
      </c>
      <c r="C7" s="22">
        <v>508106</v>
      </c>
      <c r="D7" s="22">
        <v>486960</v>
      </c>
      <c r="E7" s="22">
        <v>854930</v>
      </c>
      <c r="F7" s="22">
        <v>1804420</v>
      </c>
      <c r="G7" s="5"/>
      <c r="H7" s="3"/>
      <c r="I7" s="4"/>
      <c r="J7" s="4"/>
    </row>
    <row r="8" spans="1:16353" hidden="1">
      <c r="B8" s="20" t="s">
        <v>9</v>
      </c>
      <c r="C8" s="22">
        <v>23500</v>
      </c>
      <c r="D8" s="22">
        <v>26500</v>
      </c>
      <c r="E8" s="22">
        <v>24000</v>
      </c>
      <c r="F8" s="22">
        <v>37000</v>
      </c>
      <c r="G8" s="5"/>
      <c r="H8" s="3"/>
      <c r="I8" s="4"/>
      <c r="J8" s="4"/>
    </row>
    <row r="9" spans="1:16353">
      <c r="B9" s="21" t="s">
        <v>120</v>
      </c>
      <c r="C9" s="26">
        <f>SUM(C6:C8)</f>
        <v>1115537.6000000001</v>
      </c>
      <c r="D9" s="26">
        <f>SUM(D6:D8)</f>
        <v>1148382.2</v>
      </c>
      <c r="E9" s="26">
        <f>SUM(E6:E8)</f>
        <v>2266380</v>
      </c>
      <c r="F9" s="26">
        <f>SUM(F6:F8)</f>
        <v>2860441</v>
      </c>
    </row>
    <row r="10" spans="1:16353" hidden="1">
      <c r="B10" s="20" t="s">
        <v>5</v>
      </c>
      <c r="C10" s="22">
        <v>583931.6</v>
      </c>
      <c r="D10" s="23">
        <v>634922.19999999995</v>
      </c>
      <c r="E10" s="23">
        <v>990000</v>
      </c>
      <c r="F10" s="23">
        <v>1019021</v>
      </c>
    </row>
    <row r="11" spans="1:16353" hidden="1">
      <c r="B11" s="20" t="s">
        <v>7</v>
      </c>
      <c r="C11" s="22">
        <v>508106</v>
      </c>
      <c r="D11" s="23">
        <v>486960</v>
      </c>
      <c r="E11" s="23">
        <v>590000</v>
      </c>
      <c r="F11" s="23">
        <v>1737520</v>
      </c>
    </row>
    <row r="12" spans="1:16353" hidden="1">
      <c r="B12" s="20" t="s">
        <v>9</v>
      </c>
      <c r="C12" s="22">
        <v>23500</v>
      </c>
      <c r="D12" s="23">
        <v>26500</v>
      </c>
      <c r="E12" s="23">
        <v>20000</v>
      </c>
      <c r="F12" s="23">
        <v>37000</v>
      </c>
    </row>
    <row r="13" spans="1:16353">
      <c r="B13" s="21" t="s">
        <v>119</v>
      </c>
      <c r="C13" s="26">
        <f>SUM(C10:C12)</f>
        <v>1115537.6000000001</v>
      </c>
      <c r="D13" s="26">
        <f>SUM(D10:D12)</f>
        <v>1148382.2</v>
      </c>
      <c r="E13" s="26">
        <f>SUM(E10:E12)</f>
        <v>1600000</v>
      </c>
      <c r="F13" s="26">
        <f>SUM(F10:F12)</f>
        <v>2793541</v>
      </c>
    </row>
    <row r="14" spans="1:16353" hidden="1">
      <c r="B14" s="20" t="s">
        <v>5</v>
      </c>
      <c r="C14" s="23">
        <v>583931.6</v>
      </c>
      <c r="D14" s="23"/>
      <c r="E14" s="23"/>
      <c r="F14" s="23"/>
    </row>
    <row r="15" spans="1:16353" hidden="1">
      <c r="B15" s="20" t="s">
        <v>7</v>
      </c>
      <c r="C15" s="23">
        <v>485056</v>
      </c>
      <c r="D15" s="23"/>
      <c r="E15" s="23"/>
      <c r="F15" s="23"/>
    </row>
    <row r="16" spans="1:16353" hidden="1">
      <c r="B16" s="20" t="s">
        <v>9</v>
      </c>
      <c r="C16" s="23">
        <v>23500</v>
      </c>
      <c r="D16" s="23"/>
      <c r="E16" s="23"/>
      <c r="F16" s="23"/>
    </row>
    <row r="17" spans="2:6">
      <c r="B17" s="21" t="s">
        <v>122</v>
      </c>
      <c r="C17" s="26">
        <f>SUM(C14:C16)</f>
        <v>1092487.6000000001</v>
      </c>
      <c r="D17" s="22"/>
      <c r="E17" s="22"/>
      <c r="F17" s="22"/>
    </row>
    <row r="21" spans="2:6">
      <c r="B21" s="32" t="s">
        <v>11</v>
      </c>
      <c r="C21" s="33"/>
      <c r="D21" s="29" t="s">
        <v>12</v>
      </c>
    </row>
    <row r="22" spans="2:6">
      <c r="B22" s="30" t="s">
        <v>13</v>
      </c>
      <c r="C22" s="31"/>
      <c r="D22" s="12" t="s">
        <v>14</v>
      </c>
    </row>
    <row r="23" spans="2:6">
      <c r="B23" s="30" t="s">
        <v>15</v>
      </c>
      <c r="C23" s="31"/>
      <c r="D23" s="12" t="s">
        <v>16</v>
      </c>
    </row>
    <row r="24" spans="2:6">
      <c r="B24" s="30" t="s">
        <v>17</v>
      </c>
      <c r="C24" s="31"/>
      <c r="D24" s="12" t="s">
        <v>16</v>
      </c>
    </row>
    <row r="25" spans="2:6">
      <c r="B25" s="30" t="s">
        <v>8</v>
      </c>
      <c r="C25" s="31"/>
      <c r="D25" s="12" t="s">
        <v>14</v>
      </c>
    </row>
    <row r="26" spans="2:6">
      <c r="B26" s="30" t="s">
        <v>18</v>
      </c>
      <c r="C26" s="31"/>
      <c r="D26" s="12" t="s">
        <v>16</v>
      </c>
    </row>
    <row r="27" spans="2:6">
      <c r="B27" s="30" t="s">
        <v>19</v>
      </c>
      <c r="C27" s="31"/>
      <c r="D27" s="12" t="s">
        <v>14</v>
      </c>
    </row>
    <row r="28" spans="2:6">
      <c r="B28" s="30" t="s">
        <v>20</v>
      </c>
      <c r="C28" s="31"/>
      <c r="D28" s="12" t="s">
        <v>16</v>
      </c>
    </row>
    <row r="29" spans="2:6">
      <c r="B29" s="30" t="s">
        <v>21</v>
      </c>
      <c r="C29" s="31"/>
      <c r="D29" s="12" t="s">
        <v>16</v>
      </c>
    </row>
    <row r="30" spans="2:6">
      <c r="B30" s="30" t="s">
        <v>22</v>
      </c>
      <c r="C30" s="31"/>
      <c r="D30" s="12" t="s">
        <v>14</v>
      </c>
    </row>
    <row r="31" spans="2:6">
      <c r="B31" s="30" t="s">
        <v>23</v>
      </c>
      <c r="C31" s="31"/>
      <c r="D31" s="12" t="s">
        <v>14</v>
      </c>
    </row>
  </sheetData>
  <mergeCells count="11">
    <mergeCell ref="B22:C22"/>
    <mergeCell ref="B21:C21"/>
    <mergeCell ref="B23:C23"/>
    <mergeCell ref="B24:C24"/>
    <mergeCell ref="B25:C25"/>
    <mergeCell ref="B26:C26"/>
    <mergeCell ref="B27:C27"/>
    <mergeCell ref="B28:C28"/>
    <mergeCell ref="B29:C29"/>
    <mergeCell ref="B30:C30"/>
    <mergeCell ref="B31:C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8"/>
  <sheetViews>
    <sheetView showGridLines="0" zoomScale="89" workbookViewId="0">
      <pane xSplit="5" ySplit="3" topLeftCell="G6" activePane="bottomRight" state="frozen"/>
      <selection pane="topRight" activeCell="F1" sqref="F1"/>
      <selection pane="bottomLeft" activeCell="A3" sqref="A3"/>
      <selection pane="bottomRight" activeCell="H6" sqref="H6"/>
    </sheetView>
  </sheetViews>
  <sheetFormatPr defaultRowHeight="14.25"/>
  <cols>
    <col min="1" max="1" width="9.140625" style="1" customWidth="1"/>
    <col min="2" max="2" width="7" style="1" bestFit="1" customWidth="1"/>
    <col min="3" max="3" width="50" style="1" customWidth="1"/>
    <col min="4" max="4" width="6.42578125" style="1" bestFit="1" customWidth="1"/>
    <col min="5" max="5" width="4.5703125" style="1" bestFit="1" customWidth="1"/>
    <col min="6" max="6" width="11" style="1" bestFit="1" customWidth="1"/>
    <col min="7" max="7" width="12.5703125" style="1" bestFit="1" customWidth="1"/>
    <col min="8" max="8" width="11" style="1" bestFit="1" customWidth="1"/>
    <col min="9" max="9" width="12.5703125" style="1" bestFit="1" customWidth="1"/>
    <col min="10" max="10" width="11" style="1" bestFit="1" customWidth="1"/>
    <col min="11" max="11" width="12.5703125" style="1" bestFit="1" customWidth="1"/>
    <col min="12" max="12" width="11" style="1" bestFit="1" customWidth="1"/>
    <col min="13" max="13" width="12.5703125" style="1" bestFit="1" customWidth="1"/>
    <col min="14" max="14" width="11" style="1" bestFit="1" customWidth="1"/>
    <col min="15" max="15" width="12.5703125" style="1" bestFit="1" customWidth="1"/>
    <col min="16" max="16" width="11" style="1" bestFit="1" customWidth="1"/>
    <col min="17" max="17" width="12.5703125" style="1" bestFit="1" customWidth="1"/>
    <col min="18" max="16384" width="9.140625" style="1"/>
  </cols>
  <sheetData>
    <row r="1" spans="2:17">
      <c r="G1" s="18">
        <f>SUM(G4,G30,G86)</f>
        <v>1115537.6000000001</v>
      </c>
      <c r="I1" s="18">
        <f>SUM(I4,I30,I86)</f>
        <v>1092487.6000000001</v>
      </c>
      <c r="K1" s="18">
        <f>SUM(K4,K30,K86)</f>
        <v>1148382.2</v>
      </c>
      <c r="M1" s="18">
        <f>SUM(M4,M30,M86)</f>
        <v>2266380</v>
      </c>
      <c r="O1" s="18">
        <f>SUM(O4,O30,O86)</f>
        <v>2860441</v>
      </c>
      <c r="Q1" s="18">
        <f>SUM(Q4,Q30,Q86)</f>
        <v>2705041</v>
      </c>
    </row>
    <row r="2" spans="2:17">
      <c r="B2" s="12"/>
      <c r="C2" s="13" t="s">
        <v>0</v>
      </c>
      <c r="D2" s="6" t="s">
        <v>1</v>
      </c>
      <c r="E2" s="6" t="s">
        <v>1</v>
      </c>
      <c r="F2" s="7" t="s">
        <v>22</v>
      </c>
      <c r="G2" s="7" t="s">
        <v>24</v>
      </c>
      <c r="H2" s="7" t="s">
        <v>22</v>
      </c>
      <c r="I2" s="7" t="s">
        <v>24</v>
      </c>
      <c r="J2" s="7" t="s">
        <v>8</v>
      </c>
      <c r="K2" s="7" t="s">
        <v>25</v>
      </c>
      <c r="L2" s="7" t="s">
        <v>19</v>
      </c>
      <c r="M2" s="7" t="s">
        <v>26</v>
      </c>
      <c r="N2" s="7" t="s">
        <v>23</v>
      </c>
      <c r="O2" s="7" t="s">
        <v>27</v>
      </c>
      <c r="P2" s="7" t="s">
        <v>117</v>
      </c>
      <c r="Q2" s="7" t="s">
        <v>27</v>
      </c>
    </row>
    <row r="3" spans="2:17">
      <c r="B3" s="8" t="s">
        <v>10</v>
      </c>
      <c r="C3" s="8" t="s">
        <v>28</v>
      </c>
      <c r="D3" s="8" t="s">
        <v>29</v>
      </c>
      <c r="E3" s="8" t="s">
        <v>2</v>
      </c>
      <c r="F3" s="8" t="s">
        <v>3</v>
      </c>
      <c r="G3" s="8" t="s">
        <v>30</v>
      </c>
      <c r="H3" s="8" t="s">
        <v>3</v>
      </c>
      <c r="I3" s="8" t="s">
        <v>30</v>
      </c>
      <c r="J3" s="8" t="s">
        <v>3</v>
      </c>
      <c r="K3" s="8" t="s">
        <v>30</v>
      </c>
      <c r="L3" s="8" t="s">
        <v>3</v>
      </c>
      <c r="M3" s="8" t="s">
        <v>30</v>
      </c>
      <c r="N3" s="8" t="s">
        <v>3</v>
      </c>
      <c r="O3" s="8" t="s">
        <v>30</v>
      </c>
      <c r="P3" s="8" t="s">
        <v>3</v>
      </c>
      <c r="Q3" s="8" t="s">
        <v>30</v>
      </c>
    </row>
    <row r="4" spans="2:17">
      <c r="B4" s="9">
        <v>1</v>
      </c>
      <c r="C4" s="9" t="s">
        <v>5</v>
      </c>
      <c r="D4" s="9" t="s">
        <v>6</v>
      </c>
      <c r="E4" s="9">
        <v>1</v>
      </c>
      <c r="F4" s="10"/>
      <c r="G4" s="11">
        <f>SUM(G5:G29)</f>
        <v>583931.6</v>
      </c>
      <c r="H4" s="10"/>
      <c r="I4" s="11">
        <f>SUM(I5:I29)</f>
        <v>583931.6</v>
      </c>
      <c r="J4" s="10"/>
      <c r="K4" s="11">
        <f>SUM(K5:K29)</f>
        <v>634922.19999999995</v>
      </c>
      <c r="L4" s="10"/>
      <c r="M4" s="11">
        <f>SUM(M5:M29)</f>
        <v>1387450</v>
      </c>
      <c r="N4" s="10"/>
      <c r="O4" s="11">
        <f>SUM(O5:O29)</f>
        <v>1019021</v>
      </c>
      <c r="P4" s="10"/>
      <c r="Q4" s="11">
        <f>SUM(Q5:Q29)</f>
        <v>930521</v>
      </c>
    </row>
    <row r="5" spans="2:17" s="14" customFormat="1">
      <c r="B5" s="15">
        <v>1</v>
      </c>
      <c r="C5" s="15" t="s">
        <v>31</v>
      </c>
      <c r="D5" s="15" t="s">
        <v>4</v>
      </c>
      <c r="E5" s="15" t="s">
        <v>4</v>
      </c>
      <c r="F5" s="15"/>
      <c r="G5" s="15"/>
      <c r="H5" s="15"/>
      <c r="I5" s="15"/>
      <c r="J5" s="15"/>
      <c r="K5" s="15"/>
      <c r="L5" s="15"/>
      <c r="M5" s="15"/>
      <c r="N5" s="15"/>
      <c r="O5" s="15"/>
      <c r="P5" s="15"/>
      <c r="Q5" s="15"/>
    </row>
    <row r="6" spans="2:17" s="14" customFormat="1">
      <c r="B6" s="15">
        <v>2</v>
      </c>
      <c r="C6" s="15" t="s">
        <v>32</v>
      </c>
      <c r="D6" s="15" t="s">
        <v>4</v>
      </c>
      <c r="E6" s="15" t="s">
        <v>4</v>
      </c>
      <c r="F6" s="15"/>
      <c r="G6" s="15"/>
      <c r="H6" s="15"/>
      <c r="I6" s="15"/>
      <c r="J6" s="15"/>
      <c r="K6" s="15"/>
      <c r="L6" s="15"/>
      <c r="M6" s="15"/>
      <c r="N6" s="15"/>
      <c r="O6" s="15"/>
      <c r="P6" s="15"/>
      <c r="Q6" s="15"/>
    </row>
    <row r="7" spans="2:17" s="14" customFormat="1">
      <c r="B7" s="15">
        <v>3</v>
      </c>
      <c r="C7" s="15" t="s">
        <v>33</v>
      </c>
      <c r="D7" s="15" t="s">
        <v>34</v>
      </c>
      <c r="E7" s="15">
        <v>18</v>
      </c>
      <c r="F7" s="16">
        <v>4500</v>
      </c>
      <c r="G7" s="17">
        <f>$E7*F7</f>
        <v>81000</v>
      </c>
      <c r="H7" s="16">
        <v>4500</v>
      </c>
      <c r="I7" s="17">
        <f>$E7*H7</f>
        <v>81000</v>
      </c>
      <c r="J7" s="16">
        <v>4690</v>
      </c>
      <c r="K7" s="17">
        <f>$E7*J7</f>
        <v>84420</v>
      </c>
      <c r="L7" s="16">
        <v>7500</v>
      </c>
      <c r="M7" s="17">
        <f>$E7*L7</f>
        <v>135000</v>
      </c>
      <c r="N7" s="16">
        <v>7500</v>
      </c>
      <c r="O7" s="17">
        <f>$E7*N7</f>
        <v>135000</v>
      </c>
      <c r="P7" s="16">
        <v>7200</v>
      </c>
      <c r="Q7" s="17">
        <f>$E7*P7</f>
        <v>129600</v>
      </c>
    </row>
    <row r="8" spans="2:17" s="14" customFormat="1">
      <c r="B8" s="15">
        <v>4</v>
      </c>
      <c r="C8" s="15" t="s">
        <v>35</v>
      </c>
      <c r="D8" s="15" t="s">
        <v>34</v>
      </c>
      <c r="E8" s="15">
        <v>50</v>
      </c>
      <c r="F8" s="16">
        <v>2100</v>
      </c>
      <c r="G8" s="17">
        <f t="shared" ref="G8:K8" si="0">$E8*F8</f>
        <v>105000</v>
      </c>
      <c r="H8" s="16">
        <v>2100</v>
      </c>
      <c r="I8" s="17">
        <f t="shared" ref="I8" si="1">$E8*H8</f>
        <v>105000</v>
      </c>
      <c r="J8" s="16">
        <v>1600</v>
      </c>
      <c r="K8" s="17">
        <f t="shared" si="0"/>
        <v>80000</v>
      </c>
      <c r="L8" s="16">
        <v>8500</v>
      </c>
      <c r="M8" s="17">
        <f t="shared" ref="M8" si="2">$E8*L8</f>
        <v>425000</v>
      </c>
      <c r="N8" s="16">
        <v>2690</v>
      </c>
      <c r="O8" s="17">
        <f t="shared" ref="O8:Q8" si="3">$E8*N8</f>
        <v>134500</v>
      </c>
      <c r="P8" s="16">
        <v>2690</v>
      </c>
      <c r="Q8" s="17">
        <f t="shared" si="3"/>
        <v>134500</v>
      </c>
    </row>
    <row r="9" spans="2:17" s="14" customFormat="1">
      <c r="B9" s="15">
        <v>5</v>
      </c>
      <c r="C9" s="15" t="s">
        <v>36</v>
      </c>
      <c r="D9" s="15" t="s">
        <v>4</v>
      </c>
      <c r="E9" s="15" t="s">
        <v>4</v>
      </c>
      <c r="F9" s="15"/>
      <c r="G9" s="15"/>
      <c r="H9" s="15"/>
      <c r="I9" s="15"/>
      <c r="J9" s="15"/>
      <c r="K9" s="15"/>
      <c r="L9" s="15"/>
      <c r="M9" s="15"/>
      <c r="N9" s="15"/>
      <c r="O9" s="15"/>
      <c r="P9" s="15"/>
      <c r="Q9" s="15"/>
    </row>
    <row r="10" spans="2:17" s="14" customFormat="1">
      <c r="B10" s="15">
        <v>6</v>
      </c>
      <c r="C10" s="15" t="s">
        <v>37</v>
      </c>
      <c r="D10" s="15" t="s">
        <v>34</v>
      </c>
      <c r="E10" s="15">
        <v>9</v>
      </c>
      <c r="F10" s="16">
        <v>2300</v>
      </c>
      <c r="G10" s="17">
        <f t="shared" ref="G10:K11" si="4">$E10*F10</f>
        <v>20700</v>
      </c>
      <c r="H10" s="16">
        <v>2300</v>
      </c>
      <c r="I10" s="17">
        <f t="shared" ref="I10" si="5">$E10*H10</f>
        <v>20700</v>
      </c>
      <c r="J10" s="16">
        <v>3205</v>
      </c>
      <c r="K10" s="17">
        <f t="shared" si="4"/>
        <v>28845</v>
      </c>
      <c r="L10" s="16">
        <v>3250</v>
      </c>
      <c r="M10" s="17">
        <f t="shared" ref="M10" si="6">$E10*L10</f>
        <v>29250</v>
      </c>
      <c r="N10" s="16">
        <v>3015</v>
      </c>
      <c r="O10" s="17">
        <f t="shared" ref="O10:Q10" si="7">$E10*N10</f>
        <v>27135</v>
      </c>
      <c r="P10" s="16">
        <v>3015</v>
      </c>
      <c r="Q10" s="17">
        <f t="shared" si="7"/>
        <v>27135</v>
      </c>
    </row>
    <row r="11" spans="2:17" s="14" customFormat="1">
      <c r="B11" s="15">
        <v>7</v>
      </c>
      <c r="C11" s="15" t="s">
        <v>38</v>
      </c>
      <c r="D11" s="15" t="s">
        <v>34</v>
      </c>
      <c r="E11" s="15">
        <v>9</v>
      </c>
      <c r="F11" s="16">
        <v>2300</v>
      </c>
      <c r="G11" s="17">
        <f t="shared" si="4"/>
        <v>20700</v>
      </c>
      <c r="H11" s="16">
        <v>2300</v>
      </c>
      <c r="I11" s="17">
        <f t="shared" ref="I11" si="8">$E11*H11</f>
        <v>20700</v>
      </c>
      <c r="J11" s="16">
        <v>2292</v>
      </c>
      <c r="K11" s="17">
        <f t="shared" si="4"/>
        <v>20628</v>
      </c>
      <c r="L11" s="16">
        <v>6350</v>
      </c>
      <c r="M11" s="17">
        <f t="shared" ref="M11" si="9">$E11*L11</f>
        <v>57150</v>
      </c>
      <c r="N11" s="16">
        <v>3800</v>
      </c>
      <c r="O11" s="17">
        <f t="shared" ref="O11:Q11" si="10">$E11*N11</f>
        <v>34200</v>
      </c>
      <c r="P11" s="16">
        <v>3600</v>
      </c>
      <c r="Q11" s="17">
        <f t="shared" si="10"/>
        <v>32400</v>
      </c>
    </row>
    <row r="12" spans="2:17" s="14" customFormat="1">
      <c r="B12" s="15">
        <v>8</v>
      </c>
      <c r="C12" s="15" t="s">
        <v>39</v>
      </c>
      <c r="D12" s="15" t="s">
        <v>4</v>
      </c>
      <c r="E12" s="15" t="s">
        <v>4</v>
      </c>
      <c r="F12" s="15"/>
      <c r="G12" s="15"/>
      <c r="H12" s="15"/>
      <c r="I12" s="15"/>
      <c r="J12" s="15"/>
      <c r="K12" s="15"/>
      <c r="L12" s="15"/>
      <c r="M12" s="15"/>
      <c r="N12" s="15"/>
      <c r="O12" s="15"/>
      <c r="P12" s="15"/>
      <c r="Q12" s="15"/>
    </row>
    <row r="13" spans="2:17" s="14" customFormat="1">
      <c r="B13" s="15">
        <v>9</v>
      </c>
      <c r="C13" s="15" t="s">
        <v>40</v>
      </c>
      <c r="D13" s="15" t="s">
        <v>34</v>
      </c>
      <c r="E13" s="15">
        <v>9</v>
      </c>
      <c r="F13" s="16">
        <v>2000</v>
      </c>
      <c r="G13" s="17">
        <f t="shared" ref="G13:K15" si="11">$E13*F13</f>
        <v>18000</v>
      </c>
      <c r="H13" s="16">
        <v>2000</v>
      </c>
      <c r="I13" s="17">
        <f t="shared" ref="I13" si="12">$E13*H13</f>
        <v>18000</v>
      </c>
      <c r="J13" s="16">
        <v>1585</v>
      </c>
      <c r="K13" s="17">
        <f t="shared" si="11"/>
        <v>14265</v>
      </c>
      <c r="L13" s="16">
        <v>4000</v>
      </c>
      <c r="M13" s="17">
        <f t="shared" ref="M13" si="13">$E13*L13</f>
        <v>36000</v>
      </c>
      <c r="N13" s="16">
        <v>2700</v>
      </c>
      <c r="O13" s="17">
        <f t="shared" ref="O13:Q13" si="14">$E13*N13</f>
        <v>24300</v>
      </c>
      <c r="P13" s="16">
        <v>2600</v>
      </c>
      <c r="Q13" s="17">
        <f t="shared" si="14"/>
        <v>23400</v>
      </c>
    </row>
    <row r="14" spans="2:17" s="14" customFormat="1">
      <c r="B14" s="15">
        <v>10</v>
      </c>
      <c r="C14" s="15" t="s">
        <v>41</v>
      </c>
      <c r="D14" s="15" t="s">
        <v>42</v>
      </c>
      <c r="E14" s="15">
        <v>12</v>
      </c>
      <c r="F14" s="16">
        <v>550</v>
      </c>
      <c r="G14" s="17">
        <f t="shared" si="11"/>
        <v>6600</v>
      </c>
      <c r="H14" s="16">
        <v>550</v>
      </c>
      <c r="I14" s="17">
        <f t="shared" ref="I14" si="15">$E14*H14</f>
        <v>6600</v>
      </c>
      <c r="J14" s="16">
        <v>860</v>
      </c>
      <c r="K14" s="17">
        <f t="shared" si="11"/>
        <v>10320</v>
      </c>
      <c r="L14" s="16">
        <v>575</v>
      </c>
      <c r="M14" s="17">
        <f t="shared" ref="M14" si="16">$E14*L14</f>
        <v>6900</v>
      </c>
      <c r="N14" s="16">
        <v>1200</v>
      </c>
      <c r="O14" s="17">
        <f t="shared" ref="O14:Q14" si="17">$E14*N14</f>
        <v>14400</v>
      </c>
      <c r="P14" s="16">
        <v>1100</v>
      </c>
      <c r="Q14" s="17">
        <f t="shared" si="17"/>
        <v>13200</v>
      </c>
    </row>
    <row r="15" spans="2:17" s="14" customFormat="1">
      <c r="B15" s="15">
        <v>11</v>
      </c>
      <c r="C15" s="15" t="s">
        <v>43</v>
      </c>
      <c r="D15" s="15" t="s">
        <v>34</v>
      </c>
      <c r="E15" s="15">
        <v>12</v>
      </c>
      <c r="F15" s="16">
        <v>400</v>
      </c>
      <c r="G15" s="17">
        <f t="shared" si="11"/>
        <v>4800</v>
      </c>
      <c r="H15" s="16">
        <v>400</v>
      </c>
      <c r="I15" s="17">
        <f t="shared" ref="I15" si="18">$E15*H15</f>
        <v>4800</v>
      </c>
      <c r="J15" s="16">
        <v>485</v>
      </c>
      <c r="K15" s="17">
        <f t="shared" si="11"/>
        <v>5820</v>
      </c>
      <c r="L15" s="16">
        <v>1950</v>
      </c>
      <c r="M15" s="17">
        <f t="shared" ref="M15" si="19">$E15*L15</f>
        <v>23400</v>
      </c>
      <c r="N15" s="16">
        <v>450</v>
      </c>
      <c r="O15" s="17">
        <f t="shared" ref="O15:Q15" si="20">$E15*N15</f>
        <v>5400</v>
      </c>
      <c r="P15" s="16">
        <v>450</v>
      </c>
      <c r="Q15" s="17">
        <f t="shared" si="20"/>
        <v>5400</v>
      </c>
    </row>
    <row r="16" spans="2:17" s="14" customFormat="1">
      <c r="B16" s="15">
        <v>12</v>
      </c>
      <c r="C16" s="15" t="s">
        <v>44</v>
      </c>
      <c r="D16" s="15" t="s">
        <v>4</v>
      </c>
      <c r="E16" s="15" t="s">
        <v>4</v>
      </c>
      <c r="F16" s="15"/>
      <c r="G16" s="15"/>
      <c r="H16" s="15"/>
      <c r="I16" s="15"/>
      <c r="J16" s="15"/>
      <c r="K16" s="15"/>
      <c r="L16" s="15"/>
      <c r="M16" s="15"/>
      <c r="N16" s="15"/>
      <c r="O16" s="15"/>
      <c r="P16" s="15"/>
      <c r="Q16" s="15"/>
    </row>
    <row r="17" spans="2:17" s="14" customFormat="1">
      <c r="B17" s="15">
        <v>13</v>
      </c>
      <c r="C17" s="15" t="s">
        <v>45</v>
      </c>
      <c r="D17" s="15" t="s">
        <v>46</v>
      </c>
      <c r="E17" s="15">
        <v>1</v>
      </c>
      <c r="F17" s="16">
        <v>3500</v>
      </c>
      <c r="G17" s="17">
        <f t="shared" ref="G17:K18" si="21">$E17*F17</f>
        <v>3500</v>
      </c>
      <c r="H17" s="16">
        <v>3500</v>
      </c>
      <c r="I17" s="17">
        <f t="shared" ref="I17" si="22">$E17*H17</f>
        <v>3500</v>
      </c>
      <c r="J17" s="16">
        <v>7450</v>
      </c>
      <c r="K17" s="17">
        <f t="shared" si="21"/>
        <v>7450</v>
      </c>
      <c r="L17" s="16">
        <v>40000</v>
      </c>
      <c r="M17" s="17">
        <f t="shared" ref="M17" si="23">$E17*L17</f>
        <v>40000</v>
      </c>
      <c r="N17" s="16">
        <v>10000</v>
      </c>
      <c r="O17" s="17">
        <f t="shared" ref="O17:Q17" si="24">$E17*N17</f>
        <v>10000</v>
      </c>
      <c r="P17" s="16">
        <v>8000</v>
      </c>
      <c r="Q17" s="17">
        <f t="shared" si="24"/>
        <v>8000</v>
      </c>
    </row>
    <row r="18" spans="2:17" s="14" customFormat="1">
      <c r="B18" s="15">
        <v>14</v>
      </c>
      <c r="C18" s="15" t="s">
        <v>47</v>
      </c>
      <c r="D18" s="15" t="s">
        <v>46</v>
      </c>
      <c r="E18" s="15">
        <v>1</v>
      </c>
      <c r="F18" s="16">
        <v>15000</v>
      </c>
      <c r="G18" s="17">
        <f t="shared" si="21"/>
        <v>15000</v>
      </c>
      <c r="H18" s="16">
        <v>15000</v>
      </c>
      <c r="I18" s="17">
        <f t="shared" ref="I18" si="25">$E18*H18</f>
        <v>15000</v>
      </c>
      <c r="J18" s="16">
        <v>24570</v>
      </c>
      <c r="K18" s="17">
        <f t="shared" si="21"/>
        <v>24570</v>
      </c>
      <c r="L18" s="16">
        <v>65000</v>
      </c>
      <c r="M18" s="17">
        <f t="shared" ref="M18" si="26">$E18*L18</f>
        <v>65000</v>
      </c>
      <c r="N18" s="16">
        <v>0</v>
      </c>
      <c r="O18" s="17">
        <f t="shared" ref="O18:Q18" si="27">$E18*N18</f>
        <v>0</v>
      </c>
      <c r="P18" s="16">
        <v>0</v>
      </c>
      <c r="Q18" s="17">
        <f t="shared" si="27"/>
        <v>0</v>
      </c>
    </row>
    <row r="19" spans="2:17" s="14" customFormat="1">
      <c r="B19" s="15">
        <v>15</v>
      </c>
      <c r="C19" s="15" t="s">
        <v>48</v>
      </c>
      <c r="D19" s="15" t="s">
        <v>4</v>
      </c>
      <c r="E19" s="15" t="s">
        <v>4</v>
      </c>
      <c r="F19" s="15"/>
      <c r="G19" s="15"/>
      <c r="H19" s="15"/>
      <c r="I19" s="15"/>
      <c r="J19" s="15"/>
      <c r="K19" s="15"/>
      <c r="L19" s="15"/>
      <c r="M19" s="15"/>
      <c r="N19" s="15"/>
      <c r="O19" s="15"/>
      <c r="P19" s="15"/>
      <c r="Q19" s="15"/>
    </row>
    <row r="20" spans="2:17" s="14" customFormat="1">
      <c r="B20" s="15">
        <v>16</v>
      </c>
      <c r="C20" s="15" t="s">
        <v>49</v>
      </c>
      <c r="D20" s="15" t="s">
        <v>4</v>
      </c>
      <c r="E20" s="15" t="s">
        <v>4</v>
      </c>
      <c r="F20" s="15"/>
      <c r="G20" s="15"/>
      <c r="H20" s="15"/>
      <c r="I20" s="15"/>
      <c r="J20" s="15"/>
      <c r="K20" s="15"/>
      <c r="L20" s="15"/>
      <c r="M20" s="15"/>
      <c r="N20" s="15"/>
      <c r="O20" s="15"/>
      <c r="P20" s="15"/>
      <c r="Q20" s="15"/>
    </row>
    <row r="21" spans="2:17" s="14" customFormat="1">
      <c r="B21" s="15">
        <v>17</v>
      </c>
      <c r="C21" s="15" t="s">
        <v>50</v>
      </c>
      <c r="D21" s="15" t="s">
        <v>34</v>
      </c>
      <c r="E21" s="15">
        <v>6</v>
      </c>
      <c r="F21" s="16">
        <v>26900</v>
      </c>
      <c r="G21" s="17">
        <f t="shared" ref="G21:K28" si="28">$E21*F21</f>
        <v>161400</v>
      </c>
      <c r="H21" s="16">
        <v>26900</v>
      </c>
      <c r="I21" s="17">
        <f t="shared" ref="I21" si="29">$E21*H21</f>
        <v>161400</v>
      </c>
      <c r="J21" s="16">
        <v>31510</v>
      </c>
      <c r="K21" s="17">
        <f t="shared" si="28"/>
        <v>189060</v>
      </c>
      <c r="L21" s="16">
        <v>32500</v>
      </c>
      <c r="M21" s="17">
        <f t="shared" ref="M21" si="30">$E21*L21</f>
        <v>195000</v>
      </c>
      <c r="N21" s="16">
        <v>32690</v>
      </c>
      <c r="O21" s="17">
        <f t="shared" ref="O21:Q21" si="31">$E21*N21</f>
        <v>196140</v>
      </c>
      <c r="P21" s="16">
        <v>31690</v>
      </c>
      <c r="Q21" s="17">
        <f t="shared" si="31"/>
        <v>190140</v>
      </c>
    </row>
    <row r="22" spans="2:17" s="14" customFormat="1">
      <c r="B22" s="15">
        <v>18</v>
      </c>
      <c r="C22" s="15" t="s">
        <v>51</v>
      </c>
      <c r="D22" s="15" t="s">
        <v>34</v>
      </c>
      <c r="E22" s="15">
        <v>3.6</v>
      </c>
      <c r="F22" s="16">
        <v>4200</v>
      </c>
      <c r="G22" s="17">
        <f t="shared" si="28"/>
        <v>15120</v>
      </c>
      <c r="H22" s="16">
        <v>4200</v>
      </c>
      <c r="I22" s="17">
        <f t="shared" ref="I22" si="32">$E22*H22</f>
        <v>15120</v>
      </c>
      <c r="J22" s="16">
        <v>10085</v>
      </c>
      <c r="K22" s="17">
        <f t="shared" si="28"/>
        <v>36306</v>
      </c>
      <c r="L22" s="16">
        <v>29500</v>
      </c>
      <c r="M22" s="17">
        <f t="shared" ref="M22" si="33">$E22*L22</f>
        <v>106200</v>
      </c>
      <c r="N22" s="16">
        <v>10575</v>
      </c>
      <c r="O22" s="17">
        <f t="shared" ref="O22:Q22" si="34">$E22*N22</f>
        <v>38070</v>
      </c>
      <c r="P22" s="16">
        <v>10575</v>
      </c>
      <c r="Q22" s="17">
        <f t="shared" si="34"/>
        <v>38070</v>
      </c>
    </row>
    <row r="23" spans="2:17" s="14" customFormat="1">
      <c r="B23" s="15">
        <v>19</v>
      </c>
      <c r="C23" s="15" t="s">
        <v>52</v>
      </c>
      <c r="D23" s="15" t="s">
        <v>34</v>
      </c>
      <c r="E23" s="15">
        <v>3.6</v>
      </c>
      <c r="F23" s="16">
        <v>4200</v>
      </c>
      <c r="G23" s="17">
        <f t="shared" si="28"/>
        <v>15120</v>
      </c>
      <c r="H23" s="16">
        <v>4200</v>
      </c>
      <c r="I23" s="17">
        <f t="shared" ref="I23" si="35">$E23*H23</f>
        <v>15120</v>
      </c>
      <c r="J23" s="16">
        <v>5008</v>
      </c>
      <c r="K23" s="17">
        <f t="shared" si="28"/>
        <v>18028.8</v>
      </c>
      <c r="L23" s="16">
        <v>22500</v>
      </c>
      <c r="M23" s="17">
        <f t="shared" ref="M23" si="36">$E23*L23</f>
        <v>81000</v>
      </c>
      <c r="N23" s="16">
        <v>13935</v>
      </c>
      <c r="O23" s="17">
        <f t="shared" ref="O23:Q23" si="37">$E23*N23</f>
        <v>50166</v>
      </c>
      <c r="P23" s="16">
        <v>13935</v>
      </c>
      <c r="Q23" s="17">
        <f t="shared" si="37"/>
        <v>50166</v>
      </c>
    </row>
    <row r="24" spans="2:17" s="14" customFormat="1">
      <c r="B24" s="15">
        <v>20</v>
      </c>
      <c r="C24" s="15" t="s">
        <v>53</v>
      </c>
      <c r="D24" s="15" t="s">
        <v>54</v>
      </c>
      <c r="E24" s="15">
        <v>1.8</v>
      </c>
      <c r="F24" s="16">
        <v>12912</v>
      </c>
      <c r="G24" s="17">
        <f t="shared" si="28"/>
        <v>23241.600000000002</v>
      </c>
      <c r="H24" s="16">
        <v>12912</v>
      </c>
      <c r="I24" s="17">
        <f t="shared" ref="I24" si="38">$E24*H24</f>
        <v>23241.600000000002</v>
      </c>
      <c r="J24" s="16">
        <v>20188</v>
      </c>
      <c r="K24" s="17">
        <f t="shared" si="28"/>
        <v>36338.400000000001</v>
      </c>
      <c r="L24" s="16">
        <v>28500</v>
      </c>
      <c r="M24" s="17">
        <f t="shared" ref="M24" si="39">$E24*L24</f>
        <v>51300</v>
      </c>
      <c r="N24" s="16">
        <v>28450</v>
      </c>
      <c r="O24" s="17">
        <f t="shared" ref="O24:Q24" si="40">$E24*N24</f>
        <v>51210</v>
      </c>
      <c r="P24" s="16">
        <v>24450</v>
      </c>
      <c r="Q24" s="17">
        <f t="shared" si="40"/>
        <v>44010</v>
      </c>
    </row>
    <row r="25" spans="2:17" s="14" customFormat="1">
      <c r="B25" s="15">
        <v>21</v>
      </c>
      <c r="C25" s="15" t="s">
        <v>55</v>
      </c>
      <c r="D25" s="15" t="s">
        <v>56</v>
      </c>
      <c r="E25" s="15">
        <v>25</v>
      </c>
      <c r="F25" s="16">
        <v>250</v>
      </c>
      <c r="G25" s="17">
        <f t="shared" si="28"/>
        <v>6250</v>
      </c>
      <c r="H25" s="16">
        <v>250</v>
      </c>
      <c r="I25" s="17">
        <f t="shared" ref="I25" si="41">$E25*H25</f>
        <v>6250</v>
      </c>
      <c r="J25" s="16">
        <v>464</v>
      </c>
      <c r="K25" s="17">
        <f t="shared" si="28"/>
        <v>11600</v>
      </c>
      <c r="L25" s="16">
        <v>1650</v>
      </c>
      <c r="M25" s="17">
        <f t="shared" ref="M25" si="42">$E25*L25</f>
        <v>41250</v>
      </c>
      <c r="N25" s="16">
        <v>300</v>
      </c>
      <c r="O25" s="17">
        <f t="shared" ref="O25:Q25" si="43">$E25*N25</f>
        <v>7500</v>
      </c>
      <c r="P25" s="16">
        <v>300</v>
      </c>
      <c r="Q25" s="17">
        <f t="shared" si="43"/>
        <v>7500</v>
      </c>
    </row>
    <row r="26" spans="2:17" s="14" customFormat="1">
      <c r="B26" s="15">
        <v>22</v>
      </c>
      <c r="C26" s="15" t="s">
        <v>57</v>
      </c>
      <c r="D26" s="15" t="s">
        <v>58</v>
      </c>
      <c r="E26" s="15">
        <v>1</v>
      </c>
      <c r="F26" s="16">
        <v>3500</v>
      </c>
      <c r="G26" s="17">
        <f t="shared" si="28"/>
        <v>3500</v>
      </c>
      <c r="H26" s="16">
        <v>3500</v>
      </c>
      <c r="I26" s="17">
        <f t="shared" ref="I26" si="44">$E26*H26</f>
        <v>3500</v>
      </c>
      <c r="J26" s="16">
        <v>10370</v>
      </c>
      <c r="K26" s="17">
        <f t="shared" si="28"/>
        <v>10370</v>
      </c>
      <c r="L26" s="16">
        <v>35000</v>
      </c>
      <c r="M26" s="17">
        <f t="shared" ref="M26" si="45">$E26*L26</f>
        <v>35000</v>
      </c>
      <c r="N26" s="16">
        <v>96000</v>
      </c>
      <c r="O26" s="17">
        <f t="shared" ref="O26:Q26" si="46">$E26*N26</f>
        <v>96000</v>
      </c>
      <c r="P26" s="16">
        <v>75000</v>
      </c>
      <c r="Q26" s="17">
        <f t="shared" si="46"/>
        <v>75000</v>
      </c>
    </row>
    <row r="27" spans="2:17" s="14" customFormat="1">
      <c r="B27" s="15">
        <v>23</v>
      </c>
      <c r="C27" s="15" t="s">
        <v>59</v>
      </c>
      <c r="D27" s="15" t="s">
        <v>60</v>
      </c>
      <c r="E27" s="15">
        <v>4</v>
      </c>
      <c r="F27" s="16">
        <v>18000</v>
      </c>
      <c r="G27" s="17">
        <f t="shared" si="28"/>
        <v>72000</v>
      </c>
      <c r="H27" s="16">
        <v>18000</v>
      </c>
      <c r="I27" s="17">
        <f t="shared" ref="I27" si="47">$E27*H27</f>
        <v>72000</v>
      </c>
      <c r="J27" s="16">
        <v>10385</v>
      </c>
      <c r="K27" s="17">
        <f t="shared" si="28"/>
        <v>41540</v>
      </c>
      <c r="L27" s="16">
        <v>10000</v>
      </c>
      <c r="M27" s="17">
        <f t="shared" ref="M27" si="48">$E27*L27</f>
        <v>40000</v>
      </c>
      <c r="N27" s="16">
        <v>45000</v>
      </c>
      <c r="O27" s="17">
        <f t="shared" ref="O27:Q27" si="49">$E27*N27</f>
        <v>180000</v>
      </c>
      <c r="P27" s="16">
        <v>35000</v>
      </c>
      <c r="Q27" s="17">
        <f t="shared" si="49"/>
        <v>140000</v>
      </c>
    </row>
    <row r="28" spans="2:17" s="14" customFormat="1">
      <c r="B28" s="15">
        <v>24</v>
      </c>
      <c r="C28" s="15" t="s">
        <v>61</v>
      </c>
      <c r="D28" s="15" t="s">
        <v>58</v>
      </c>
      <c r="E28" s="15">
        <v>1</v>
      </c>
      <c r="F28" s="16">
        <v>12000</v>
      </c>
      <c r="G28" s="17">
        <f t="shared" si="28"/>
        <v>12000</v>
      </c>
      <c r="H28" s="16">
        <v>12000</v>
      </c>
      <c r="I28" s="17">
        <f t="shared" ref="I28" si="50">$E28*H28</f>
        <v>12000</v>
      </c>
      <c r="J28" s="16">
        <v>15361</v>
      </c>
      <c r="K28" s="17">
        <f t="shared" si="28"/>
        <v>15361</v>
      </c>
      <c r="L28" s="16">
        <v>20000</v>
      </c>
      <c r="M28" s="17">
        <f t="shared" ref="M28" si="51">$E28*L28</f>
        <v>20000</v>
      </c>
      <c r="N28" s="16">
        <v>15000</v>
      </c>
      <c r="O28" s="17">
        <f t="shared" ref="O28:Q28" si="52">$E28*N28</f>
        <v>15000</v>
      </c>
      <c r="P28" s="16">
        <v>12000</v>
      </c>
      <c r="Q28" s="17">
        <f t="shared" si="52"/>
        <v>12000</v>
      </c>
    </row>
    <row r="29" spans="2:17" s="14" customFormat="1">
      <c r="B29" s="15">
        <v>25</v>
      </c>
      <c r="C29" s="15" t="s">
        <v>62</v>
      </c>
      <c r="D29" s="15" t="s">
        <v>4</v>
      </c>
      <c r="E29" s="15" t="s">
        <v>4</v>
      </c>
      <c r="F29" s="15"/>
      <c r="G29" s="15"/>
      <c r="H29" s="15"/>
      <c r="I29" s="15"/>
      <c r="J29" s="15"/>
      <c r="K29" s="15"/>
      <c r="L29" s="15"/>
      <c r="M29" s="15"/>
      <c r="N29" s="15"/>
      <c r="O29" s="15"/>
      <c r="P29" s="15"/>
      <c r="Q29" s="15"/>
    </row>
    <row r="30" spans="2:17">
      <c r="B30" s="9">
        <v>2</v>
      </c>
      <c r="C30" s="9" t="s">
        <v>7</v>
      </c>
      <c r="D30" s="9" t="s">
        <v>6</v>
      </c>
      <c r="E30" s="9">
        <v>1</v>
      </c>
      <c r="F30" s="10"/>
      <c r="G30" s="11">
        <f>SUM(G31:G85)</f>
        <v>508106</v>
      </c>
      <c r="H30" s="10"/>
      <c r="I30" s="11">
        <f>SUM(I31:I85)</f>
        <v>485056</v>
      </c>
      <c r="J30" s="10"/>
      <c r="K30" s="11">
        <f>SUM(K31:K85)</f>
        <v>486960</v>
      </c>
      <c r="L30" s="10"/>
      <c r="M30" s="11">
        <f>SUM(M31:M85)</f>
        <v>854930</v>
      </c>
      <c r="N30" s="10"/>
      <c r="O30" s="11">
        <f>SUM(O31:O85)</f>
        <v>1804420</v>
      </c>
      <c r="P30" s="10"/>
      <c r="Q30" s="11">
        <f>SUM(Q31:Q85)</f>
        <v>1737520</v>
      </c>
    </row>
    <row r="31" spans="2:17" s="14" customFormat="1">
      <c r="B31" s="15">
        <v>26</v>
      </c>
      <c r="C31" s="15" t="s">
        <v>63</v>
      </c>
      <c r="D31" s="15" t="s">
        <v>58</v>
      </c>
      <c r="E31" s="15">
        <v>1</v>
      </c>
      <c r="F31" s="16">
        <v>15000</v>
      </c>
      <c r="G31" s="17">
        <f>$E31*F31</f>
        <v>15000</v>
      </c>
      <c r="H31" s="16">
        <v>10000</v>
      </c>
      <c r="I31" s="17">
        <f>$E31*H31</f>
        <v>10000</v>
      </c>
      <c r="J31" s="16">
        <v>0</v>
      </c>
      <c r="K31" s="17">
        <f>$E31*J31</f>
        <v>0</v>
      </c>
      <c r="L31" s="16">
        <v>28500</v>
      </c>
      <c r="M31" s="17">
        <f>$E31*L31</f>
        <v>28500</v>
      </c>
      <c r="N31" s="16">
        <v>75000</v>
      </c>
      <c r="O31" s="17">
        <f>$E31*N31</f>
        <v>75000</v>
      </c>
      <c r="P31" s="16">
        <v>65000</v>
      </c>
      <c r="Q31" s="17">
        <f>$E31*P31</f>
        <v>65000</v>
      </c>
    </row>
    <row r="32" spans="2:17" s="14" customFormat="1">
      <c r="B32" s="15">
        <v>27</v>
      </c>
      <c r="C32" s="15" t="s">
        <v>64</v>
      </c>
      <c r="D32" s="15" t="s">
        <v>4</v>
      </c>
      <c r="E32" s="15" t="s">
        <v>4</v>
      </c>
      <c r="F32" s="15"/>
      <c r="G32" s="15"/>
      <c r="H32" s="15"/>
      <c r="I32" s="15"/>
      <c r="J32" s="15"/>
      <c r="K32" s="15"/>
      <c r="L32" s="15"/>
      <c r="M32" s="15"/>
      <c r="N32" s="15"/>
      <c r="O32" s="15"/>
      <c r="P32" s="15"/>
      <c r="Q32" s="15"/>
    </row>
    <row r="33" spans="2:17" s="14" customFormat="1">
      <c r="B33" s="15">
        <v>28</v>
      </c>
      <c r="C33" s="15" t="s">
        <v>65</v>
      </c>
      <c r="D33" s="15" t="s">
        <v>58</v>
      </c>
      <c r="E33" s="15">
        <v>1</v>
      </c>
      <c r="F33" s="16">
        <v>11000</v>
      </c>
      <c r="G33" s="17">
        <f t="shared" ref="G33:K35" si="53">$E33*F33</f>
        <v>11000</v>
      </c>
      <c r="H33" s="16">
        <v>11000</v>
      </c>
      <c r="I33" s="17">
        <f t="shared" ref="I33" si="54">$E33*H33</f>
        <v>11000</v>
      </c>
      <c r="J33" s="16">
        <v>18730</v>
      </c>
      <c r="K33" s="17">
        <f t="shared" si="53"/>
        <v>18730</v>
      </c>
      <c r="L33" s="16">
        <v>16500</v>
      </c>
      <c r="M33" s="17">
        <f t="shared" ref="M33" si="55">$E33*L33</f>
        <v>16500</v>
      </c>
      <c r="N33" s="16">
        <v>17500</v>
      </c>
      <c r="O33" s="17">
        <f t="shared" ref="O33:Q33" si="56">$E33*N33</f>
        <v>17500</v>
      </c>
      <c r="P33" s="16">
        <v>17500</v>
      </c>
      <c r="Q33" s="17">
        <f t="shared" si="56"/>
        <v>17500</v>
      </c>
    </row>
    <row r="34" spans="2:17" s="14" customFormat="1">
      <c r="B34" s="15">
        <v>29</v>
      </c>
      <c r="C34" s="15" t="s">
        <v>66</v>
      </c>
      <c r="D34" s="15" t="s">
        <v>58</v>
      </c>
      <c r="E34" s="15">
        <v>2</v>
      </c>
      <c r="F34" s="16">
        <v>1575</v>
      </c>
      <c r="G34" s="17">
        <f t="shared" si="53"/>
        <v>3150</v>
      </c>
      <c r="H34" s="16">
        <v>1575</v>
      </c>
      <c r="I34" s="17">
        <f t="shared" ref="I34" si="57">$E34*H34</f>
        <v>3150</v>
      </c>
      <c r="J34" s="16">
        <v>1870</v>
      </c>
      <c r="K34" s="17">
        <f t="shared" si="53"/>
        <v>3740</v>
      </c>
      <c r="L34" s="16">
        <v>1250</v>
      </c>
      <c r="M34" s="17">
        <f t="shared" ref="M34" si="58">$E34*L34</f>
        <v>2500</v>
      </c>
      <c r="N34" s="16">
        <v>9100</v>
      </c>
      <c r="O34" s="17">
        <f t="shared" ref="O34:Q34" si="59">$E34*N34</f>
        <v>18200</v>
      </c>
      <c r="P34" s="16">
        <v>9100</v>
      </c>
      <c r="Q34" s="17">
        <f t="shared" si="59"/>
        <v>18200</v>
      </c>
    </row>
    <row r="35" spans="2:17" s="14" customFormat="1">
      <c r="B35" s="15">
        <v>30</v>
      </c>
      <c r="C35" s="15" t="s">
        <v>67</v>
      </c>
      <c r="D35" s="15" t="s">
        <v>58</v>
      </c>
      <c r="E35" s="15">
        <v>1</v>
      </c>
      <c r="F35" s="16">
        <v>38325</v>
      </c>
      <c r="G35" s="17">
        <f t="shared" si="53"/>
        <v>38325</v>
      </c>
      <c r="H35" s="16">
        <v>35000</v>
      </c>
      <c r="I35" s="17">
        <f t="shared" ref="I35" si="60">$E35*H35</f>
        <v>35000</v>
      </c>
      <c r="J35" s="16">
        <v>31360</v>
      </c>
      <c r="K35" s="17">
        <f t="shared" si="53"/>
        <v>31360</v>
      </c>
      <c r="L35" s="16">
        <v>80080</v>
      </c>
      <c r="M35" s="17">
        <f t="shared" ref="M35" si="61">$E35*L35</f>
        <v>80080</v>
      </c>
      <c r="N35" s="16">
        <v>35000</v>
      </c>
      <c r="O35" s="17">
        <f t="shared" ref="O35:Q35" si="62">$E35*N35</f>
        <v>35000</v>
      </c>
      <c r="P35" s="16">
        <v>30000</v>
      </c>
      <c r="Q35" s="17">
        <f t="shared" si="62"/>
        <v>30000</v>
      </c>
    </row>
    <row r="36" spans="2:17" s="14" customFormat="1">
      <c r="B36" s="15">
        <v>31</v>
      </c>
      <c r="C36" s="15" t="s">
        <v>68</v>
      </c>
      <c r="D36" s="15" t="s">
        <v>4</v>
      </c>
      <c r="E36" s="15" t="s">
        <v>4</v>
      </c>
      <c r="F36" s="15"/>
      <c r="G36" s="15"/>
      <c r="H36" s="15"/>
      <c r="I36" s="15"/>
      <c r="J36" s="15"/>
      <c r="K36" s="15"/>
      <c r="L36" s="15"/>
      <c r="M36" s="15"/>
      <c r="N36" s="15"/>
      <c r="O36" s="15"/>
      <c r="P36" s="15"/>
      <c r="Q36" s="15"/>
    </row>
    <row r="37" spans="2:17" s="14" customFormat="1">
      <c r="B37" s="15">
        <v>32</v>
      </c>
      <c r="C37" s="15" t="s">
        <v>69</v>
      </c>
      <c r="D37" s="15" t="s">
        <v>70</v>
      </c>
      <c r="E37" s="15">
        <v>30</v>
      </c>
      <c r="F37" s="16">
        <v>510</v>
      </c>
      <c r="G37" s="17">
        <f t="shared" ref="G37:K38" si="63">$E37*F37</f>
        <v>15300</v>
      </c>
      <c r="H37" s="16">
        <v>505</v>
      </c>
      <c r="I37" s="17">
        <f t="shared" ref="I37" si="64">$E37*H37</f>
        <v>15150</v>
      </c>
      <c r="J37" s="16">
        <v>528</v>
      </c>
      <c r="K37" s="17">
        <f t="shared" si="63"/>
        <v>15840</v>
      </c>
      <c r="L37" s="16">
        <v>360</v>
      </c>
      <c r="M37" s="17">
        <f t="shared" ref="M37" si="65">$E37*L37</f>
        <v>10800</v>
      </c>
      <c r="N37" s="16">
        <v>945</v>
      </c>
      <c r="O37" s="17">
        <f t="shared" ref="O37:Q37" si="66">$E37*N37</f>
        <v>28350</v>
      </c>
      <c r="P37" s="16">
        <v>945</v>
      </c>
      <c r="Q37" s="17">
        <f t="shared" si="66"/>
        <v>28350</v>
      </c>
    </row>
    <row r="38" spans="2:17" s="14" customFormat="1">
      <c r="B38" s="15">
        <v>33</v>
      </c>
      <c r="C38" s="15" t="s">
        <v>71</v>
      </c>
      <c r="D38" s="15" t="s">
        <v>70</v>
      </c>
      <c r="E38" s="15">
        <v>15</v>
      </c>
      <c r="F38" s="16">
        <v>235</v>
      </c>
      <c r="G38" s="17">
        <f t="shared" si="63"/>
        <v>3525</v>
      </c>
      <c r="H38" s="16">
        <v>230</v>
      </c>
      <c r="I38" s="17">
        <f t="shared" ref="I38" si="67">$E38*H38</f>
        <v>3450</v>
      </c>
      <c r="J38" s="16">
        <v>235</v>
      </c>
      <c r="K38" s="17">
        <f t="shared" si="63"/>
        <v>3525</v>
      </c>
      <c r="L38" s="16">
        <v>190</v>
      </c>
      <c r="M38" s="17">
        <f t="shared" ref="M38" si="68">$E38*L38</f>
        <v>2850</v>
      </c>
      <c r="N38" s="16">
        <v>490</v>
      </c>
      <c r="O38" s="17">
        <f t="shared" ref="O38:Q38" si="69">$E38*N38</f>
        <v>7350</v>
      </c>
      <c r="P38" s="16">
        <v>490</v>
      </c>
      <c r="Q38" s="17">
        <f t="shared" si="69"/>
        <v>7350</v>
      </c>
    </row>
    <row r="39" spans="2:17" s="14" customFormat="1">
      <c r="B39" s="15">
        <v>34</v>
      </c>
      <c r="C39" s="15" t="s">
        <v>72</v>
      </c>
      <c r="D39" s="15" t="s">
        <v>4</v>
      </c>
      <c r="E39" s="15" t="s">
        <v>4</v>
      </c>
      <c r="F39" s="15"/>
      <c r="G39" s="15"/>
      <c r="H39" s="15"/>
      <c r="I39" s="15"/>
      <c r="J39" s="15"/>
      <c r="K39" s="15"/>
      <c r="L39" s="15"/>
      <c r="M39" s="15"/>
      <c r="N39" s="15"/>
      <c r="O39" s="15"/>
      <c r="P39" s="15"/>
      <c r="Q39" s="15"/>
    </row>
    <row r="40" spans="2:17" s="14" customFormat="1">
      <c r="B40" s="15">
        <v>35</v>
      </c>
      <c r="C40" s="15" t="s">
        <v>73</v>
      </c>
      <c r="D40" s="15" t="s">
        <v>70</v>
      </c>
      <c r="E40" s="15">
        <v>15</v>
      </c>
      <c r="F40" s="16">
        <v>1285</v>
      </c>
      <c r="G40" s="17">
        <f t="shared" ref="G40:K44" si="70">$E40*F40</f>
        <v>19275</v>
      </c>
      <c r="H40" s="16">
        <v>1280</v>
      </c>
      <c r="I40" s="17">
        <f t="shared" ref="I40" si="71">$E40*H40</f>
        <v>19200</v>
      </c>
      <c r="J40" s="16">
        <v>1137</v>
      </c>
      <c r="K40" s="17">
        <f t="shared" si="70"/>
        <v>17055</v>
      </c>
      <c r="L40" s="16">
        <v>550</v>
      </c>
      <c r="M40" s="17">
        <f t="shared" ref="M40" si="72">$E40*L40</f>
        <v>8250</v>
      </c>
      <c r="N40" s="16">
        <v>1960</v>
      </c>
      <c r="O40" s="17">
        <f t="shared" ref="O40:Q40" si="73">$E40*N40</f>
        <v>29400</v>
      </c>
      <c r="P40" s="16">
        <v>1960</v>
      </c>
      <c r="Q40" s="17">
        <f t="shared" si="73"/>
        <v>29400</v>
      </c>
    </row>
    <row r="41" spans="2:17" s="14" customFormat="1">
      <c r="B41" s="15">
        <v>36</v>
      </c>
      <c r="C41" s="15" t="s">
        <v>74</v>
      </c>
      <c r="D41" s="15" t="s">
        <v>70</v>
      </c>
      <c r="E41" s="15">
        <v>15</v>
      </c>
      <c r="F41" s="16">
        <v>530</v>
      </c>
      <c r="G41" s="17">
        <f t="shared" si="70"/>
        <v>7950</v>
      </c>
      <c r="H41" s="16">
        <v>525</v>
      </c>
      <c r="I41" s="17">
        <f t="shared" ref="I41" si="74">$E41*H41</f>
        <v>7875</v>
      </c>
      <c r="J41" s="16">
        <v>572</v>
      </c>
      <c r="K41" s="17">
        <f t="shared" si="70"/>
        <v>8580</v>
      </c>
      <c r="L41" s="16">
        <v>360</v>
      </c>
      <c r="M41" s="17">
        <f t="shared" ref="M41" si="75">$E41*L41</f>
        <v>5400</v>
      </c>
      <c r="N41" s="16">
        <v>1190</v>
      </c>
      <c r="O41" s="17">
        <f t="shared" ref="O41:Q41" si="76">$E41*N41</f>
        <v>17850</v>
      </c>
      <c r="P41" s="16">
        <v>1190</v>
      </c>
      <c r="Q41" s="17">
        <f t="shared" si="76"/>
        <v>17850</v>
      </c>
    </row>
    <row r="42" spans="2:17" s="14" customFormat="1">
      <c r="B42" s="15">
        <v>37</v>
      </c>
      <c r="C42" s="15" t="s">
        <v>75</v>
      </c>
      <c r="D42" s="15" t="s">
        <v>70</v>
      </c>
      <c r="E42" s="15">
        <v>20</v>
      </c>
      <c r="F42" s="16">
        <v>385</v>
      </c>
      <c r="G42" s="17">
        <f t="shared" si="70"/>
        <v>7700</v>
      </c>
      <c r="H42" s="16">
        <v>380</v>
      </c>
      <c r="I42" s="17">
        <f t="shared" ref="I42" si="77">$E42*H42</f>
        <v>7600</v>
      </c>
      <c r="J42" s="16">
        <v>365</v>
      </c>
      <c r="K42" s="17">
        <f t="shared" si="70"/>
        <v>7300</v>
      </c>
      <c r="L42" s="16">
        <v>280</v>
      </c>
      <c r="M42" s="17">
        <f t="shared" ref="M42" si="78">$E42*L42</f>
        <v>5600</v>
      </c>
      <c r="N42" s="16">
        <v>1050</v>
      </c>
      <c r="O42" s="17">
        <f t="shared" ref="O42:Q42" si="79">$E42*N42</f>
        <v>21000</v>
      </c>
      <c r="P42" s="16">
        <v>1050</v>
      </c>
      <c r="Q42" s="17">
        <f t="shared" si="79"/>
        <v>21000</v>
      </c>
    </row>
    <row r="43" spans="2:17" s="14" customFormat="1">
      <c r="B43" s="15">
        <v>38</v>
      </c>
      <c r="C43" s="15" t="s">
        <v>76</v>
      </c>
      <c r="D43" s="15" t="s">
        <v>70</v>
      </c>
      <c r="E43" s="15">
        <v>20</v>
      </c>
      <c r="F43" s="16">
        <v>317</v>
      </c>
      <c r="G43" s="17">
        <f t="shared" si="70"/>
        <v>6340</v>
      </c>
      <c r="H43" s="16">
        <v>312</v>
      </c>
      <c r="I43" s="17">
        <f t="shared" ref="I43" si="80">$E43*H43</f>
        <v>6240</v>
      </c>
      <c r="J43" s="16">
        <v>295</v>
      </c>
      <c r="K43" s="17">
        <f t="shared" si="70"/>
        <v>5900</v>
      </c>
      <c r="L43" s="16">
        <v>120</v>
      </c>
      <c r="M43" s="17">
        <f t="shared" ref="M43" si="81">$E43*L43</f>
        <v>2400</v>
      </c>
      <c r="N43" s="16">
        <v>840</v>
      </c>
      <c r="O43" s="17">
        <f t="shared" ref="O43:Q43" si="82">$E43*N43</f>
        <v>16800</v>
      </c>
      <c r="P43" s="16">
        <v>840</v>
      </c>
      <c r="Q43" s="17">
        <f t="shared" si="82"/>
        <v>16800</v>
      </c>
    </row>
    <row r="44" spans="2:17" s="14" customFormat="1">
      <c r="B44" s="15">
        <v>39</v>
      </c>
      <c r="C44" s="15" t="s">
        <v>77</v>
      </c>
      <c r="D44" s="15" t="s">
        <v>70</v>
      </c>
      <c r="E44" s="15">
        <v>20</v>
      </c>
      <c r="F44" s="16">
        <v>201</v>
      </c>
      <c r="G44" s="17">
        <f t="shared" si="70"/>
        <v>4020</v>
      </c>
      <c r="H44" s="16">
        <v>198</v>
      </c>
      <c r="I44" s="17">
        <f t="shared" ref="I44" si="83">$E44*H44</f>
        <v>3960</v>
      </c>
      <c r="J44" s="16">
        <v>248</v>
      </c>
      <c r="K44" s="17">
        <f t="shared" si="70"/>
        <v>4960</v>
      </c>
      <c r="L44" s="16">
        <v>350</v>
      </c>
      <c r="M44" s="17">
        <f t="shared" ref="M44" si="84">$E44*L44</f>
        <v>7000</v>
      </c>
      <c r="N44" s="16">
        <v>910</v>
      </c>
      <c r="O44" s="17">
        <f t="shared" ref="O44:Q44" si="85">$E44*N44</f>
        <v>18200</v>
      </c>
      <c r="P44" s="16">
        <v>910</v>
      </c>
      <c r="Q44" s="17">
        <f t="shared" si="85"/>
        <v>18200</v>
      </c>
    </row>
    <row r="45" spans="2:17" s="14" customFormat="1">
      <c r="B45" s="15">
        <v>40</v>
      </c>
      <c r="C45" s="15" t="s">
        <v>78</v>
      </c>
      <c r="D45" s="15" t="s">
        <v>4</v>
      </c>
      <c r="E45" s="15" t="s">
        <v>4</v>
      </c>
      <c r="F45" s="15"/>
      <c r="G45" s="15"/>
      <c r="H45" s="15"/>
      <c r="I45" s="15"/>
      <c r="J45" s="15"/>
      <c r="K45" s="15"/>
      <c r="L45" s="15"/>
      <c r="M45" s="15"/>
      <c r="N45" s="15"/>
      <c r="O45" s="15"/>
      <c r="P45" s="15"/>
      <c r="Q45" s="15"/>
    </row>
    <row r="46" spans="2:17" s="14" customFormat="1">
      <c r="B46" s="15">
        <v>41</v>
      </c>
      <c r="C46" s="15" t="s">
        <v>73</v>
      </c>
      <c r="D46" s="15" t="s">
        <v>58</v>
      </c>
      <c r="E46" s="15">
        <v>2</v>
      </c>
      <c r="F46" s="16">
        <v>600</v>
      </c>
      <c r="G46" s="17">
        <f t="shared" ref="G46:K50" si="86">$E46*F46</f>
        <v>1200</v>
      </c>
      <c r="H46" s="16">
        <v>600</v>
      </c>
      <c r="I46" s="17">
        <f t="shared" ref="I46" si="87">$E46*H46</f>
        <v>1200</v>
      </c>
      <c r="J46" s="16">
        <v>430</v>
      </c>
      <c r="K46" s="17">
        <f t="shared" si="86"/>
        <v>860</v>
      </c>
      <c r="L46" s="16">
        <v>1000</v>
      </c>
      <c r="M46" s="17">
        <f t="shared" ref="M46" si="88">$E46*L46</f>
        <v>2000</v>
      </c>
      <c r="N46" s="16">
        <v>490</v>
      </c>
      <c r="O46" s="17">
        <f t="shared" ref="O46:Q46" si="89">$E46*N46</f>
        <v>980</v>
      </c>
      <c r="P46" s="16">
        <v>490</v>
      </c>
      <c r="Q46" s="17">
        <f t="shared" si="89"/>
        <v>980</v>
      </c>
    </row>
    <row r="47" spans="2:17" s="14" customFormat="1">
      <c r="B47" s="15">
        <v>42</v>
      </c>
      <c r="C47" s="15" t="s">
        <v>74</v>
      </c>
      <c r="D47" s="15" t="s">
        <v>58</v>
      </c>
      <c r="E47" s="15">
        <v>2</v>
      </c>
      <c r="F47" s="16">
        <v>475</v>
      </c>
      <c r="G47" s="17">
        <f t="shared" si="86"/>
        <v>950</v>
      </c>
      <c r="H47" s="16">
        <v>475</v>
      </c>
      <c r="I47" s="17">
        <f t="shared" ref="I47" si="90">$E47*H47</f>
        <v>950</v>
      </c>
      <c r="J47" s="16">
        <v>395</v>
      </c>
      <c r="K47" s="17">
        <f t="shared" si="86"/>
        <v>790</v>
      </c>
      <c r="L47" s="16">
        <v>900</v>
      </c>
      <c r="M47" s="17">
        <f t="shared" ref="M47" si="91">$E47*L47</f>
        <v>1800</v>
      </c>
      <c r="N47" s="16">
        <v>350</v>
      </c>
      <c r="O47" s="17">
        <f t="shared" ref="O47:Q47" si="92">$E47*N47</f>
        <v>700</v>
      </c>
      <c r="P47" s="16">
        <v>350</v>
      </c>
      <c r="Q47" s="17">
        <f t="shared" si="92"/>
        <v>700</v>
      </c>
    </row>
    <row r="48" spans="2:17" s="14" customFormat="1">
      <c r="B48" s="15">
        <v>43</v>
      </c>
      <c r="C48" s="15" t="s">
        <v>75</v>
      </c>
      <c r="D48" s="15" t="s">
        <v>58</v>
      </c>
      <c r="E48" s="15">
        <v>2</v>
      </c>
      <c r="F48" s="16">
        <v>475</v>
      </c>
      <c r="G48" s="17">
        <f t="shared" si="86"/>
        <v>950</v>
      </c>
      <c r="H48" s="16">
        <v>475</v>
      </c>
      <c r="I48" s="17">
        <f t="shared" ref="I48" si="93">$E48*H48</f>
        <v>950</v>
      </c>
      <c r="J48" s="16">
        <v>275</v>
      </c>
      <c r="K48" s="17">
        <f t="shared" si="86"/>
        <v>550</v>
      </c>
      <c r="L48" s="16">
        <v>800</v>
      </c>
      <c r="M48" s="17">
        <f t="shared" ref="M48" si="94">$E48*L48</f>
        <v>1600</v>
      </c>
      <c r="N48" s="16">
        <v>350</v>
      </c>
      <c r="O48" s="17">
        <f t="shared" ref="O48:Q48" si="95">$E48*N48</f>
        <v>700</v>
      </c>
      <c r="P48" s="16">
        <v>350</v>
      </c>
      <c r="Q48" s="17">
        <f t="shared" si="95"/>
        <v>700</v>
      </c>
    </row>
    <row r="49" spans="2:17" s="14" customFormat="1">
      <c r="B49" s="15">
        <v>44</v>
      </c>
      <c r="C49" s="15" t="s">
        <v>76</v>
      </c>
      <c r="D49" s="15" t="s">
        <v>58</v>
      </c>
      <c r="E49" s="15">
        <v>2</v>
      </c>
      <c r="F49" s="16">
        <v>475</v>
      </c>
      <c r="G49" s="17">
        <f t="shared" si="86"/>
        <v>950</v>
      </c>
      <c r="H49" s="16">
        <v>475</v>
      </c>
      <c r="I49" s="17">
        <f t="shared" ref="I49" si="96">$E49*H49</f>
        <v>950</v>
      </c>
      <c r="J49" s="16">
        <v>255</v>
      </c>
      <c r="K49" s="17">
        <f t="shared" si="86"/>
        <v>510</v>
      </c>
      <c r="L49" s="16">
        <v>800</v>
      </c>
      <c r="M49" s="17">
        <f t="shared" ref="M49" si="97">$E49*L49</f>
        <v>1600</v>
      </c>
      <c r="N49" s="16">
        <v>350</v>
      </c>
      <c r="O49" s="17">
        <f t="shared" ref="O49:Q49" si="98">$E49*N49</f>
        <v>700</v>
      </c>
      <c r="P49" s="16">
        <v>350</v>
      </c>
      <c r="Q49" s="17">
        <f t="shared" si="98"/>
        <v>700</v>
      </c>
    </row>
    <row r="50" spans="2:17" s="14" customFormat="1">
      <c r="B50" s="15">
        <v>45</v>
      </c>
      <c r="C50" s="15" t="s">
        <v>77</v>
      </c>
      <c r="D50" s="15" t="s">
        <v>58</v>
      </c>
      <c r="E50" s="15">
        <v>8</v>
      </c>
      <c r="F50" s="16">
        <v>192</v>
      </c>
      <c r="G50" s="17">
        <f t="shared" si="86"/>
        <v>1536</v>
      </c>
      <c r="H50" s="16">
        <v>192</v>
      </c>
      <c r="I50" s="17">
        <f t="shared" ref="I50" si="99">$E50*H50</f>
        <v>1536</v>
      </c>
      <c r="J50" s="16">
        <v>180</v>
      </c>
      <c r="K50" s="17">
        <f t="shared" si="86"/>
        <v>1440</v>
      </c>
      <c r="L50" s="16">
        <v>700</v>
      </c>
      <c r="M50" s="17">
        <f t="shared" ref="M50" si="100">$E50*L50</f>
        <v>5600</v>
      </c>
      <c r="N50" s="16">
        <v>400</v>
      </c>
      <c r="O50" s="17">
        <f t="shared" ref="O50:Q50" si="101">$E50*N50</f>
        <v>3200</v>
      </c>
      <c r="P50" s="16">
        <v>400</v>
      </c>
      <c r="Q50" s="17">
        <f t="shared" si="101"/>
        <v>3200</v>
      </c>
    </row>
    <row r="51" spans="2:17" s="14" customFormat="1">
      <c r="B51" s="15">
        <v>46</v>
      </c>
      <c r="C51" s="15" t="s">
        <v>79</v>
      </c>
      <c r="D51" s="15" t="s">
        <v>4</v>
      </c>
      <c r="E51" s="15" t="s">
        <v>4</v>
      </c>
      <c r="F51" s="15"/>
      <c r="G51" s="15"/>
      <c r="H51" s="15"/>
      <c r="I51" s="15"/>
      <c r="J51" s="15"/>
      <c r="K51" s="15"/>
      <c r="L51" s="15"/>
      <c r="M51" s="15"/>
      <c r="N51" s="15"/>
      <c r="O51" s="15"/>
      <c r="P51" s="15"/>
      <c r="Q51" s="15"/>
    </row>
    <row r="52" spans="2:17" s="14" customFormat="1">
      <c r="B52" s="15">
        <v>47</v>
      </c>
      <c r="C52" s="15" t="s">
        <v>80</v>
      </c>
      <c r="D52" s="15" t="s">
        <v>4</v>
      </c>
      <c r="E52" s="15" t="s">
        <v>4</v>
      </c>
      <c r="F52" s="15"/>
      <c r="G52" s="15"/>
      <c r="H52" s="15"/>
      <c r="I52" s="15"/>
      <c r="J52" s="15"/>
      <c r="K52" s="15"/>
      <c r="L52" s="15"/>
      <c r="M52" s="15"/>
      <c r="N52" s="15"/>
      <c r="O52" s="15"/>
      <c r="P52" s="15"/>
      <c r="Q52" s="15"/>
    </row>
    <row r="53" spans="2:17" s="14" customFormat="1">
      <c r="B53" s="15">
        <v>48</v>
      </c>
      <c r="C53" s="15" t="s">
        <v>81</v>
      </c>
      <c r="D53" s="15" t="s">
        <v>58</v>
      </c>
      <c r="E53" s="15">
        <v>10</v>
      </c>
      <c r="F53" s="16">
        <v>1050</v>
      </c>
      <c r="G53" s="17">
        <f t="shared" ref="G53:K59" si="102">$E53*F53</f>
        <v>10500</v>
      </c>
      <c r="H53" s="16">
        <v>1000</v>
      </c>
      <c r="I53" s="17">
        <f t="shared" ref="I53" si="103">$E53*H53</f>
        <v>10000</v>
      </c>
      <c r="J53" s="16">
        <v>1880</v>
      </c>
      <c r="K53" s="17">
        <f t="shared" si="102"/>
        <v>18800</v>
      </c>
      <c r="L53" s="16">
        <v>1000</v>
      </c>
      <c r="M53" s="17">
        <f t="shared" ref="M53" si="104">$E53*L53</f>
        <v>10000</v>
      </c>
      <c r="N53" s="16">
        <v>1680</v>
      </c>
      <c r="O53" s="17">
        <f t="shared" ref="O53:Q53" si="105">$E53*N53</f>
        <v>16800</v>
      </c>
      <c r="P53" s="16">
        <v>1680</v>
      </c>
      <c r="Q53" s="17">
        <f t="shared" si="105"/>
        <v>16800</v>
      </c>
    </row>
    <row r="54" spans="2:17" s="14" customFormat="1">
      <c r="B54" s="15">
        <v>49</v>
      </c>
      <c r="C54" s="15" t="s">
        <v>82</v>
      </c>
      <c r="D54" s="15" t="s">
        <v>58</v>
      </c>
      <c r="E54" s="15">
        <v>5</v>
      </c>
      <c r="F54" s="16">
        <v>1525</v>
      </c>
      <c r="G54" s="17">
        <f t="shared" si="102"/>
        <v>7625</v>
      </c>
      <c r="H54" s="16">
        <v>1475</v>
      </c>
      <c r="I54" s="17">
        <f t="shared" ref="I54" si="106">$E54*H54</f>
        <v>7375</v>
      </c>
      <c r="J54" s="16">
        <v>2270</v>
      </c>
      <c r="K54" s="17">
        <f t="shared" si="102"/>
        <v>11350</v>
      </c>
      <c r="L54" s="16">
        <v>1800</v>
      </c>
      <c r="M54" s="17">
        <f t="shared" ref="M54" si="107">$E54*L54</f>
        <v>9000</v>
      </c>
      <c r="N54" s="16">
        <v>2590</v>
      </c>
      <c r="O54" s="17">
        <f t="shared" ref="O54:Q54" si="108">$E54*N54</f>
        <v>12950</v>
      </c>
      <c r="P54" s="16">
        <v>2590</v>
      </c>
      <c r="Q54" s="17">
        <f t="shared" si="108"/>
        <v>12950</v>
      </c>
    </row>
    <row r="55" spans="2:17" s="14" customFormat="1">
      <c r="B55" s="15">
        <v>50</v>
      </c>
      <c r="C55" s="15" t="s">
        <v>83</v>
      </c>
      <c r="D55" s="15" t="s">
        <v>58</v>
      </c>
      <c r="E55" s="15">
        <v>15</v>
      </c>
      <c r="F55" s="16">
        <v>2890</v>
      </c>
      <c r="G55" s="17">
        <f t="shared" si="102"/>
        <v>43350</v>
      </c>
      <c r="H55" s="16">
        <v>2840</v>
      </c>
      <c r="I55" s="17">
        <f t="shared" ref="I55" si="109">$E55*H55</f>
        <v>42600</v>
      </c>
      <c r="J55" s="16">
        <v>3190</v>
      </c>
      <c r="K55" s="17">
        <f t="shared" si="102"/>
        <v>47850</v>
      </c>
      <c r="L55" s="16">
        <v>8500</v>
      </c>
      <c r="M55" s="17">
        <f t="shared" ref="M55" si="110">$E55*L55</f>
        <v>127500</v>
      </c>
      <c r="N55" s="16">
        <v>4900</v>
      </c>
      <c r="O55" s="17">
        <f t="shared" ref="O55:Q55" si="111">$E55*N55</f>
        <v>73500</v>
      </c>
      <c r="P55" s="16">
        <v>4900</v>
      </c>
      <c r="Q55" s="17">
        <f t="shared" si="111"/>
        <v>73500</v>
      </c>
    </row>
    <row r="56" spans="2:17" s="14" customFormat="1">
      <c r="B56" s="15">
        <v>51</v>
      </c>
      <c r="C56" s="15" t="s">
        <v>84</v>
      </c>
      <c r="D56" s="15" t="s">
        <v>58</v>
      </c>
      <c r="E56" s="15">
        <v>2</v>
      </c>
      <c r="F56" s="16">
        <v>1625</v>
      </c>
      <c r="G56" s="17">
        <f t="shared" si="102"/>
        <v>3250</v>
      </c>
      <c r="H56" s="16">
        <v>1575</v>
      </c>
      <c r="I56" s="17">
        <f t="shared" ref="I56" si="112">$E56*H56</f>
        <v>3150</v>
      </c>
      <c r="J56" s="16">
        <v>2635</v>
      </c>
      <c r="K56" s="17">
        <f t="shared" si="102"/>
        <v>5270</v>
      </c>
      <c r="L56" s="16">
        <v>1800</v>
      </c>
      <c r="M56" s="17">
        <f t="shared" ref="M56" si="113">$E56*L56</f>
        <v>3600</v>
      </c>
      <c r="N56" s="16">
        <v>8400</v>
      </c>
      <c r="O56" s="17">
        <f t="shared" ref="O56:Q56" si="114">$E56*N56</f>
        <v>16800</v>
      </c>
      <c r="P56" s="16">
        <v>8400</v>
      </c>
      <c r="Q56" s="17">
        <f t="shared" si="114"/>
        <v>16800</v>
      </c>
    </row>
    <row r="57" spans="2:17" s="14" customFormat="1">
      <c r="B57" s="15">
        <v>52</v>
      </c>
      <c r="C57" s="15" t="s">
        <v>85</v>
      </c>
      <c r="D57" s="15" t="s">
        <v>58</v>
      </c>
      <c r="E57" s="15">
        <v>15</v>
      </c>
      <c r="F57" s="16">
        <v>2890</v>
      </c>
      <c r="G57" s="17">
        <f t="shared" si="102"/>
        <v>43350</v>
      </c>
      <c r="H57" s="16">
        <v>2840</v>
      </c>
      <c r="I57" s="17">
        <f t="shared" ref="I57" si="115">$E57*H57</f>
        <v>42600</v>
      </c>
      <c r="J57" s="16">
        <v>4800</v>
      </c>
      <c r="K57" s="17">
        <f t="shared" si="102"/>
        <v>72000</v>
      </c>
      <c r="L57" s="16">
        <v>4850</v>
      </c>
      <c r="M57" s="17">
        <f t="shared" ref="M57" si="116">$E57*L57</f>
        <v>72750</v>
      </c>
      <c r="N57" s="16">
        <v>23100</v>
      </c>
      <c r="O57" s="17">
        <f t="shared" ref="O57:Q57" si="117">$E57*N57</f>
        <v>346500</v>
      </c>
      <c r="P57" s="16">
        <v>21500</v>
      </c>
      <c r="Q57" s="17">
        <f t="shared" si="117"/>
        <v>322500</v>
      </c>
    </row>
    <row r="58" spans="2:17" s="14" customFormat="1">
      <c r="B58" s="15">
        <v>53</v>
      </c>
      <c r="C58" s="15" t="s">
        <v>86</v>
      </c>
      <c r="D58" s="15" t="s">
        <v>58</v>
      </c>
      <c r="E58" s="15">
        <v>2</v>
      </c>
      <c r="F58" s="16">
        <v>40</v>
      </c>
      <c r="G58" s="17">
        <f t="shared" si="102"/>
        <v>80</v>
      </c>
      <c r="H58" s="16">
        <v>40</v>
      </c>
      <c r="I58" s="17">
        <f t="shared" ref="I58" si="118">$E58*H58</f>
        <v>80</v>
      </c>
      <c r="J58" s="16">
        <v>350</v>
      </c>
      <c r="K58" s="17">
        <f t="shared" si="102"/>
        <v>700</v>
      </c>
      <c r="L58" s="16">
        <v>150</v>
      </c>
      <c r="M58" s="17">
        <f t="shared" ref="M58" si="119">$E58*L58</f>
        <v>300</v>
      </c>
      <c r="N58" s="16">
        <v>420</v>
      </c>
      <c r="O58" s="17">
        <f t="shared" ref="O58:Q58" si="120">$E58*N58</f>
        <v>840</v>
      </c>
      <c r="P58" s="16">
        <v>420</v>
      </c>
      <c r="Q58" s="17">
        <f t="shared" si="120"/>
        <v>840</v>
      </c>
    </row>
    <row r="59" spans="2:17" s="14" customFormat="1">
      <c r="B59" s="15">
        <v>54</v>
      </c>
      <c r="C59" s="15" t="s">
        <v>87</v>
      </c>
      <c r="D59" s="15" t="s">
        <v>58</v>
      </c>
      <c r="E59" s="15">
        <v>2</v>
      </c>
      <c r="F59" s="16">
        <v>190</v>
      </c>
      <c r="G59" s="17">
        <f t="shared" si="102"/>
        <v>380</v>
      </c>
      <c r="H59" s="16">
        <v>190</v>
      </c>
      <c r="I59" s="17">
        <f t="shared" ref="I59" si="121">$E59*H59</f>
        <v>380</v>
      </c>
      <c r="J59" s="16">
        <v>125</v>
      </c>
      <c r="K59" s="17">
        <f t="shared" si="102"/>
        <v>250</v>
      </c>
      <c r="L59" s="16">
        <v>300</v>
      </c>
      <c r="M59" s="17">
        <f t="shared" ref="M59" si="122">$E59*L59</f>
        <v>600</v>
      </c>
      <c r="N59" s="16">
        <v>700</v>
      </c>
      <c r="O59" s="17">
        <f t="shared" ref="O59:Q59" si="123">$E59*N59</f>
        <v>1400</v>
      </c>
      <c r="P59" s="16">
        <v>700</v>
      </c>
      <c r="Q59" s="17">
        <f t="shared" si="123"/>
        <v>1400</v>
      </c>
    </row>
    <row r="60" spans="2:17" s="14" customFormat="1">
      <c r="B60" s="15">
        <v>55</v>
      </c>
      <c r="C60" s="15" t="s">
        <v>88</v>
      </c>
      <c r="D60" s="15" t="s">
        <v>4</v>
      </c>
      <c r="E60" s="15" t="s">
        <v>4</v>
      </c>
      <c r="F60" s="15"/>
      <c r="G60" s="15"/>
      <c r="H60" s="15"/>
      <c r="I60" s="15"/>
      <c r="J60" s="15"/>
      <c r="K60" s="15"/>
      <c r="L60" s="15"/>
      <c r="M60" s="15"/>
      <c r="N60" s="15"/>
      <c r="O60" s="15"/>
      <c r="P60" s="15"/>
      <c r="Q60" s="15"/>
    </row>
    <row r="61" spans="2:17" s="14" customFormat="1">
      <c r="B61" s="15">
        <v>56</v>
      </c>
      <c r="C61" s="15" t="s">
        <v>89</v>
      </c>
      <c r="D61" s="15" t="s">
        <v>90</v>
      </c>
      <c r="E61" s="15">
        <v>35</v>
      </c>
      <c r="F61" s="16">
        <v>142</v>
      </c>
      <c r="G61" s="17">
        <f t="shared" ref="G61:K64" si="124">$E61*F61</f>
        <v>4970</v>
      </c>
      <c r="H61" s="16">
        <v>140</v>
      </c>
      <c r="I61" s="17">
        <f t="shared" ref="I61" si="125">$E61*H61</f>
        <v>4900</v>
      </c>
      <c r="J61" s="16">
        <v>165</v>
      </c>
      <c r="K61" s="17">
        <f t="shared" si="124"/>
        <v>5775</v>
      </c>
      <c r="L61" s="16">
        <v>110</v>
      </c>
      <c r="M61" s="17">
        <f t="shared" ref="M61" si="126">$E61*L61</f>
        <v>3850</v>
      </c>
      <c r="N61" s="16">
        <v>1690</v>
      </c>
      <c r="O61" s="17">
        <f t="shared" ref="O61:Q61" si="127">$E61*N61</f>
        <v>59150</v>
      </c>
      <c r="P61" s="16">
        <v>1690</v>
      </c>
      <c r="Q61" s="17">
        <f t="shared" si="127"/>
        <v>59150</v>
      </c>
    </row>
    <row r="62" spans="2:17" s="14" customFormat="1">
      <c r="B62" s="15">
        <v>57</v>
      </c>
      <c r="C62" s="15" t="s">
        <v>91</v>
      </c>
      <c r="D62" s="15" t="s">
        <v>90</v>
      </c>
      <c r="E62" s="15">
        <v>50</v>
      </c>
      <c r="F62" s="16">
        <v>163</v>
      </c>
      <c r="G62" s="17">
        <f t="shared" si="124"/>
        <v>8150</v>
      </c>
      <c r="H62" s="16">
        <v>160</v>
      </c>
      <c r="I62" s="17">
        <f t="shared" ref="I62" si="128">$E62*H62</f>
        <v>8000</v>
      </c>
      <c r="J62" s="16">
        <v>185</v>
      </c>
      <c r="K62" s="17">
        <f t="shared" si="124"/>
        <v>9250</v>
      </c>
      <c r="L62" s="16">
        <v>185</v>
      </c>
      <c r="M62" s="17">
        <f t="shared" ref="M62" si="129">$E62*L62</f>
        <v>9250</v>
      </c>
      <c r="N62" s="16">
        <v>2030</v>
      </c>
      <c r="O62" s="17">
        <f t="shared" ref="O62:Q62" si="130">$E62*N62</f>
        <v>101500</v>
      </c>
      <c r="P62" s="16">
        <v>2030</v>
      </c>
      <c r="Q62" s="17">
        <f t="shared" si="130"/>
        <v>101500</v>
      </c>
    </row>
    <row r="63" spans="2:17" s="14" customFormat="1">
      <c r="B63" s="15">
        <v>58</v>
      </c>
      <c r="C63" s="15" t="s">
        <v>92</v>
      </c>
      <c r="D63" s="15" t="s">
        <v>90</v>
      </c>
      <c r="E63" s="15">
        <v>50</v>
      </c>
      <c r="F63" s="16">
        <v>184</v>
      </c>
      <c r="G63" s="17">
        <f t="shared" si="124"/>
        <v>9200</v>
      </c>
      <c r="H63" s="16">
        <v>180</v>
      </c>
      <c r="I63" s="17">
        <f t="shared" ref="I63" si="131">$E63*H63</f>
        <v>9000</v>
      </c>
      <c r="J63" s="16">
        <v>215</v>
      </c>
      <c r="K63" s="17">
        <f t="shared" si="124"/>
        <v>10750</v>
      </c>
      <c r="L63" s="16">
        <v>285</v>
      </c>
      <c r="M63" s="17">
        <f t="shared" ref="M63" si="132">$E63*L63</f>
        <v>14250</v>
      </c>
      <c r="N63" s="16">
        <v>2310</v>
      </c>
      <c r="O63" s="17">
        <f t="shared" ref="O63:Q63" si="133">$E63*N63</f>
        <v>115500</v>
      </c>
      <c r="P63" s="16">
        <v>2310</v>
      </c>
      <c r="Q63" s="17">
        <f t="shared" si="133"/>
        <v>115500</v>
      </c>
    </row>
    <row r="64" spans="2:17" s="14" customFormat="1">
      <c r="B64" s="15">
        <v>59</v>
      </c>
      <c r="C64" s="15" t="s">
        <v>93</v>
      </c>
      <c r="D64" s="15" t="s">
        <v>90</v>
      </c>
      <c r="E64" s="15">
        <v>70</v>
      </c>
      <c r="F64" s="16">
        <v>79</v>
      </c>
      <c r="G64" s="17">
        <f t="shared" si="124"/>
        <v>5530</v>
      </c>
      <c r="H64" s="16">
        <v>77</v>
      </c>
      <c r="I64" s="17">
        <f t="shared" ref="I64" si="134">$E64*H64</f>
        <v>5390</v>
      </c>
      <c r="J64" s="16">
        <v>89</v>
      </c>
      <c r="K64" s="17">
        <f t="shared" si="124"/>
        <v>6230</v>
      </c>
      <c r="L64" s="16">
        <v>125</v>
      </c>
      <c r="M64" s="17">
        <f t="shared" ref="M64" si="135">$E64*L64</f>
        <v>8750</v>
      </c>
      <c r="N64" s="16">
        <v>2450</v>
      </c>
      <c r="O64" s="17">
        <f t="shared" ref="O64:Q64" si="136">$E64*N64</f>
        <v>171500</v>
      </c>
      <c r="P64" s="16">
        <v>2450</v>
      </c>
      <c r="Q64" s="17">
        <f t="shared" si="136"/>
        <v>171500</v>
      </c>
    </row>
    <row r="65" spans="2:17" s="14" customFormat="1">
      <c r="B65" s="15">
        <v>60</v>
      </c>
      <c r="C65" s="15" t="s">
        <v>94</v>
      </c>
      <c r="D65" s="15" t="s">
        <v>4</v>
      </c>
      <c r="E65" s="15" t="s">
        <v>4</v>
      </c>
      <c r="F65" s="15"/>
      <c r="G65" s="15"/>
      <c r="H65" s="15"/>
      <c r="I65" s="15"/>
      <c r="J65" s="15"/>
      <c r="K65" s="15"/>
      <c r="L65" s="15"/>
      <c r="M65" s="15"/>
      <c r="N65" s="15"/>
      <c r="O65" s="15"/>
      <c r="P65" s="15"/>
      <c r="Q65" s="15"/>
    </row>
    <row r="66" spans="2:17" s="14" customFormat="1">
      <c r="B66" s="15">
        <v>61</v>
      </c>
      <c r="C66" s="15" t="s">
        <v>95</v>
      </c>
      <c r="D66" s="15" t="s">
        <v>4</v>
      </c>
      <c r="E66" s="15" t="s">
        <v>4</v>
      </c>
      <c r="F66" s="15"/>
      <c r="G66" s="15"/>
      <c r="H66" s="15"/>
      <c r="I66" s="15"/>
      <c r="J66" s="15"/>
      <c r="K66" s="15"/>
      <c r="L66" s="15"/>
      <c r="M66" s="15"/>
      <c r="N66" s="15"/>
      <c r="O66" s="15"/>
      <c r="P66" s="15"/>
      <c r="Q66" s="15"/>
    </row>
    <row r="67" spans="2:17" s="14" customFormat="1">
      <c r="B67" s="15">
        <v>62</v>
      </c>
      <c r="C67" s="15" t="s">
        <v>96</v>
      </c>
      <c r="D67" s="15" t="s">
        <v>58</v>
      </c>
      <c r="E67" s="15">
        <v>10</v>
      </c>
      <c r="F67" s="16">
        <v>1840</v>
      </c>
      <c r="G67" s="17">
        <f t="shared" ref="G67:K68" si="137">$E67*F67</f>
        <v>18400</v>
      </c>
      <c r="H67" s="16">
        <v>1750</v>
      </c>
      <c r="I67" s="17">
        <f t="shared" ref="I67" si="138">$E67*H67</f>
        <v>17500</v>
      </c>
      <c r="J67" s="16">
        <v>1245</v>
      </c>
      <c r="K67" s="17">
        <f t="shared" si="137"/>
        <v>12450</v>
      </c>
      <c r="L67" s="16">
        <v>2000</v>
      </c>
      <c r="M67" s="17">
        <f t="shared" ref="M67" si="139">$E67*L67</f>
        <v>20000</v>
      </c>
      <c r="N67" s="16">
        <v>4900</v>
      </c>
      <c r="O67" s="17">
        <f t="shared" ref="O67:Q67" si="140">$E67*N67</f>
        <v>49000</v>
      </c>
      <c r="P67" s="16">
        <v>4600</v>
      </c>
      <c r="Q67" s="17">
        <f t="shared" si="140"/>
        <v>46000</v>
      </c>
    </row>
    <row r="68" spans="2:17" s="14" customFormat="1">
      <c r="B68" s="15">
        <v>63</v>
      </c>
      <c r="C68" s="15" t="s">
        <v>97</v>
      </c>
      <c r="D68" s="15" t="s">
        <v>58</v>
      </c>
      <c r="E68" s="15">
        <v>25</v>
      </c>
      <c r="F68" s="16">
        <v>500</v>
      </c>
      <c r="G68" s="17">
        <f t="shared" si="137"/>
        <v>12500</v>
      </c>
      <c r="H68" s="16">
        <v>475</v>
      </c>
      <c r="I68" s="17">
        <f t="shared" ref="I68" si="141">$E68*H68</f>
        <v>11875</v>
      </c>
      <c r="J68" s="16">
        <v>860</v>
      </c>
      <c r="K68" s="17">
        <f t="shared" si="137"/>
        <v>21500</v>
      </c>
      <c r="L68" s="16">
        <v>1800</v>
      </c>
      <c r="M68" s="17">
        <f t="shared" ref="M68" si="142">$E68*L68</f>
        <v>45000</v>
      </c>
      <c r="N68" s="16">
        <v>2800</v>
      </c>
      <c r="O68" s="17">
        <f t="shared" ref="O68:Q68" si="143">$E68*N68</f>
        <v>70000</v>
      </c>
      <c r="P68" s="16">
        <v>2400</v>
      </c>
      <c r="Q68" s="17">
        <f t="shared" si="143"/>
        <v>60000</v>
      </c>
    </row>
    <row r="69" spans="2:17" s="14" customFormat="1">
      <c r="B69" s="15">
        <v>64</v>
      </c>
      <c r="C69" s="15" t="s">
        <v>98</v>
      </c>
      <c r="D69" s="15" t="s">
        <v>4</v>
      </c>
      <c r="E69" s="15" t="s">
        <v>4</v>
      </c>
      <c r="F69" s="15"/>
      <c r="G69" s="15"/>
      <c r="H69" s="15"/>
      <c r="I69" s="15"/>
      <c r="J69" s="15"/>
      <c r="K69" s="15"/>
      <c r="L69" s="15"/>
      <c r="M69" s="15"/>
      <c r="N69" s="15"/>
      <c r="O69" s="15"/>
      <c r="P69" s="15"/>
      <c r="Q69" s="15"/>
    </row>
    <row r="70" spans="2:17" s="14" customFormat="1">
      <c r="B70" s="15">
        <v>65</v>
      </c>
      <c r="C70" s="15" t="s">
        <v>99</v>
      </c>
      <c r="D70" s="15" t="s">
        <v>90</v>
      </c>
      <c r="E70" s="15">
        <v>12</v>
      </c>
      <c r="F70" s="16">
        <v>400</v>
      </c>
      <c r="G70" s="17">
        <f t="shared" ref="G70:K71" si="144">$E70*F70</f>
        <v>4800</v>
      </c>
      <c r="H70" s="16">
        <v>400</v>
      </c>
      <c r="I70" s="17">
        <f t="shared" ref="I70" si="145">$E70*H70</f>
        <v>4800</v>
      </c>
      <c r="J70" s="16">
        <v>380</v>
      </c>
      <c r="K70" s="17">
        <f t="shared" si="144"/>
        <v>4560</v>
      </c>
      <c r="L70" s="16">
        <v>400</v>
      </c>
      <c r="M70" s="17">
        <f t="shared" ref="M70" si="146">$E70*L70</f>
        <v>4800</v>
      </c>
      <c r="N70" s="16">
        <v>1750</v>
      </c>
      <c r="O70" s="17">
        <f t="shared" ref="O70:Q70" si="147">$E70*N70</f>
        <v>21000</v>
      </c>
      <c r="P70" s="16">
        <v>1750</v>
      </c>
      <c r="Q70" s="17">
        <f t="shared" si="147"/>
        <v>21000</v>
      </c>
    </row>
    <row r="71" spans="2:17" s="14" customFormat="1">
      <c r="B71" s="15">
        <v>66</v>
      </c>
      <c r="C71" s="15" t="s">
        <v>100</v>
      </c>
      <c r="D71" s="15" t="s">
        <v>90</v>
      </c>
      <c r="E71" s="15">
        <v>5</v>
      </c>
      <c r="F71" s="16">
        <v>765</v>
      </c>
      <c r="G71" s="17">
        <f t="shared" si="144"/>
        <v>3825</v>
      </c>
      <c r="H71" s="16">
        <v>700</v>
      </c>
      <c r="I71" s="17">
        <f t="shared" ref="I71" si="148">$E71*H71</f>
        <v>3500</v>
      </c>
      <c r="J71" s="16">
        <v>415</v>
      </c>
      <c r="K71" s="17">
        <f t="shared" si="144"/>
        <v>2075</v>
      </c>
      <c r="L71" s="16">
        <v>1200</v>
      </c>
      <c r="M71" s="17">
        <f t="shared" ref="M71" si="149">$E71*L71</f>
        <v>6000</v>
      </c>
      <c r="N71" s="16">
        <v>2590</v>
      </c>
      <c r="O71" s="17">
        <f t="shared" ref="O71:Q71" si="150">$E71*N71</f>
        <v>12950</v>
      </c>
      <c r="P71" s="16">
        <v>2590</v>
      </c>
      <c r="Q71" s="17">
        <f t="shared" si="150"/>
        <v>12950</v>
      </c>
    </row>
    <row r="72" spans="2:17" s="14" customFormat="1">
      <c r="B72" s="15">
        <v>67</v>
      </c>
      <c r="C72" s="15" t="s">
        <v>101</v>
      </c>
      <c r="D72" s="15" t="s">
        <v>4</v>
      </c>
      <c r="E72" s="15" t="s">
        <v>4</v>
      </c>
      <c r="F72" s="15"/>
      <c r="G72" s="15"/>
      <c r="H72" s="15"/>
      <c r="I72" s="15"/>
      <c r="J72" s="15"/>
      <c r="K72" s="15"/>
      <c r="L72" s="15"/>
      <c r="M72" s="15"/>
      <c r="N72" s="15"/>
      <c r="O72" s="15"/>
      <c r="P72" s="15"/>
      <c r="Q72" s="15"/>
    </row>
    <row r="73" spans="2:17" s="14" customFormat="1">
      <c r="B73" s="15">
        <v>68</v>
      </c>
      <c r="C73" s="15" t="s">
        <v>102</v>
      </c>
      <c r="D73" s="15" t="s">
        <v>90</v>
      </c>
      <c r="E73" s="15">
        <v>40</v>
      </c>
      <c r="F73" s="16">
        <v>27</v>
      </c>
      <c r="G73" s="17">
        <f t="shared" ref="G73:K76" si="151">$E73*F73</f>
        <v>1080</v>
      </c>
      <c r="H73" s="16">
        <v>25</v>
      </c>
      <c r="I73" s="17">
        <f t="shared" ref="I73" si="152">$E73*H73</f>
        <v>1000</v>
      </c>
      <c r="J73" s="16">
        <v>38</v>
      </c>
      <c r="K73" s="17">
        <f t="shared" si="151"/>
        <v>1520</v>
      </c>
      <c r="L73" s="16">
        <v>45</v>
      </c>
      <c r="M73" s="17">
        <f t="shared" ref="M73" si="153">$E73*L73</f>
        <v>1800</v>
      </c>
      <c r="N73" s="16">
        <v>245</v>
      </c>
      <c r="O73" s="17">
        <f t="shared" ref="O73:Q73" si="154">$E73*N73</f>
        <v>9800</v>
      </c>
      <c r="P73" s="16">
        <v>245</v>
      </c>
      <c r="Q73" s="17">
        <f t="shared" si="154"/>
        <v>9800</v>
      </c>
    </row>
    <row r="74" spans="2:17" s="14" customFormat="1">
      <c r="B74" s="15">
        <v>69</v>
      </c>
      <c r="C74" s="15" t="s">
        <v>103</v>
      </c>
      <c r="D74" s="15" t="s">
        <v>90</v>
      </c>
      <c r="E74" s="15">
        <v>25</v>
      </c>
      <c r="F74" s="16">
        <v>211</v>
      </c>
      <c r="G74" s="17">
        <f t="shared" si="151"/>
        <v>5275</v>
      </c>
      <c r="H74" s="16">
        <v>205</v>
      </c>
      <c r="I74" s="17">
        <f t="shared" ref="I74" si="155">$E74*H74</f>
        <v>5125</v>
      </c>
      <c r="J74" s="16">
        <v>142</v>
      </c>
      <c r="K74" s="17">
        <f t="shared" si="151"/>
        <v>3550</v>
      </c>
      <c r="L74" s="16">
        <v>110</v>
      </c>
      <c r="M74" s="17">
        <f t="shared" ref="M74" si="156">$E74*L74</f>
        <v>2750</v>
      </c>
      <c r="N74" s="16">
        <v>910</v>
      </c>
      <c r="O74" s="17">
        <f t="shared" ref="O74:Q74" si="157">$E74*N74</f>
        <v>22750</v>
      </c>
      <c r="P74" s="16">
        <v>910</v>
      </c>
      <c r="Q74" s="17">
        <f t="shared" si="157"/>
        <v>22750</v>
      </c>
    </row>
    <row r="75" spans="2:17" s="14" customFormat="1">
      <c r="B75" s="15">
        <v>70</v>
      </c>
      <c r="C75" s="15" t="s">
        <v>104</v>
      </c>
      <c r="D75" s="15" t="s">
        <v>90</v>
      </c>
      <c r="E75" s="15">
        <v>75</v>
      </c>
      <c r="F75" s="16">
        <v>92</v>
      </c>
      <c r="G75" s="17">
        <f t="shared" si="151"/>
        <v>6900</v>
      </c>
      <c r="H75" s="16">
        <v>90</v>
      </c>
      <c r="I75" s="17">
        <f t="shared" ref="I75" si="158">$E75*H75</f>
        <v>6750</v>
      </c>
      <c r="J75" s="16">
        <v>118</v>
      </c>
      <c r="K75" s="17">
        <f t="shared" si="151"/>
        <v>8850</v>
      </c>
      <c r="L75" s="16">
        <v>110</v>
      </c>
      <c r="M75" s="17">
        <f t="shared" ref="M75" si="159">$E75*L75</f>
        <v>8250</v>
      </c>
      <c r="N75" s="16">
        <v>1050</v>
      </c>
      <c r="O75" s="17">
        <f t="shared" ref="O75:Q75" si="160">$E75*N75</f>
        <v>78750</v>
      </c>
      <c r="P75" s="16">
        <v>1050</v>
      </c>
      <c r="Q75" s="17">
        <f t="shared" si="160"/>
        <v>78750</v>
      </c>
    </row>
    <row r="76" spans="2:17" s="14" customFormat="1">
      <c r="B76" s="15">
        <v>71</v>
      </c>
      <c r="C76" s="15" t="s">
        <v>105</v>
      </c>
      <c r="D76" s="15" t="s">
        <v>90</v>
      </c>
      <c r="E76" s="15">
        <v>50</v>
      </c>
      <c r="F76" s="16">
        <v>70</v>
      </c>
      <c r="G76" s="17">
        <f t="shared" si="151"/>
        <v>3500</v>
      </c>
      <c r="H76" s="16">
        <v>67</v>
      </c>
      <c r="I76" s="17">
        <f t="shared" ref="I76" si="161">$E76*H76</f>
        <v>3350</v>
      </c>
      <c r="J76" s="16">
        <v>107</v>
      </c>
      <c r="K76" s="17">
        <f t="shared" si="151"/>
        <v>5350</v>
      </c>
      <c r="L76" s="16">
        <v>85</v>
      </c>
      <c r="M76" s="17">
        <f t="shared" ref="M76" si="162">$E76*L76</f>
        <v>4250</v>
      </c>
      <c r="N76" s="16">
        <v>1050</v>
      </c>
      <c r="O76" s="17">
        <f t="shared" ref="O76:Q76" si="163">$E76*N76</f>
        <v>52500</v>
      </c>
      <c r="P76" s="16">
        <v>1050</v>
      </c>
      <c r="Q76" s="17">
        <f t="shared" si="163"/>
        <v>52500</v>
      </c>
    </row>
    <row r="77" spans="2:17" s="14" customFormat="1">
      <c r="B77" s="15">
        <v>72</v>
      </c>
      <c r="C77" s="15" t="s">
        <v>106</v>
      </c>
      <c r="D77" s="15" t="s">
        <v>4</v>
      </c>
      <c r="E77" s="15" t="s">
        <v>4</v>
      </c>
      <c r="F77" s="15"/>
      <c r="G77" s="15"/>
      <c r="H77" s="15"/>
      <c r="I77" s="15"/>
      <c r="J77" s="15"/>
      <c r="K77" s="15"/>
      <c r="L77" s="15"/>
      <c r="M77" s="15"/>
      <c r="N77" s="15"/>
      <c r="O77" s="15"/>
      <c r="P77" s="15"/>
      <c r="Q77" s="15"/>
    </row>
    <row r="78" spans="2:17" s="14" customFormat="1">
      <c r="B78" s="15">
        <v>73</v>
      </c>
      <c r="C78" s="15" t="s">
        <v>107</v>
      </c>
      <c r="D78" s="15" t="s">
        <v>90</v>
      </c>
      <c r="E78" s="15">
        <v>10</v>
      </c>
      <c r="F78" s="16">
        <v>82</v>
      </c>
      <c r="G78" s="17">
        <f t="shared" ref="G78:K81" si="164">$E78*F78</f>
        <v>820</v>
      </c>
      <c r="H78" s="16">
        <v>77</v>
      </c>
      <c r="I78" s="17">
        <f t="shared" ref="I78" si="165">$E78*H78</f>
        <v>770</v>
      </c>
      <c r="J78" s="16">
        <v>288</v>
      </c>
      <c r="K78" s="17">
        <f t="shared" si="164"/>
        <v>2880</v>
      </c>
      <c r="L78" s="16">
        <v>200</v>
      </c>
      <c r="M78" s="17">
        <f t="shared" ref="M78" si="166">$E78*L78</f>
        <v>2000</v>
      </c>
      <c r="N78" s="16">
        <v>490</v>
      </c>
      <c r="O78" s="17">
        <f t="shared" ref="O78:Q78" si="167">$E78*N78</f>
        <v>4900</v>
      </c>
      <c r="P78" s="16">
        <v>490</v>
      </c>
      <c r="Q78" s="17">
        <f t="shared" si="167"/>
        <v>4900</v>
      </c>
    </row>
    <row r="79" spans="2:17" s="14" customFormat="1">
      <c r="B79" s="15">
        <v>74</v>
      </c>
      <c r="C79" s="15" t="s">
        <v>108</v>
      </c>
      <c r="D79" s="15" t="s">
        <v>90</v>
      </c>
      <c r="E79" s="15">
        <v>50</v>
      </c>
      <c r="F79" s="16">
        <v>55</v>
      </c>
      <c r="G79" s="17">
        <f t="shared" si="164"/>
        <v>2750</v>
      </c>
      <c r="H79" s="16">
        <v>50</v>
      </c>
      <c r="I79" s="17">
        <f t="shared" ref="I79" si="168">$E79*H79</f>
        <v>2500</v>
      </c>
      <c r="J79" s="16">
        <v>215</v>
      </c>
      <c r="K79" s="17">
        <f t="shared" si="164"/>
        <v>10750</v>
      </c>
      <c r="L79" s="16">
        <v>185</v>
      </c>
      <c r="M79" s="17">
        <f t="shared" ref="M79" si="169">$E79*L79</f>
        <v>9250</v>
      </c>
      <c r="N79" s="16">
        <v>420</v>
      </c>
      <c r="O79" s="17">
        <f t="shared" ref="O79:Q79" si="170">$E79*N79</f>
        <v>21000</v>
      </c>
      <c r="P79" s="16">
        <v>420</v>
      </c>
      <c r="Q79" s="17">
        <f t="shared" si="170"/>
        <v>21000</v>
      </c>
    </row>
    <row r="80" spans="2:17" s="14" customFormat="1">
      <c r="B80" s="15">
        <v>75</v>
      </c>
      <c r="C80" s="15" t="s">
        <v>109</v>
      </c>
      <c r="D80" s="15" t="s">
        <v>90</v>
      </c>
      <c r="E80" s="15">
        <v>10</v>
      </c>
      <c r="F80" s="16">
        <v>50</v>
      </c>
      <c r="G80" s="17">
        <f t="shared" si="164"/>
        <v>500</v>
      </c>
      <c r="H80" s="16">
        <v>50</v>
      </c>
      <c r="I80" s="17">
        <f t="shared" ref="I80" si="171">$E80*H80</f>
        <v>500</v>
      </c>
      <c r="J80" s="16">
        <v>186</v>
      </c>
      <c r="K80" s="17">
        <f t="shared" si="164"/>
        <v>1860</v>
      </c>
      <c r="L80" s="16">
        <v>175</v>
      </c>
      <c r="M80" s="17">
        <f t="shared" ref="M80" si="172">$E80*L80</f>
        <v>1750</v>
      </c>
      <c r="N80" s="16">
        <v>350</v>
      </c>
      <c r="O80" s="17">
        <f t="shared" ref="O80:Q80" si="173">$E80*N80</f>
        <v>3500</v>
      </c>
      <c r="P80" s="16">
        <v>350</v>
      </c>
      <c r="Q80" s="17">
        <f t="shared" si="173"/>
        <v>3500</v>
      </c>
    </row>
    <row r="81" spans="2:17" s="14" customFormat="1">
      <c r="B81" s="15">
        <v>76</v>
      </c>
      <c r="C81" s="15" t="s">
        <v>110</v>
      </c>
      <c r="D81" s="15" t="s">
        <v>58</v>
      </c>
      <c r="E81" s="15">
        <v>1</v>
      </c>
      <c r="F81" s="16">
        <v>4000</v>
      </c>
      <c r="G81" s="17">
        <f t="shared" si="164"/>
        <v>4000</v>
      </c>
      <c r="H81" s="16">
        <v>500</v>
      </c>
      <c r="I81" s="17">
        <f t="shared" ref="I81" si="174">$E81*H81</f>
        <v>500</v>
      </c>
      <c r="J81" s="16">
        <v>10000</v>
      </c>
      <c r="K81" s="17">
        <f t="shared" si="164"/>
        <v>10000</v>
      </c>
      <c r="L81" s="16">
        <v>25000</v>
      </c>
      <c r="M81" s="17">
        <f t="shared" ref="M81" si="175">$E81*L81</f>
        <v>25000</v>
      </c>
      <c r="N81" s="16">
        <v>10000</v>
      </c>
      <c r="O81" s="17">
        <f t="shared" ref="O81:Q81" si="176">$E81*N81</f>
        <v>10000</v>
      </c>
      <c r="P81" s="16">
        <v>9000</v>
      </c>
      <c r="Q81" s="17">
        <f t="shared" si="176"/>
        <v>9000</v>
      </c>
    </row>
    <row r="82" spans="2:17" s="14" customFormat="1">
      <c r="B82" s="15">
        <v>77</v>
      </c>
      <c r="C82" s="15" t="s">
        <v>111</v>
      </c>
      <c r="D82" s="15" t="s">
        <v>4</v>
      </c>
      <c r="E82" s="15" t="s">
        <v>4</v>
      </c>
      <c r="F82" s="15"/>
      <c r="G82" s="15"/>
      <c r="H82" s="15"/>
      <c r="I82" s="15"/>
      <c r="J82" s="15"/>
      <c r="K82" s="15"/>
      <c r="L82" s="15"/>
      <c r="M82" s="15"/>
      <c r="N82" s="15"/>
      <c r="O82" s="15"/>
      <c r="P82" s="15"/>
      <c r="Q82" s="15"/>
    </row>
    <row r="83" spans="2:17" s="14" customFormat="1">
      <c r="B83" s="15">
        <v>78</v>
      </c>
      <c r="C83" s="15" t="s">
        <v>112</v>
      </c>
      <c r="D83" s="15" t="s">
        <v>58</v>
      </c>
      <c r="E83" s="15">
        <v>12</v>
      </c>
      <c r="F83" s="16">
        <v>350</v>
      </c>
      <c r="G83" s="17">
        <f t="shared" ref="G83:K85" si="177">$E83*F83</f>
        <v>4200</v>
      </c>
      <c r="H83" s="16">
        <v>350</v>
      </c>
      <c r="I83" s="17">
        <f t="shared" ref="I83" si="178">$E83*H83</f>
        <v>4200</v>
      </c>
      <c r="J83" s="16">
        <v>1400</v>
      </c>
      <c r="K83" s="17">
        <f t="shared" si="177"/>
        <v>16800</v>
      </c>
      <c r="L83" s="16">
        <v>2250</v>
      </c>
      <c r="M83" s="17">
        <f t="shared" ref="M83" si="179">$E83*L83</f>
        <v>27000</v>
      </c>
      <c r="N83" s="16">
        <v>4200</v>
      </c>
      <c r="O83" s="17">
        <f t="shared" ref="O83:Q83" si="180">$E83*N83</f>
        <v>50400</v>
      </c>
      <c r="P83" s="16">
        <v>4000</v>
      </c>
      <c r="Q83" s="17">
        <f t="shared" si="180"/>
        <v>48000</v>
      </c>
    </row>
    <row r="84" spans="2:17" s="14" customFormat="1">
      <c r="B84" s="15">
        <v>79</v>
      </c>
      <c r="C84" s="15" t="s">
        <v>113</v>
      </c>
      <c r="D84" s="15" t="s">
        <v>58</v>
      </c>
      <c r="E84" s="15">
        <v>5</v>
      </c>
      <c r="F84" s="16">
        <v>200</v>
      </c>
      <c r="G84" s="17">
        <f t="shared" si="177"/>
        <v>1000</v>
      </c>
      <c r="H84" s="16">
        <v>200</v>
      </c>
      <c r="I84" s="17">
        <f t="shared" ref="I84" si="181">$E84*H84</f>
        <v>1000</v>
      </c>
      <c r="J84" s="16">
        <v>1050</v>
      </c>
      <c r="K84" s="17">
        <f t="shared" si="177"/>
        <v>5250</v>
      </c>
      <c r="L84" s="16">
        <v>950</v>
      </c>
      <c r="M84" s="17">
        <f t="shared" ref="M84" si="182">$E84*L84</f>
        <v>4750</v>
      </c>
      <c r="N84" s="16">
        <v>3100</v>
      </c>
      <c r="O84" s="17">
        <f t="shared" ref="O84:Q84" si="183">$E84*N84</f>
        <v>15500</v>
      </c>
      <c r="P84" s="16">
        <v>2800</v>
      </c>
      <c r="Q84" s="17">
        <f t="shared" si="183"/>
        <v>14000</v>
      </c>
    </row>
    <row r="85" spans="2:17" s="14" customFormat="1">
      <c r="B85" s="15">
        <v>80</v>
      </c>
      <c r="C85" s="15" t="s">
        <v>114</v>
      </c>
      <c r="D85" s="15" t="s">
        <v>58</v>
      </c>
      <c r="E85" s="15">
        <v>1</v>
      </c>
      <c r="F85" s="16">
        <v>165000</v>
      </c>
      <c r="G85" s="17">
        <f t="shared" si="177"/>
        <v>165000</v>
      </c>
      <c r="H85" s="16">
        <v>160000</v>
      </c>
      <c r="I85" s="17">
        <f t="shared" ref="I85" si="184">$E85*H85</f>
        <v>160000</v>
      </c>
      <c r="J85" s="16">
        <v>70200</v>
      </c>
      <c r="K85" s="17">
        <f t="shared" si="177"/>
        <v>70200</v>
      </c>
      <c r="L85" s="16">
        <v>250000</v>
      </c>
      <c r="M85" s="17">
        <f t="shared" ref="M85" si="185">$E85*L85</f>
        <v>250000</v>
      </c>
      <c r="N85" s="16">
        <v>175000</v>
      </c>
      <c r="O85" s="17">
        <f t="shared" ref="O85:Q85" si="186">$E85*N85</f>
        <v>175000</v>
      </c>
      <c r="P85" s="16">
        <v>165000</v>
      </c>
      <c r="Q85" s="17">
        <f t="shared" si="186"/>
        <v>165000</v>
      </c>
    </row>
    <row r="86" spans="2:17">
      <c r="B86" s="9">
        <v>3</v>
      </c>
      <c r="C86" s="9" t="s">
        <v>9</v>
      </c>
      <c r="D86" s="9" t="s">
        <v>6</v>
      </c>
      <c r="E86" s="9">
        <v>1</v>
      </c>
      <c r="F86" s="10"/>
      <c r="G86" s="11">
        <f>SUM(G87:G88)</f>
        <v>23500</v>
      </c>
      <c r="H86" s="10"/>
      <c r="I86" s="11">
        <f>SUM(I87:I88)</f>
        <v>23500</v>
      </c>
      <c r="J86" s="10"/>
      <c r="K86" s="11">
        <f>SUM(K87:K88)</f>
        <v>26500</v>
      </c>
      <c r="L86" s="10"/>
      <c r="M86" s="11">
        <f>SUM(M87:M88)</f>
        <v>24000</v>
      </c>
      <c r="N86" s="10"/>
      <c r="O86" s="11">
        <f>SUM(O87:O88)</f>
        <v>37000</v>
      </c>
      <c r="P86" s="10"/>
      <c r="Q86" s="11">
        <f>SUM(Q87:Q88)</f>
        <v>37000</v>
      </c>
    </row>
    <row r="87" spans="2:17" s="14" customFormat="1">
      <c r="B87" s="15">
        <v>81</v>
      </c>
      <c r="C87" s="15" t="s">
        <v>115</v>
      </c>
      <c r="D87" s="15" t="s">
        <v>6</v>
      </c>
      <c r="E87" s="15">
        <v>1</v>
      </c>
      <c r="F87" s="16">
        <v>11500</v>
      </c>
      <c r="G87" s="17">
        <f t="shared" ref="G87:K88" si="187">$E87*F87</f>
        <v>11500</v>
      </c>
      <c r="H87" s="16">
        <v>11500</v>
      </c>
      <c r="I87" s="17">
        <f t="shared" ref="I87" si="188">$E87*H87</f>
        <v>11500</v>
      </c>
      <c r="J87" s="16">
        <v>14500</v>
      </c>
      <c r="K87" s="17">
        <f t="shared" si="187"/>
        <v>14500</v>
      </c>
      <c r="L87" s="16">
        <v>12000</v>
      </c>
      <c r="M87" s="17">
        <f t="shared" ref="M87" si="189">$E87*L87</f>
        <v>12000</v>
      </c>
      <c r="N87" s="16">
        <v>36000</v>
      </c>
      <c r="O87" s="17">
        <f t="shared" ref="O87:Q87" si="190">$E87*N87</f>
        <v>36000</v>
      </c>
      <c r="P87" s="16">
        <v>36000</v>
      </c>
      <c r="Q87" s="17">
        <f t="shared" si="190"/>
        <v>36000</v>
      </c>
    </row>
    <row r="88" spans="2:17" s="14" customFormat="1">
      <c r="B88" s="15">
        <v>82</v>
      </c>
      <c r="C88" s="15" t="s">
        <v>116</v>
      </c>
      <c r="D88" s="15" t="s">
        <v>6</v>
      </c>
      <c r="E88" s="15">
        <v>1</v>
      </c>
      <c r="F88" s="16">
        <v>12000</v>
      </c>
      <c r="G88" s="17">
        <f t="shared" si="187"/>
        <v>12000</v>
      </c>
      <c r="H88" s="16">
        <v>12000</v>
      </c>
      <c r="I88" s="17">
        <f t="shared" ref="I88" si="191">$E88*H88</f>
        <v>12000</v>
      </c>
      <c r="J88" s="16">
        <v>12000</v>
      </c>
      <c r="K88" s="17">
        <f t="shared" si="187"/>
        <v>12000</v>
      </c>
      <c r="L88" s="16">
        <v>12000</v>
      </c>
      <c r="M88" s="17">
        <f t="shared" ref="M88" si="192">$E88*L88</f>
        <v>12000</v>
      </c>
      <c r="N88" s="16">
        <v>1000</v>
      </c>
      <c r="O88" s="17">
        <f t="shared" ref="O88:Q88" si="193">$E88*N88</f>
        <v>1000</v>
      </c>
      <c r="P88" s="16">
        <v>1000</v>
      </c>
      <c r="Q88" s="17">
        <f t="shared" si="193"/>
        <v>1000</v>
      </c>
    </row>
  </sheetData>
  <mergeCells count="7">
    <mergeCell ref="P2:Q2"/>
    <mergeCell ref="H2:I2"/>
    <mergeCell ref="N2:O2"/>
    <mergeCell ref="L2:M2"/>
    <mergeCell ref="J2:K2"/>
    <mergeCell ref="F2:G2"/>
    <mergeCell ref="D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Stephen P</cp:lastModifiedBy>
  <dcterms:created xsi:type="dcterms:W3CDTF">2024-09-05T11:43:50Z</dcterms:created>
  <dcterms:modified xsi:type="dcterms:W3CDTF">2024-09-05T11:44:30Z</dcterms:modified>
</cp:coreProperties>
</file>