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arvesh Patil\OneDrive - KAPCO BANQUETS AND CATERING PVT LTD TFS\Desktop\WORKING\Furnitures\Oberoi Mall - Copper Chimney\Comparison\"/>
    </mc:Choice>
  </mc:AlternateContent>
  <bookViews>
    <workbookView xWindow="-120" yWindow="-120" windowWidth="20730" windowHeight="11160"/>
  </bookViews>
  <sheets>
    <sheet name="Summary" sheetId="3" r:id="rId1"/>
    <sheet name="loose furniture" sheetId="1" r:id="rId2"/>
    <sheet name="Sheet1" sheetId="2" r:id="rId3"/>
  </sheets>
  <definedNames>
    <definedName name="_xlnm.Print_Area" localSheetId="1">'loose furniture'!$A$1:$U$35</definedName>
    <definedName name="_xlnm.Print_Titles" localSheetId="1">'loose furniture'!$1:$3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3" l="1"/>
  <c r="G6" i="3"/>
  <c r="E6" i="3"/>
  <c r="D6" i="3"/>
  <c r="C6" i="3"/>
  <c r="H5" i="3"/>
  <c r="G5" i="3"/>
  <c r="E5" i="3"/>
  <c r="D5" i="3"/>
  <c r="C5" i="3"/>
  <c r="H4" i="3"/>
  <c r="G4" i="3"/>
  <c r="F4" i="3"/>
  <c r="E4" i="3"/>
  <c r="D4" i="3"/>
  <c r="C4" i="3"/>
  <c r="U25" i="1" l="1"/>
  <c r="U21" i="1"/>
  <c r="U16" i="1"/>
  <c r="U10" i="1"/>
  <c r="U4" i="1"/>
  <c r="U30" i="1" l="1"/>
  <c r="U34" i="1" l="1"/>
  <c r="H3" i="3"/>
  <c r="M25" i="1"/>
  <c r="M21" i="1"/>
  <c r="M16" i="1"/>
  <c r="M10" i="1"/>
  <c r="M4" i="1"/>
  <c r="U35" i="1" l="1"/>
  <c r="H8" i="3" s="1"/>
  <c r="H7" i="3"/>
  <c r="M30" i="1"/>
  <c r="M34" i="1" l="1"/>
  <c r="D3" i="3"/>
  <c r="S25" i="1"/>
  <c r="S21" i="1"/>
  <c r="S16" i="1"/>
  <c r="S10" i="1"/>
  <c r="S4" i="1"/>
  <c r="M35" i="1" l="1"/>
  <c r="D8" i="3" s="1"/>
  <c r="D7" i="3"/>
  <c r="S30" i="1"/>
  <c r="Q25" i="1"/>
  <c r="O25" i="1"/>
  <c r="Q21" i="1"/>
  <c r="O21" i="1"/>
  <c r="K25" i="1"/>
  <c r="K21" i="1"/>
  <c r="Q16" i="1"/>
  <c r="Q10" i="1"/>
  <c r="Q4" i="1"/>
  <c r="O16" i="1"/>
  <c r="O10" i="1"/>
  <c r="O4" i="1"/>
  <c r="K16" i="1"/>
  <c r="K10" i="1"/>
  <c r="K4" i="1"/>
  <c r="S34" i="1" l="1"/>
  <c r="G3" i="3"/>
  <c r="K30" i="1"/>
  <c r="Q30" i="1"/>
  <c r="F3" i="3" s="1"/>
  <c r="O30" i="1"/>
  <c r="E3" i="3" s="1"/>
  <c r="K34" i="1" l="1"/>
  <c r="C7" i="3" s="1"/>
  <c r="C3" i="3"/>
  <c r="S35" i="1"/>
  <c r="G8" i="3" s="1"/>
  <c r="G7" i="3"/>
  <c r="O34" i="1"/>
  <c r="Q33" i="1"/>
  <c r="F6" i="3" s="1"/>
  <c r="Q32" i="1"/>
  <c r="F5" i="3" s="1"/>
  <c r="K35" i="1" l="1"/>
  <c r="C8" i="3" s="1"/>
  <c r="O35" i="1"/>
  <c r="E8" i="3" s="1"/>
  <c r="E7" i="3"/>
  <c r="Q34" i="1"/>
  <c r="Q35" i="1" l="1"/>
  <c r="F8" i="3" s="1"/>
  <c r="F7" i="3"/>
</calcChain>
</file>

<file path=xl/sharedStrings.xml><?xml version="1.0" encoding="utf-8"?>
<sst xmlns="http://schemas.openxmlformats.org/spreadsheetml/2006/main" count="112" uniqueCount="68">
  <si>
    <t>Nos</t>
  </si>
  <si>
    <t>Qty. of Items</t>
  </si>
  <si>
    <t>Units</t>
  </si>
  <si>
    <t>Furniture Image /Images</t>
  </si>
  <si>
    <t>Item Description</t>
  </si>
  <si>
    <t>Service / Materials Code</t>
  </si>
  <si>
    <t>Sr. No.</t>
  </si>
  <si>
    <t>Description</t>
  </si>
  <si>
    <t xml:space="preserve"> TABLE</t>
  </si>
  <si>
    <t>C1</t>
  </si>
  <si>
    <t>DINING CHAIR</t>
  </si>
  <si>
    <t>LOUNGE CHAIR</t>
  </si>
  <si>
    <t>Legs: TEAKWOOD</t>
  </si>
  <si>
    <t>Seat: SELECTED FABRIC</t>
  </si>
  <si>
    <t>T1</t>
  </si>
  <si>
    <t>T2</t>
  </si>
  <si>
    <t>Dimension</t>
  </si>
  <si>
    <t>Note</t>
  </si>
  <si>
    <t xml:space="preserve">Back: SELECTED FABRIC with diamond stiching pattern as per image </t>
  </si>
  <si>
    <t>Polish: CLEAR PU</t>
  </si>
  <si>
    <t xml:space="preserve">Back: PVC CANE_IVORY </t>
  </si>
  <si>
    <t>Base/Legs: Material Details - MS WITH BLACK POWDER COATING, SIZE - 400 MM</t>
  </si>
  <si>
    <t>COPPER CHIMENY_OBEROI MALL_GOREGAON</t>
  </si>
  <si>
    <t xml:space="preserve">L - 850
B -650
H - 750
</t>
  </si>
  <si>
    <t xml:space="preserve">L - 1250
B -850
H - 750
 </t>
  </si>
  <si>
    <t xml:space="preserve">W - 45CM
D - 45CM
H - 900M
SH - 49CM
</t>
  </si>
  <si>
    <t>W - 59CM
D - 56CM
H - 83CM
SH - 49CM
AH -68CM</t>
  </si>
  <si>
    <t>C2</t>
  </si>
  <si>
    <t>C3</t>
  </si>
  <si>
    <t xml:space="preserve">ADDING 2 EXTRA CHAIR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</si>
  <si>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DATE: 05/01/24</t>
  </si>
  <si>
    <t>Upholstery Work:  Foam density - SEAT - 40,  Foam make - SLEEPWELL, fabrics Make - AMAZON, LEATHERITE FINISH, CODE - 01.     USE Location : Near bar and live kitchen area.</t>
  </si>
  <si>
    <t>Upholstery Work:  Foam density - SEAT - 40,  Foam make - SLEEPWELL, fabrics Make - SAROM and product code - ABOONE-  141                          USE Location : Banquette seating.</t>
  </si>
  <si>
    <t xml:space="preserve">Upholstery Work:  Foam density - SEAT - 40 &amp; BACK - 32,  Foam make - SLEEPWELL, fabrics Make - SAROM and product code -  ABOONE - 120                                                                                                                                                           USE Location : near curtain wall </t>
  </si>
  <si>
    <t xml:space="preserve">Top: 38 MM TEAKWOOD TABLE WITH CLEAR PU POLISH &amp; GLOSSY FINISH  </t>
  </si>
  <si>
    <t xml:space="preserve">Stand: Material Details - MS POLE IN BLACK POWDER COAT </t>
  </si>
  <si>
    <t>ADDING 1 EXTRA TABLE</t>
  </si>
  <si>
    <t xml:space="preserve">Legs: TEAKWOOD
Back: SELECTED FABRIC with diamond stiching pattern as per image 
Seat: SELECTED FABRIC
Polish: CLEAR PU
Upholstery Work:  Foam density - SEAT - 40 &amp; BACK - 32,  Foam make - SLEEPWELL, fabrics Make - SAROM and product code -  ABOONE - 120                                                                                                                                                           USE Location : near curtain wall </t>
  </si>
  <si>
    <t>Legs: TEAKWOOD
Back: PVC CANE_IVORY 
Seat: SELECTED FABRIC
Polish: CLEAR PU
Upholstery Work:  Foam density - SEAT - 40,  Foam make - SLEEPWELL, fabrics Make - SAROM and product code - ABOONE-  141                          USE Location : Banquette seating.</t>
  </si>
  <si>
    <t>Legs: TEAKWOOD
Back: PVC CANE_IVORY 
Seat: SELECTED FABRIC
Polish: CLEAR PU
Upholstery Work:  Foam density - SEAT - 40,  Foam make - SLEEPWELL, fabrics Make - AMAZON, LEATHERITE FINISH, CODE - 01.     USE Location : Near bar and live kitchen area.</t>
  </si>
  <si>
    <t>Top: 38 MM TEAKWOOD TABLE WITH CLEAR PU POLISH &amp; GLOSSY FINISH  
Stand: Material Details - MS POLE IN BLACK POWDER COAT 
Base/Legs: Material Details - MS WITH BLACK POWDER COATING, SIZE - 400 MM
Polish: CLEAR PU</t>
  </si>
  <si>
    <t>LOUNGE CHAIR
W - 59CM
D - 56CM
H - 83CM
SH - 49CM
AH -68CM</t>
  </si>
  <si>
    <t xml:space="preserve">DINING CHAIR
W - 45CM
D - 45CM
H - 900M
SH - 49CM
</t>
  </si>
  <si>
    <t xml:space="preserve">TABLE
L - 850
B -650
H - 750
</t>
  </si>
  <si>
    <t xml:space="preserve">TABLE
L - 1250
B -850
H - 750
 </t>
  </si>
  <si>
    <t>Rate</t>
  </si>
  <si>
    <t>Amount</t>
  </si>
  <si>
    <t>BOMBAY LIVING</t>
  </si>
  <si>
    <t>SHEARLING</t>
  </si>
  <si>
    <t>Sub Total</t>
  </si>
  <si>
    <t>Transportation</t>
  </si>
  <si>
    <t>Packaging</t>
  </si>
  <si>
    <t>GST 18%</t>
  </si>
  <si>
    <t>Grand Total</t>
  </si>
  <si>
    <t>Installation</t>
  </si>
  <si>
    <t>AMAR SOFA R0</t>
  </si>
  <si>
    <t>AMAR SOFA R1</t>
  </si>
  <si>
    <t>ALBANS R0</t>
  </si>
  <si>
    <t>ALBANS R1</t>
  </si>
  <si>
    <t>Payment Terms</t>
  </si>
  <si>
    <t>Timelines</t>
  </si>
  <si>
    <t>50% Advance (agaisnt Security cheque of same amount) 25% against dispatch &amp; 25% after delivery</t>
  </si>
  <si>
    <t>60% Advance, 30% Before dispatch &amp; 10% after
installation at site</t>
  </si>
  <si>
    <t>50% Advance with PO &amp; 50% on delivery</t>
  </si>
  <si>
    <t>4-6 Weeks.</t>
  </si>
  <si>
    <t>3 Weeks.</t>
  </si>
  <si>
    <t>60% ADVANCE PAYMENT ALONG WITH PO/CONFIRMATION OF ORDER.
30% PAYMENT WHILE WORK IN PROGRESS.
10% PAYMENT AFTER INSPECTION BEFORE DELIVERY.</t>
  </si>
  <si>
    <t>5-6 Weeks.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</si>
</sst>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</numFmts>
  <fonts count="14" x14ac:knownFonts="1">
    <font>
      <sz val="10"/>
      <name val="Arial"/>
    </font>
    <font>
      <sz val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trike/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sz val="7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9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1" fillId="0" borderId="0" xfId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64" fontId="1" fillId="0" borderId="6" xfId="1" applyFont="1" applyFill="1" applyBorder="1" applyAlignment="1">
      <alignment horizontal="center" vertical="center"/>
    </xf>
    <xf numFmtId="164" fontId="1" fillId="0" borderId="7" xfId="1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top" wrapText="1"/>
    </xf>
    <xf numFmtId="164" fontId="1" fillId="0" borderId="15" xfId="1" applyFont="1" applyFill="1" applyBorder="1" applyAlignment="1">
      <alignment vertical="center" wrapText="1"/>
    </xf>
    <xf numFmtId="0" fontId="1" fillId="0" borderId="14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3" fillId="0" borderId="18" xfId="1" applyFont="1" applyFill="1" applyBorder="1" applyAlignment="1">
      <alignment horizontal="center" vertical="center" wrapText="1"/>
    </xf>
    <xf numFmtId="164" fontId="6" fillId="0" borderId="19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164" fontId="3" fillId="0" borderId="17" xfId="1" applyFont="1" applyFill="1" applyBorder="1" applyAlignment="1">
      <alignment horizontal="center" vertical="center" wrapText="1"/>
    </xf>
    <xf numFmtId="164" fontId="3" fillId="0" borderId="21" xfId="1" applyFont="1" applyFill="1" applyBorder="1" applyAlignment="1">
      <alignment horizontal="center" vertical="center" wrapText="1"/>
    </xf>
    <xf numFmtId="164" fontId="1" fillId="0" borderId="12" xfId="1" applyFont="1" applyFill="1" applyBorder="1" applyAlignment="1">
      <alignment horizontal="center" vertical="center"/>
    </xf>
    <xf numFmtId="164" fontId="1" fillId="0" borderId="22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165" fontId="1" fillId="0" borderId="1" xfId="0" applyNumberFormat="1" applyFont="1" applyBorder="1"/>
    <xf numFmtId="9" fontId="1" fillId="0" borderId="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165" fontId="6" fillId="2" borderId="1" xfId="0" applyNumberFormat="1" applyFont="1" applyFill="1" applyBorder="1"/>
    <xf numFmtId="3" fontId="1" fillId="0" borderId="1" xfId="0" applyNumberFormat="1" applyFont="1" applyBorder="1"/>
    <xf numFmtId="164" fontId="1" fillId="0" borderId="1" xfId="1" applyFont="1" applyFill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165" fontId="1" fillId="0" borderId="0" xfId="0" applyNumberFormat="1" applyFont="1"/>
    <xf numFmtId="43" fontId="1" fillId="0" borderId="0" xfId="0" applyNumberFormat="1" applyFont="1"/>
    <xf numFmtId="164" fontId="1" fillId="0" borderId="1" xfId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11" fillId="0" borderId="1" xfId="1" applyNumberFormat="1" applyFont="1" applyBorder="1"/>
    <xf numFmtId="165" fontId="6" fillId="2" borderId="1" xfId="1" applyNumberFormat="1" applyFont="1" applyFill="1" applyBorder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/>
    </xf>
    <xf numFmtId="164" fontId="11" fillId="0" borderId="1" xfId="1" applyFont="1" applyFill="1" applyBorder="1" applyAlignment="1">
      <alignment horizontal="center" vertical="center"/>
    </xf>
    <xf numFmtId="3" fontId="1" fillId="0" borderId="1" xfId="1" applyNumberFormat="1" applyFont="1" applyFill="1" applyBorder="1" applyAlignment="1">
      <alignment horizontal="center" vertical="center" wrapText="1"/>
    </xf>
    <xf numFmtId="165" fontId="1" fillId="0" borderId="12" xfId="1" applyNumberFormat="1" applyFont="1" applyFill="1" applyBorder="1" applyAlignment="1">
      <alignment horizontal="center" vertical="center" wrapText="1"/>
    </xf>
    <xf numFmtId="165" fontId="1" fillId="0" borderId="13" xfId="1" applyNumberFormat="1" applyFont="1" applyFill="1" applyBorder="1" applyAlignment="1">
      <alignment horizontal="center" vertical="center" wrapText="1"/>
    </xf>
    <xf numFmtId="165" fontId="1" fillId="0" borderId="14" xfId="1" applyNumberFormat="1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3" fontId="1" fillId="0" borderId="14" xfId="1" applyNumberFormat="1" applyFont="1" applyFill="1" applyBorder="1" applyAlignment="1">
      <alignment horizontal="center" vertical="center" wrapText="1"/>
    </xf>
    <xf numFmtId="165" fontId="1" fillId="0" borderId="1" xfId="1" applyNumberFormat="1" applyFont="1" applyFill="1" applyBorder="1" applyAlignment="1">
      <alignment horizontal="center" vertical="center" wrapText="1"/>
    </xf>
    <xf numFmtId="3" fontId="1" fillId="0" borderId="12" xfId="1" applyNumberFormat="1" applyFont="1" applyFill="1" applyBorder="1" applyAlignment="1">
      <alignment horizontal="center" vertical="center" wrapText="1"/>
    </xf>
    <xf numFmtId="3" fontId="1" fillId="0" borderId="13" xfId="1" applyNumberFormat="1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/>
    </xf>
    <xf numFmtId="164" fontId="8" fillId="0" borderId="9" xfId="1" applyFont="1" applyFill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/>
    </xf>
    <xf numFmtId="164" fontId="8" fillId="0" borderId="11" xfId="1" applyFont="1" applyFill="1" applyBorder="1" applyAlignment="1">
      <alignment horizontal="center" vertical="center"/>
    </xf>
    <xf numFmtId="164" fontId="9" fillId="0" borderId="9" xfId="1" applyFont="1" applyFill="1" applyBorder="1" applyAlignment="1">
      <alignment horizontal="center" vertical="center" wrapText="1"/>
    </xf>
    <xf numFmtId="164" fontId="9" fillId="0" borderId="10" xfId="1" applyFont="1" applyFill="1" applyBorder="1" applyAlignment="1">
      <alignment horizontal="center" vertical="center"/>
    </xf>
    <xf numFmtId="164" fontId="9" fillId="0" borderId="11" xfId="1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 wrapText="1"/>
    </xf>
    <xf numFmtId="164" fontId="8" fillId="0" borderId="10" xfId="1" applyFont="1" applyFill="1" applyBorder="1" applyAlignment="1">
      <alignment horizontal="center" vertical="center" wrapText="1"/>
    </xf>
    <xf numFmtId="164" fontId="8" fillId="0" borderId="11" xfId="1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164" fontId="1" fillId="0" borderId="1" xfId="1" applyFont="1" applyFill="1" applyBorder="1" applyAlignment="1">
      <alignment horizontal="center" vertical="center" wrapText="1"/>
    </xf>
    <xf numFmtId="164" fontId="1" fillId="0" borderId="14" xfId="1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64" fontId="1" fillId="0" borderId="12" xfId="1" applyFont="1" applyFill="1" applyBorder="1" applyAlignment="1">
      <alignment horizontal="center" vertical="center" wrapText="1"/>
    </xf>
    <xf numFmtId="164" fontId="1" fillId="0" borderId="13" xfId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22412</xdr:rowOff>
    </xdr:from>
    <xdr:to>
      <xdr:col>2</xdr:col>
      <xdr:colOff>352465</xdr:colOff>
      <xdr:row>1</xdr:row>
      <xdr:rowOff>534698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2412"/>
          <a:ext cx="1149390" cy="940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41885</xdr:colOff>
      <xdr:row>3</xdr:row>
      <xdr:rowOff>70262</xdr:rowOff>
    </xdr:from>
    <xdr:to>
      <xdr:col>5</xdr:col>
      <xdr:colOff>1319025</xdr:colOff>
      <xdr:row>8</xdr:row>
      <xdr:rowOff>109904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3A9F3CAE-E1AE-42FE-B47A-E014AAFFC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87010" y="1641887"/>
          <a:ext cx="1277140" cy="1690642"/>
        </a:xfrm>
        <a:prstGeom prst="rect">
          <a:avLst/>
        </a:prstGeom>
      </xdr:spPr>
    </xdr:pic>
    <xdr:clientData/>
  </xdr:twoCellAnchor>
  <xdr:twoCellAnchor editAs="oneCell">
    <xdr:from>
      <xdr:col>5</xdr:col>
      <xdr:colOff>1374529</xdr:colOff>
      <xdr:row>4</xdr:row>
      <xdr:rowOff>47675</xdr:rowOff>
    </xdr:from>
    <xdr:to>
      <xdr:col>5</xdr:col>
      <xdr:colOff>2517530</xdr:colOff>
      <xdr:row>7</xdr:row>
      <xdr:rowOff>780227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56036B2F-9F6A-404F-8794-E260668135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85" t="18920" r="17440"/>
        <a:stretch/>
      </xdr:blipFill>
      <xdr:spPr>
        <a:xfrm>
          <a:off x="6819654" y="1778050"/>
          <a:ext cx="1143001" cy="1367552"/>
        </a:xfrm>
        <a:prstGeom prst="rect">
          <a:avLst/>
        </a:prstGeom>
      </xdr:spPr>
    </xdr:pic>
    <xdr:clientData/>
  </xdr:twoCellAnchor>
  <xdr:twoCellAnchor editAs="oneCell">
    <xdr:from>
      <xdr:col>5</xdr:col>
      <xdr:colOff>92624</xdr:colOff>
      <xdr:row>9</xdr:row>
      <xdr:rowOff>32565</xdr:rowOff>
    </xdr:from>
    <xdr:to>
      <xdr:col>5</xdr:col>
      <xdr:colOff>1274883</xdr:colOff>
      <xdr:row>14</xdr:row>
      <xdr:rowOff>231424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45C4C707-E35E-4827-9027-765E265965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37749" y="3255190"/>
          <a:ext cx="1182259" cy="1579984"/>
        </a:xfrm>
        <a:prstGeom prst="rect">
          <a:avLst/>
        </a:prstGeom>
      </xdr:spPr>
    </xdr:pic>
    <xdr:clientData/>
  </xdr:twoCellAnchor>
  <xdr:twoCellAnchor editAs="oneCell">
    <xdr:from>
      <xdr:col>5</xdr:col>
      <xdr:colOff>1361548</xdr:colOff>
      <xdr:row>9</xdr:row>
      <xdr:rowOff>78442</xdr:rowOff>
    </xdr:from>
    <xdr:to>
      <xdr:col>5</xdr:col>
      <xdr:colOff>2524253</xdr:colOff>
      <xdr:row>14</xdr:row>
      <xdr:rowOff>196619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EA2B23A4-3758-42C1-9E05-D7095C4BE9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85" t="17194" r="9886" b="21460"/>
        <a:stretch/>
      </xdr:blipFill>
      <xdr:spPr>
        <a:xfrm rot="5400000" flipV="1">
          <a:off x="6638375" y="3628115"/>
          <a:ext cx="1499302" cy="1162705"/>
        </a:xfrm>
        <a:prstGeom prst="rect">
          <a:avLst/>
        </a:prstGeom>
      </xdr:spPr>
    </xdr:pic>
    <xdr:clientData/>
  </xdr:twoCellAnchor>
  <xdr:twoCellAnchor editAs="oneCell">
    <xdr:from>
      <xdr:col>5</xdr:col>
      <xdr:colOff>32584</xdr:colOff>
      <xdr:row>24</xdr:row>
      <xdr:rowOff>23483</xdr:rowOff>
    </xdr:from>
    <xdr:to>
      <xdr:col>5</xdr:col>
      <xdr:colOff>1260230</xdr:colOff>
      <xdr:row>27</xdr:row>
      <xdr:rowOff>451401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256883E8-0866-464A-9B18-90C9326F5C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477709" y="7595858"/>
          <a:ext cx="1227646" cy="1618543"/>
        </a:xfrm>
        <a:prstGeom prst="rect">
          <a:avLst/>
        </a:prstGeom>
      </xdr:spPr>
    </xdr:pic>
    <xdr:clientData/>
  </xdr:twoCellAnchor>
  <xdr:twoCellAnchor editAs="oneCell">
    <xdr:from>
      <xdr:col>5</xdr:col>
      <xdr:colOff>344365</xdr:colOff>
      <xdr:row>20</xdr:row>
      <xdr:rowOff>24299</xdr:rowOff>
    </xdr:from>
    <xdr:to>
      <xdr:col>5</xdr:col>
      <xdr:colOff>2168769</xdr:colOff>
      <xdr:row>23</xdr:row>
      <xdr:rowOff>512884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E5A39AAB-C1AD-4361-9E3E-B0DF7FEC23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065" t="31251" b="13132"/>
        <a:stretch/>
      </xdr:blipFill>
      <xdr:spPr>
        <a:xfrm>
          <a:off x="5789490" y="6390174"/>
          <a:ext cx="1824404" cy="1441085"/>
        </a:xfrm>
        <a:prstGeom prst="rect">
          <a:avLst/>
        </a:prstGeom>
      </xdr:spPr>
    </xdr:pic>
    <xdr:clientData/>
  </xdr:twoCellAnchor>
  <xdr:twoCellAnchor editAs="oneCell">
    <xdr:from>
      <xdr:col>5</xdr:col>
      <xdr:colOff>63316</xdr:colOff>
      <xdr:row>15</xdr:row>
      <xdr:rowOff>113161</xdr:rowOff>
    </xdr:from>
    <xdr:to>
      <xdr:col>5</xdr:col>
      <xdr:colOff>1245575</xdr:colOff>
      <xdr:row>19</xdr:row>
      <xdr:rowOff>1052040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836898F-7368-4B52-8AF0-FC442C18E8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508441" y="4859786"/>
          <a:ext cx="1182259" cy="1573879"/>
        </a:xfrm>
        <a:prstGeom prst="rect">
          <a:avLst/>
        </a:prstGeom>
      </xdr:spPr>
    </xdr:pic>
    <xdr:clientData/>
  </xdr:twoCellAnchor>
  <xdr:twoCellAnchor editAs="oneCell">
    <xdr:from>
      <xdr:col>5</xdr:col>
      <xdr:colOff>1311952</xdr:colOff>
      <xdr:row>16</xdr:row>
      <xdr:rowOff>61633</xdr:rowOff>
    </xdr:from>
    <xdr:to>
      <xdr:col>5</xdr:col>
      <xdr:colOff>2557528</xdr:colOff>
      <xdr:row>19</xdr:row>
      <xdr:rowOff>838987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257611F-C93C-4792-A13A-07EB43B963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32" t="5681" r="50926" b="66064"/>
        <a:stretch/>
      </xdr:blipFill>
      <xdr:spPr>
        <a:xfrm>
          <a:off x="6757077" y="4967008"/>
          <a:ext cx="1245576" cy="1253604"/>
        </a:xfrm>
        <a:prstGeom prst="rect">
          <a:avLst/>
        </a:prstGeom>
      </xdr:spPr>
    </xdr:pic>
    <xdr:clientData/>
  </xdr:twoCellAnchor>
  <xdr:twoCellAnchor editAs="oneCell">
    <xdr:from>
      <xdr:col>5</xdr:col>
      <xdr:colOff>1296864</xdr:colOff>
      <xdr:row>25</xdr:row>
      <xdr:rowOff>73269</xdr:rowOff>
    </xdr:from>
    <xdr:to>
      <xdr:col>5</xdr:col>
      <xdr:colOff>2549769</xdr:colOff>
      <xdr:row>27</xdr:row>
      <xdr:rowOff>126390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BA5AE3F-90D5-46CB-8BAE-8F00F27F8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0076" y="8748346"/>
          <a:ext cx="1252905" cy="939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1" sqref="C11"/>
    </sheetView>
  </sheetViews>
  <sheetFormatPr defaultRowHeight="12.75" x14ac:dyDescent="0.2"/>
  <cols>
    <col min="3" max="4" width="14.42578125" bestFit="1" customWidth="1"/>
    <col min="5" max="5" width="26.5703125" customWidth="1"/>
    <col min="6" max="6" width="13.140625" customWidth="1"/>
    <col min="7" max="8" width="10.5703125" bestFit="1" customWidth="1"/>
  </cols>
  <sheetData>
    <row r="1" spans="1:8" x14ac:dyDescent="0.2">
      <c r="C1" s="49"/>
      <c r="D1" s="49"/>
    </row>
    <row r="2" spans="1:8" ht="15.75" customHeight="1" x14ac:dyDescent="0.25">
      <c r="A2" s="50"/>
      <c r="B2" s="51"/>
      <c r="C2" s="43" t="s">
        <v>55</v>
      </c>
      <c r="D2" s="43" t="s">
        <v>56</v>
      </c>
      <c r="E2" s="43" t="s">
        <v>47</v>
      </c>
      <c r="F2" s="43" t="s">
        <v>48</v>
      </c>
      <c r="G2" s="43" t="s">
        <v>57</v>
      </c>
      <c r="H2" s="43" t="s">
        <v>58</v>
      </c>
    </row>
    <row r="3" spans="1:8" ht="15" x14ac:dyDescent="0.25">
      <c r="A3" s="56" t="s">
        <v>49</v>
      </c>
      <c r="B3" s="56"/>
      <c r="C3" s="44">
        <f>'loose furniture'!K30</f>
        <v>1241600</v>
      </c>
      <c r="D3" s="44">
        <f>'loose furniture'!M30</f>
        <v>1217210</v>
      </c>
      <c r="E3" s="44">
        <f>'loose furniture'!O30</f>
        <v>1333800</v>
      </c>
      <c r="F3" s="44">
        <f>'loose furniture'!Q30</f>
        <v>1365000</v>
      </c>
      <c r="G3" s="44">
        <f>'loose furniture'!S30</f>
        <v>1277739</v>
      </c>
      <c r="H3" s="44">
        <f>'loose furniture'!U30</f>
        <v>1112900</v>
      </c>
    </row>
    <row r="4" spans="1:8" ht="15" x14ac:dyDescent="0.25">
      <c r="A4" s="56" t="s">
        <v>50</v>
      </c>
      <c r="B4" s="56"/>
      <c r="C4" s="44">
        <f>'loose furniture'!K31</f>
        <v>0</v>
      </c>
      <c r="D4" s="44">
        <f>'loose furniture'!M31</f>
        <v>0</v>
      </c>
      <c r="E4" s="44">
        <f>'loose furniture'!O31</f>
        <v>0</v>
      </c>
      <c r="F4" s="44">
        <f>'loose furniture'!Q31</f>
        <v>0</v>
      </c>
      <c r="G4" s="44">
        <f>'loose furniture'!S31</f>
        <v>0</v>
      </c>
      <c r="H4" s="44">
        <f>'loose furniture'!U31</f>
        <v>0</v>
      </c>
    </row>
    <row r="5" spans="1:8" ht="15" x14ac:dyDescent="0.25">
      <c r="A5" s="56" t="s">
        <v>51</v>
      </c>
      <c r="B5" s="56"/>
      <c r="C5" s="44">
        <f>'loose furniture'!K32</f>
        <v>0</v>
      </c>
      <c r="D5" s="44">
        <f>'loose furniture'!M32</f>
        <v>0</v>
      </c>
      <c r="E5" s="44">
        <f>'loose furniture'!O32</f>
        <v>0</v>
      </c>
      <c r="F5" s="44">
        <f>'loose furniture'!Q32</f>
        <v>68250</v>
      </c>
      <c r="G5" s="44">
        <f>'loose furniture'!S32</f>
        <v>0</v>
      </c>
      <c r="H5" s="44">
        <f>'loose furniture'!U32</f>
        <v>0</v>
      </c>
    </row>
    <row r="6" spans="1:8" ht="15" x14ac:dyDescent="0.25">
      <c r="A6" s="56" t="s">
        <v>54</v>
      </c>
      <c r="B6" s="56"/>
      <c r="C6" s="44">
        <f>'loose furniture'!K33</f>
        <v>0</v>
      </c>
      <c r="D6" s="44">
        <f>'loose furniture'!M33</f>
        <v>0</v>
      </c>
      <c r="E6" s="44">
        <f>'loose furniture'!O33</f>
        <v>0</v>
      </c>
      <c r="F6" s="44">
        <f>'loose furniture'!Q33</f>
        <v>68250</v>
      </c>
      <c r="G6" s="44">
        <f>'loose furniture'!S33</f>
        <v>0</v>
      </c>
      <c r="H6" s="44">
        <f>'loose furniture'!U33</f>
        <v>0</v>
      </c>
    </row>
    <row r="7" spans="1:8" ht="15" x14ac:dyDescent="0.25">
      <c r="A7" s="56" t="s">
        <v>52</v>
      </c>
      <c r="B7" s="56"/>
      <c r="C7" s="44">
        <f>'loose furniture'!K34</f>
        <v>223488</v>
      </c>
      <c r="D7" s="44">
        <f>'loose furniture'!M34</f>
        <v>219097.8</v>
      </c>
      <c r="E7" s="44">
        <f>'loose furniture'!O34</f>
        <v>240084</v>
      </c>
      <c r="F7" s="44">
        <f>'loose furniture'!Q34</f>
        <v>270270</v>
      </c>
      <c r="G7" s="44">
        <f>'loose furniture'!S34</f>
        <v>229993.02</v>
      </c>
      <c r="H7" s="44">
        <f>'loose furniture'!U34</f>
        <v>200322</v>
      </c>
    </row>
    <row r="8" spans="1:8" ht="15" x14ac:dyDescent="0.25">
      <c r="A8" s="55" t="s">
        <v>53</v>
      </c>
      <c r="B8" s="55"/>
      <c r="C8" s="45">
        <f>'loose furniture'!K35</f>
        <v>1465088</v>
      </c>
      <c r="D8" s="45">
        <f>'loose furniture'!M35</f>
        <v>1436307.8</v>
      </c>
      <c r="E8" s="45">
        <f>'loose furniture'!O35</f>
        <v>1573884</v>
      </c>
      <c r="F8" s="45">
        <f>'loose furniture'!Q35</f>
        <v>1771770</v>
      </c>
      <c r="G8" s="45">
        <f>'loose furniture'!S35</f>
        <v>1507732.02</v>
      </c>
      <c r="H8" s="45">
        <f>'loose furniture'!U35</f>
        <v>1313222</v>
      </c>
    </row>
    <row r="9" spans="1:8" ht="54" x14ac:dyDescent="0.2">
      <c r="A9" s="52" t="s">
        <v>59</v>
      </c>
      <c r="B9" s="52"/>
      <c r="C9" s="54" t="s">
        <v>61</v>
      </c>
      <c r="D9" s="54"/>
      <c r="E9" s="46" t="s">
        <v>66</v>
      </c>
      <c r="F9" s="47" t="s">
        <v>63</v>
      </c>
      <c r="G9" s="54" t="s">
        <v>62</v>
      </c>
      <c r="H9" s="52"/>
    </row>
    <row r="10" spans="1:8" x14ac:dyDescent="0.2">
      <c r="A10" s="53" t="s">
        <v>60</v>
      </c>
      <c r="B10" s="53"/>
      <c r="C10" s="53" t="s">
        <v>65</v>
      </c>
      <c r="D10" s="53"/>
      <c r="E10" s="48" t="s">
        <v>67</v>
      </c>
      <c r="F10" s="48" t="s">
        <v>67</v>
      </c>
      <c r="G10" s="53" t="s">
        <v>64</v>
      </c>
      <c r="H10" s="53"/>
    </row>
  </sheetData>
  <mergeCells count="14">
    <mergeCell ref="G9:H9"/>
    <mergeCell ref="C10:D10"/>
    <mergeCell ref="G10:H10"/>
    <mergeCell ref="A8:B8"/>
    <mergeCell ref="A3:B3"/>
    <mergeCell ref="A4:B4"/>
    <mergeCell ref="A5:B5"/>
    <mergeCell ref="A6:B6"/>
    <mergeCell ref="A7:B7"/>
    <mergeCell ref="C1:D1"/>
    <mergeCell ref="A2:B2"/>
    <mergeCell ref="A9:B9"/>
    <mergeCell ref="A10:B10"/>
    <mergeCell ref="C9:D9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U41"/>
  <sheetViews>
    <sheetView showGridLines="0" view="pageBreakPreview" zoomScale="60" zoomScaleNormal="100" workbookViewId="0">
      <selection activeCell="I4" sqref="I1:I1048576"/>
    </sheetView>
  </sheetViews>
  <sheetFormatPr defaultColWidth="9.140625" defaultRowHeight="12.75" x14ac:dyDescent="0.2"/>
  <cols>
    <col min="1" max="1" width="7" style="2" customWidth="1"/>
    <col min="2" max="2" width="9.140625" style="2" customWidth="1"/>
    <col min="3" max="3" width="11.7109375" style="4" customWidth="1"/>
    <col min="4" max="4" width="15.28515625" style="2" customWidth="1"/>
    <col min="5" max="5" width="38.85546875" style="1" bestFit="1" customWidth="1"/>
    <col min="6" max="6" width="38.5703125" style="3" customWidth="1"/>
    <col min="7" max="7" width="8.7109375" style="3" bestFit="1" customWidth="1"/>
    <col min="8" max="8" width="14.42578125" style="3" bestFit="1" customWidth="1"/>
    <col min="9" max="9" width="24.85546875" style="2" hidden="1" customWidth="1"/>
    <col min="10" max="10" width="9.28515625" style="1" bestFit="1" customWidth="1"/>
    <col min="11" max="11" width="10.5703125" style="1" bestFit="1" customWidth="1"/>
    <col min="12" max="12" width="9.28515625" style="1" bestFit="1" customWidth="1"/>
    <col min="13" max="13" width="10.5703125" style="1" bestFit="1" customWidth="1"/>
    <col min="14" max="14" width="9.7109375" style="1" customWidth="1"/>
    <col min="15" max="15" width="12.5703125" style="1" customWidth="1"/>
    <col min="16" max="16" width="9.140625" style="1" customWidth="1"/>
    <col min="17" max="17" width="10.5703125" style="1" customWidth="1"/>
    <col min="18" max="18" width="9.140625" style="1" customWidth="1"/>
    <col min="19" max="19" width="10.5703125" style="1" customWidth="1"/>
    <col min="20" max="20" width="9.140625" style="1" customWidth="1"/>
    <col min="21" max="21" width="10.5703125" style="1" customWidth="1"/>
    <col min="22" max="16384" width="9.140625" style="1"/>
  </cols>
  <sheetData>
    <row r="1" spans="1:21" s="5" customFormat="1" ht="33.75" customHeight="1" thickBot="1" x14ac:dyDescent="0.25">
      <c r="A1" s="84" t="s">
        <v>30</v>
      </c>
      <c r="B1" s="85"/>
      <c r="C1" s="85"/>
      <c r="D1" s="85"/>
      <c r="E1" s="85"/>
      <c r="F1" s="85"/>
      <c r="G1" s="85"/>
      <c r="H1" s="85"/>
      <c r="I1" s="10"/>
    </row>
    <row r="2" spans="1:21" s="5" customFormat="1" ht="44.25" customHeight="1" thickBot="1" x14ac:dyDescent="0.25">
      <c r="A2" s="86" t="s">
        <v>22</v>
      </c>
      <c r="B2" s="87"/>
      <c r="C2" s="87"/>
      <c r="D2" s="87"/>
      <c r="E2" s="87"/>
      <c r="F2" s="87"/>
      <c r="G2" s="87"/>
      <c r="H2" s="87"/>
      <c r="I2" s="13"/>
      <c r="J2" s="61" t="s">
        <v>55</v>
      </c>
      <c r="K2" s="74"/>
      <c r="L2" s="61" t="s">
        <v>56</v>
      </c>
      <c r="M2" s="74"/>
      <c r="N2" s="61" t="s">
        <v>47</v>
      </c>
      <c r="O2" s="74"/>
      <c r="P2" s="61" t="s">
        <v>48</v>
      </c>
      <c r="Q2" s="74"/>
      <c r="R2" s="61" t="s">
        <v>57</v>
      </c>
      <c r="S2" s="62"/>
      <c r="T2" s="61" t="s">
        <v>58</v>
      </c>
      <c r="U2" s="62"/>
    </row>
    <row r="3" spans="1:21" s="5" customFormat="1" ht="45.75" thickBot="1" x14ac:dyDescent="0.25">
      <c r="A3" s="15" t="s">
        <v>6</v>
      </c>
      <c r="B3" s="16" t="s">
        <v>5</v>
      </c>
      <c r="C3" s="16" t="s">
        <v>7</v>
      </c>
      <c r="D3" s="16" t="s">
        <v>16</v>
      </c>
      <c r="E3" s="16" t="s">
        <v>4</v>
      </c>
      <c r="F3" s="16" t="s">
        <v>3</v>
      </c>
      <c r="G3" s="17" t="s">
        <v>2</v>
      </c>
      <c r="H3" s="17" t="s">
        <v>1</v>
      </c>
      <c r="I3" s="18" t="s">
        <v>17</v>
      </c>
      <c r="J3" s="21" t="s">
        <v>45</v>
      </c>
      <c r="K3" s="17" t="s">
        <v>46</v>
      </c>
      <c r="L3" s="21" t="s">
        <v>45</v>
      </c>
      <c r="M3" s="17" t="s">
        <v>46</v>
      </c>
      <c r="N3" s="17" t="s">
        <v>45</v>
      </c>
      <c r="O3" s="17" t="s">
        <v>46</v>
      </c>
      <c r="P3" s="17" t="s">
        <v>45</v>
      </c>
      <c r="Q3" s="17" t="s">
        <v>46</v>
      </c>
      <c r="R3" s="17" t="s">
        <v>45</v>
      </c>
      <c r="S3" s="22" t="s">
        <v>46</v>
      </c>
      <c r="T3" s="17" t="s">
        <v>45</v>
      </c>
      <c r="U3" s="22" t="s">
        <v>46</v>
      </c>
    </row>
    <row r="4" spans="1:21" s="36" customFormat="1" x14ac:dyDescent="0.2">
      <c r="A4" s="89">
        <v>1</v>
      </c>
      <c r="B4" s="88" t="s">
        <v>9</v>
      </c>
      <c r="C4" s="88" t="s">
        <v>11</v>
      </c>
      <c r="D4" s="88" t="s">
        <v>26</v>
      </c>
      <c r="E4" s="39" t="s">
        <v>12</v>
      </c>
      <c r="F4" s="83"/>
      <c r="G4" s="82" t="s">
        <v>0</v>
      </c>
      <c r="H4" s="82">
        <v>20</v>
      </c>
      <c r="I4" s="78"/>
      <c r="J4" s="63">
        <v>9800</v>
      </c>
      <c r="K4" s="60">
        <f>J4*$H4</f>
        <v>196000</v>
      </c>
      <c r="L4" s="63">
        <v>10840</v>
      </c>
      <c r="M4" s="60">
        <f>L4*$H4</f>
        <v>216800</v>
      </c>
      <c r="N4" s="63">
        <v>11300</v>
      </c>
      <c r="O4" s="60">
        <f>N4*$H4</f>
        <v>226000</v>
      </c>
      <c r="P4" s="63">
        <v>18000</v>
      </c>
      <c r="Q4" s="60">
        <f>P4*$H4</f>
        <v>360000</v>
      </c>
      <c r="R4" s="63">
        <v>14182</v>
      </c>
      <c r="S4" s="60">
        <f>R4*$H4</f>
        <v>283640</v>
      </c>
      <c r="T4" s="63">
        <v>11819</v>
      </c>
      <c r="U4" s="60">
        <f>T4*$H4</f>
        <v>236380</v>
      </c>
    </row>
    <row r="5" spans="1:21" s="36" customFormat="1" ht="25.5" x14ac:dyDescent="0.2">
      <c r="A5" s="77"/>
      <c r="B5" s="75"/>
      <c r="C5" s="75"/>
      <c r="D5" s="75"/>
      <c r="E5" s="35" t="s">
        <v>18</v>
      </c>
      <c r="F5" s="76"/>
      <c r="G5" s="81"/>
      <c r="H5" s="81"/>
      <c r="I5" s="78"/>
      <c r="J5" s="57"/>
      <c r="K5" s="64"/>
      <c r="L5" s="57"/>
      <c r="M5" s="64"/>
      <c r="N5" s="57"/>
      <c r="O5" s="64"/>
      <c r="P5" s="57"/>
      <c r="Q5" s="64"/>
      <c r="R5" s="57"/>
      <c r="S5" s="64"/>
      <c r="T5" s="57"/>
      <c r="U5" s="64"/>
    </row>
    <row r="6" spans="1:21" s="36" customFormat="1" x14ac:dyDescent="0.2">
      <c r="A6" s="77"/>
      <c r="B6" s="75"/>
      <c r="C6" s="75"/>
      <c r="D6" s="75"/>
      <c r="E6" s="35" t="s">
        <v>13</v>
      </c>
      <c r="F6" s="76"/>
      <c r="G6" s="81"/>
      <c r="H6" s="81"/>
      <c r="I6" s="78"/>
      <c r="J6" s="57"/>
      <c r="K6" s="64"/>
      <c r="L6" s="57"/>
      <c r="M6" s="64"/>
      <c r="N6" s="57"/>
      <c r="O6" s="64"/>
      <c r="P6" s="57"/>
      <c r="Q6" s="64"/>
      <c r="R6" s="57"/>
      <c r="S6" s="64"/>
      <c r="T6" s="57"/>
      <c r="U6" s="64"/>
    </row>
    <row r="7" spans="1:21" s="36" customFormat="1" x14ac:dyDescent="0.2">
      <c r="A7" s="77"/>
      <c r="B7" s="75"/>
      <c r="C7" s="75"/>
      <c r="D7" s="75"/>
      <c r="E7" s="35" t="s">
        <v>19</v>
      </c>
      <c r="F7" s="76"/>
      <c r="G7" s="81"/>
      <c r="H7" s="81"/>
      <c r="I7" s="78"/>
      <c r="J7" s="57"/>
      <c r="K7" s="64"/>
      <c r="L7" s="57"/>
      <c r="M7" s="64"/>
      <c r="N7" s="57"/>
      <c r="O7" s="64"/>
      <c r="P7" s="57"/>
      <c r="Q7" s="64"/>
      <c r="R7" s="57"/>
      <c r="S7" s="64"/>
      <c r="T7" s="57"/>
      <c r="U7" s="64"/>
    </row>
    <row r="8" spans="1:21" s="36" customFormat="1" ht="67.5" customHeight="1" x14ac:dyDescent="0.2">
      <c r="A8" s="77"/>
      <c r="B8" s="75"/>
      <c r="C8" s="75"/>
      <c r="D8" s="75"/>
      <c r="E8" s="35" t="s">
        <v>33</v>
      </c>
      <c r="F8" s="76"/>
      <c r="G8" s="81"/>
      <c r="H8" s="81"/>
      <c r="I8" s="78"/>
      <c r="J8" s="57"/>
      <c r="K8" s="64"/>
      <c r="L8" s="57"/>
      <c r="M8" s="64"/>
      <c r="N8" s="57"/>
      <c r="O8" s="64"/>
      <c r="P8" s="57"/>
      <c r="Q8" s="64"/>
      <c r="R8" s="57"/>
      <c r="S8" s="64"/>
      <c r="T8" s="57"/>
      <c r="U8" s="64"/>
    </row>
    <row r="9" spans="1:21" s="36" customFormat="1" x14ac:dyDescent="0.2">
      <c r="A9" s="77"/>
      <c r="B9" s="75"/>
      <c r="C9" s="75"/>
      <c r="D9" s="75"/>
      <c r="E9" s="35"/>
      <c r="F9" s="76"/>
      <c r="G9" s="81"/>
      <c r="H9" s="81"/>
      <c r="I9" s="79"/>
      <c r="J9" s="57"/>
      <c r="K9" s="64"/>
      <c r="L9" s="57"/>
      <c r="M9" s="64"/>
      <c r="N9" s="57"/>
      <c r="O9" s="64"/>
      <c r="P9" s="57"/>
      <c r="Q9" s="64"/>
      <c r="R9" s="57"/>
      <c r="S9" s="64"/>
      <c r="T9" s="57"/>
      <c r="U9" s="64"/>
    </row>
    <row r="10" spans="1:21" s="36" customFormat="1" x14ac:dyDescent="0.2">
      <c r="A10" s="77">
        <v>2</v>
      </c>
      <c r="B10" s="75" t="s">
        <v>27</v>
      </c>
      <c r="C10" s="75" t="s">
        <v>10</v>
      </c>
      <c r="D10" s="75" t="s">
        <v>25</v>
      </c>
      <c r="E10" s="35" t="s">
        <v>12</v>
      </c>
      <c r="F10" s="76"/>
      <c r="G10" s="81" t="s">
        <v>0</v>
      </c>
      <c r="H10" s="81">
        <v>18</v>
      </c>
      <c r="I10" s="68"/>
      <c r="J10" s="57">
        <v>10800</v>
      </c>
      <c r="K10" s="60">
        <f>J10*$H10</f>
        <v>194400</v>
      </c>
      <c r="L10" s="57">
        <v>10535</v>
      </c>
      <c r="M10" s="60">
        <f>L10*$H10</f>
        <v>189630</v>
      </c>
      <c r="N10" s="57">
        <v>8900</v>
      </c>
      <c r="O10" s="60">
        <f>N10*$H10</f>
        <v>160200</v>
      </c>
      <c r="P10" s="57">
        <v>15000</v>
      </c>
      <c r="Q10" s="60">
        <f>P10*$H10</f>
        <v>270000</v>
      </c>
      <c r="R10" s="57">
        <v>13182</v>
      </c>
      <c r="S10" s="60">
        <f>R10*$H10</f>
        <v>237276</v>
      </c>
      <c r="T10" s="57">
        <v>10985</v>
      </c>
      <c r="U10" s="60">
        <f>T10*$H10</f>
        <v>197730</v>
      </c>
    </row>
    <row r="11" spans="1:21" s="36" customFormat="1" x14ac:dyDescent="0.2">
      <c r="A11" s="77"/>
      <c r="B11" s="75"/>
      <c r="C11" s="75"/>
      <c r="D11" s="75"/>
      <c r="E11" s="35" t="s">
        <v>20</v>
      </c>
      <c r="F11" s="76"/>
      <c r="G11" s="81"/>
      <c r="H11" s="81"/>
      <c r="I11" s="78"/>
      <c r="J11" s="57"/>
      <c r="K11" s="64"/>
      <c r="L11" s="57"/>
      <c r="M11" s="64"/>
      <c r="N11" s="57"/>
      <c r="O11" s="64"/>
      <c r="P11" s="57"/>
      <c r="Q11" s="64"/>
      <c r="R11" s="57"/>
      <c r="S11" s="64"/>
      <c r="T11" s="57"/>
      <c r="U11" s="64"/>
    </row>
    <row r="12" spans="1:21" s="36" customFormat="1" x14ac:dyDescent="0.2">
      <c r="A12" s="77"/>
      <c r="B12" s="75"/>
      <c r="C12" s="75"/>
      <c r="D12" s="75"/>
      <c r="E12" s="35" t="s">
        <v>13</v>
      </c>
      <c r="F12" s="76"/>
      <c r="G12" s="81"/>
      <c r="H12" s="81"/>
      <c r="I12" s="78"/>
      <c r="J12" s="57"/>
      <c r="K12" s="64"/>
      <c r="L12" s="57"/>
      <c r="M12" s="64"/>
      <c r="N12" s="57"/>
      <c r="O12" s="64"/>
      <c r="P12" s="57"/>
      <c r="Q12" s="64"/>
      <c r="R12" s="57"/>
      <c r="S12" s="64"/>
      <c r="T12" s="57"/>
      <c r="U12" s="64"/>
    </row>
    <row r="13" spans="1:21" s="36" customFormat="1" x14ac:dyDescent="0.2">
      <c r="A13" s="77"/>
      <c r="B13" s="75"/>
      <c r="C13" s="75"/>
      <c r="D13" s="75"/>
      <c r="E13" s="35" t="s">
        <v>19</v>
      </c>
      <c r="F13" s="76"/>
      <c r="G13" s="81"/>
      <c r="H13" s="81"/>
      <c r="I13" s="78"/>
      <c r="J13" s="57"/>
      <c r="K13" s="64"/>
      <c r="L13" s="57"/>
      <c r="M13" s="64"/>
      <c r="N13" s="57"/>
      <c r="O13" s="64"/>
      <c r="P13" s="57"/>
      <c r="Q13" s="64"/>
      <c r="R13" s="57"/>
      <c r="S13" s="64"/>
      <c r="T13" s="57"/>
      <c r="U13" s="64"/>
    </row>
    <row r="14" spans="1:21" s="36" customFormat="1" ht="58.5" customHeight="1" x14ac:dyDescent="0.2">
      <c r="A14" s="77"/>
      <c r="B14" s="75"/>
      <c r="C14" s="75"/>
      <c r="D14" s="75"/>
      <c r="E14" s="35" t="s">
        <v>32</v>
      </c>
      <c r="F14" s="76"/>
      <c r="G14" s="81"/>
      <c r="H14" s="81"/>
      <c r="I14" s="78"/>
      <c r="J14" s="57"/>
      <c r="K14" s="64"/>
      <c r="L14" s="57"/>
      <c r="M14" s="64"/>
      <c r="N14" s="57"/>
      <c r="O14" s="64"/>
      <c r="P14" s="57"/>
      <c r="Q14" s="64"/>
      <c r="R14" s="57"/>
      <c r="S14" s="64"/>
      <c r="T14" s="57"/>
      <c r="U14" s="64"/>
    </row>
    <row r="15" spans="1:21" s="36" customFormat="1" ht="21.75" customHeight="1" x14ac:dyDescent="0.2">
      <c r="A15" s="77"/>
      <c r="B15" s="75"/>
      <c r="C15" s="75"/>
      <c r="D15" s="75"/>
      <c r="E15" s="38"/>
      <c r="F15" s="76"/>
      <c r="G15" s="81"/>
      <c r="H15" s="81"/>
      <c r="I15" s="79"/>
      <c r="J15" s="57"/>
      <c r="K15" s="64"/>
      <c r="L15" s="57"/>
      <c r="M15" s="64"/>
      <c r="N15" s="57"/>
      <c r="O15" s="64"/>
      <c r="P15" s="57"/>
      <c r="Q15" s="64"/>
      <c r="R15" s="57"/>
      <c r="S15" s="64"/>
      <c r="T15" s="57"/>
      <c r="U15" s="64"/>
    </row>
    <row r="16" spans="1:21" s="36" customFormat="1" ht="12.75" customHeight="1" x14ac:dyDescent="0.2">
      <c r="A16" s="77">
        <v>3</v>
      </c>
      <c r="B16" s="75" t="s">
        <v>28</v>
      </c>
      <c r="C16" s="75" t="s">
        <v>10</v>
      </c>
      <c r="D16" s="75" t="s">
        <v>25</v>
      </c>
      <c r="E16" s="35" t="s">
        <v>12</v>
      </c>
      <c r="F16" s="76"/>
      <c r="G16" s="81" t="s">
        <v>0</v>
      </c>
      <c r="H16" s="81">
        <v>14</v>
      </c>
      <c r="I16" s="80" t="s">
        <v>29</v>
      </c>
      <c r="J16" s="57">
        <v>10800</v>
      </c>
      <c r="K16" s="64">
        <f>J16*$H16</f>
        <v>151200</v>
      </c>
      <c r="L16" s="57">
        <v>10770</v>
      </c>
      <c r="M16" s="64">
        <f>L16*$H16</f>
        <v>150780</v>
      </c>
      <c r="N16" s="57">
        <v>8900</v>
      </c>
      <c r="O16" s="64">
        <f>N16*$H16</f>
        <v>124600</v>
      </c>
      <c r="P16" s="57">
        <v>15000</v>
      </c>
      <c r="Q16" s="64">
        <f>P16*$H16</f>
        <v>210000</v>
      </c>
      <c r="R16" s="57">
        <v>13182</v>
      </c>
      <c r="S16" s="64">
        <f>R16*$H16</f>
        <v>184548</v>
      </c>
      <c r="T16" s="57">
        <v>10985</v>
      </c>
      <c r="U16" s="64">
        <f>T16*$H16</f>
        <v>153790</v>
      </c>
    </row>
    <row r="17" spans="1:21" s="36" customFormat="1" x14ac:dyDescent="0.2">
      <c r="A17" s="77"/>
      <c r="B17" s="75"/>
      <c r="C17" s="75"/>
      <c r="D17" s="75"/>
      <c r="E17" s="35" t="s">
        <v>20</v>
      </c>
      <c r="F17" s="76"/>
      <c r="G17" s="81"/>
      <c r="H17" s="81"/>
      <c r="I17" s="80"/>
      <c r="J17" s="57"/>
      <c r="K17" s="64"/>
      <c r="L17" s="57"/>
      <c r="M17" s="64"/>
      <c r="N17" s="57"/>
      <c r="O17" s="64"/>
      <c r="P17" s="57"/>
      <c r="Q17" s="64"/>
      <c r="R17" s="57"/>
      <c r="S17" s="64"/>
      <c r="T17" s="57"/>
      <c r="U17" s="64"/>
    </row>
    <row r="18" spans="1:21" s="36" customFormat="1" ht="12.75" customHeight="1" x14ac:dyDescent="0.2">
      <c r="A18" s="77"/>
      <c r="B18" s="75"/>
      <c r="C18" s="75"/>
      <c r="D18" s="75"/>
      <c r="E18" s="35" t="s">
        <v>13</v>
      </c>
      <c r="F18" s="76"/>
      <c r="G18" s="81"/>
      <c r="H18" s="81"/>
      <c r="I18" s="80"/>
      <c r="J18" s="57"/>
      <c r="K18" s="64"/>
      <c r="L18" s="57"/>
      <c r="M18" s="64"/>
      <c r="N18" s="57"/>
      <c r="O18" s="64"/>
      <c r="P18" s="57"/>
      <c r="Q18" s="64"/>
      <c r="R18" s="57"/>
      <c r="S18" s="64"/>
      <c r="T18" s="57"/>
      <c r="U18" s="64"/>
    </row>
    <row r="19" spans="1:21" s="36" customFormat="1" x14ac:dyDescent="0.2">
      <c r="A19" s="77"/>
      <c r="B19" s="75"/>
      <c r="C19" s="75"/>
      <c r="D19" s="75"/>
      <c r="E19" s="35" t="s">
        <v>19</v>
      </c>
      <c r="F19" s="76"/>
      <c r="G19" s="81"/>
      <c r="H19" s="81"/>
      <c r="I19" s="80"/>
      <c r="J19" s="57"/>
      <c r="K19" s="64"/>
      <c r="L19" s="57"/>
      <c r="M19" s="64"/>
      <c r="N19" s="57"/>
      <c r="O19" s="64"/>
      <c r="P19" s="57"/>
      <c r="Q19" s="64"/>
      <c r="R19" s="57"/>
      <c r="S19" s="64"/>
      <c r="T19" s="57"/>
      <c r="U19" s="64"/>
    </row>
    <row r="20" spans="1:21" s="36" customFormat="1" ht="90" customHeight="1" x14ac:dyDescent="0.2">
      <c r="A20" s="77"/>
      <c r="B20" s="75"/>
      <c r="C20" s="75"/>
      <c r="D20" s="75"/>
      <c r="E20" s="35" t="s">
        <v>31</v>
      </c>
      <c r="F20" s="76"/>
      <c r="G20" s="81"/>
      <c r="H20" s="81"/>
      <c r="I20" s="80"/>
      <c r="J20" s="57"/>
      <c r="K20" s="64"/>
      <c r="L20" s="57"/>
      <c r="M20" s="64"/>
      <c r="N20" s="57"/>
      <c r="O20" s="64"/>
      <c r="P20" s="57"/>
      <c r="Q20" s="64"/>
      <c r="R20" s="57"/>
      <c r="S20" s="64"/>
      <c r="T20" s="57"/>
      <c r="U20" s="64"/>
    </row>
    <row r="21" spans="1:21" s="36" customFormat="1" ht="25.5" x14ac:dyDescent="0.2">
      <c r="A21" s="77">
        <v>5</v>
      </c>
      <c r="B21" s="75" t="s">
        <v>14</v>
      </c>
      <c r="C21" s="75" t="s">
        <v>8</v>
      </c>
      <c r="D21" s="75" t="s">
        <v>23</v>
      </c>
      <c r="E21" s="35" t="s">
        <v>34</v>
      </c>
      <c r="F21" s="75"/>
      <c r="G21" s="81" t="s">
        <v>0</v>
      </c>
      <c r="H21" s="90">
        <v>5</v>
      </c>
      <c r="I21" s="71" t="s">
        <v>36</v>
      </c>
      <c r="J21" s="65">
        <v>24500</v>
      </c>
      <c r="K21" s="58">
        <f>J21*$H21</f>
        <v>122500</v>
      </c>
      <c r="L21" s="65">
        <v>22500</v>
      </c>
      <c r="M21" s="58">
        <f>L21*$H21</f>
        <v>112500</v>
      </c>
      <c r="N21" s="65">
        <v>32000</v>
      </c>
      <c r="O21" s="58">
        <f>N21*$H21</f>
        <v>160000</v>
      </c>
      <c r="P21" s="65">
        <v>15000</v>
      </c>
      <c r="Q21" s="58">
        <f>P21*$H21</f>
        <v>75000</v>
      </c>
      <c r="R21" s="65">
        <v>15455</v>
      </c>
      <c r="S21" s="58">
        <f>R21*$H21</f>
        <v>77275</v>
      </c>
      <c r="T21" s="65">
        <v>15000</v>
      </c>
      <c r="U21" s="58">
        <f>T21*$H21</f>
        <v>75000</v>
      </c>
    </row>
    <row r="22" spans="1:21" s="36" customFormat="1" ht="25.5" x14ac:dyDescent="0.2">
      <c r="A22" s="77"/>
      <c r="B22" s="75"/>
      <c r="C22" s="75"/>
      <c r="D22" s="75"/>
      <c r="E22" s="35" t="s">
        <v>35</v>
      </c>
      <c r="F22" s="75"/>
      <c r="G22" s="81"/>
      <c r="H22" s="91"/>
      <c r="I22" s="72"/>
      <c r="J22" s="66"/>
      <c r="K22" s="59"/>
      <c r="L22" s="66"/>
      <c r="M22" s="59"/>
      <c r="N22" s="66"/>
      <c r="O22" s="59"/>
      <c r="P22" s="66"/>
      <c r="Q22" s="59"/>
      <c r="R22" s="66"/>
      <c r="S22" s="59"/>
      <c r="T22" s="66"/>
      <c r="U22" s="59"/>
    </row>
    <row r="23" spans="1:21" s="36" customFormat="1" ht="25.5" x14ac:dyDescent="0.2">
      <c r="A23" s="77"/>
      <c r="B23" s="75"/>
      <c r="C23" s="75"/>
      <c r="D23" s="75"/>
      <c r="E23" s="35" t="s">
        <v>21</v>
      </c>
      <c r="F23" s="75"/>
      <c r="G23" s="81"/>
      <c r="H23" s="91"/>
      <c r="I23" s="72"/>
      <c r="J23" s="66"/>
      <c r="K23" s="59"/>
      <c r="L23" s="66"/>
      <c r="M23" s="59"/>
      <c r="N23" s="66"/>
      <c r="O23" s="59"/>
      <c r="P23" s="66"/>
      <c r="Q23" s="59"/>
      <c r="R23" s="66"/>
      <c r="S23" s="59"/>
      <c r="T23" s="66"/>
      <c r="U23" s="59"/>
    </row>
    <row r="24" spans="1:21" s="36" customFormat="1" ht="42" customHeight="1" x14ac:dyDescent="0.2">
      <c r="A24" s="77"/>
      <c r="B24" s="75"/>
      <c r="C24" s="75"/>
      <c r="D24" s="75"/>
      <c r="E24" s="35" t="s">
        <v>19</v>
      </c>
      <c r="F24" s="75"/>
      <c r="G24" s="81"/>
      <c r="H24" s="82"/>
      <c r="I24" s="73"/>
      <c r="J24" s="63"/>
      <c r="K24" s="60"/>
      <c r="L24" s="63"/>
      <c r="M24" s="60"/>
      <c r="N24" s="63"/>
      <c r="O24" s="60"/>
      <c r="P24" s="63"/>
      <c r="Q24" s="60"/>
      <c r="R24" s="63"/>
      <c r="S24" s="60"/>
      <c r="T24" s="63"/>
      <c r="U24" s="60"/>
    </row>
    <row r="25" spans="1:21" s="36" customFormat="1" ht="25.5" x14ac:dyDescent="0.2">
      <c r="A25" s="77">
        <v>6</v>
      </c>
      <c r="B25" s="75" t="s">
        <v>15</v>
      </c>
      <c r="C25" s="75" t="s">
        <v>8</v>
      </c>
      <c r="D25" s="75" t="s">
        <v>24</v>
      </c>
      <c r="E25" s="35" t="s">
        <v>34</v>
      </c>
      <c r="F25" s="75"/>
      <c r="G25" s="81" t="s">
        <v>0</v>
      </c>
      <c r="H25" s="81">
        <v>15</v>
      </c>
      <c r="I25" s="68"/>
      <c r="J25" s="57">
        <v>38500</v>
      </c>
      <c r="K25" s="58">
        <f>J25*$H25</f>
        <v>577500</v>
      </c>
      <c r="L25" s="57">
        <v>36500</v>
      </c>
      <c r="M25" s="58">
        <f>L25*$H25</f>
        <v>547500</v>
      </c>
      <c r="N25" s="57">
        <v>44200</v>
      </c>
      <c r="O25" s="58">
        <f>N25*$H25</f>
        <v>663000</v>
      </c>
      <c r="P25" s="57">
        <v>30000</v>
      </c>
      <c r="Q25" s="58">
        <f>P25*$H25</f>
        <v>450000</v>
      </c>
      <c r="R25" s="57">
        <v>33000</v>
      </c>
      <c r="S25" s="58">
        <f>R25*$H25</f>
        <v>495000</v>
      </c>
      <c r="T25" s="57">
        <v>30000</v>
      </c>
      <c r="U25" s="58">
        <f>T25*$H25</f>
        <v>450000</v>
      </c>
    </row>
    <row r="26" spans="1:21" s="37" customFormat="1" ht="36.75" customHeight="1" x14ac:dyDescent="0.2">
      <c r="A26" s="77"/>
      <c r="B26" s="75"/>
      <c r="C26" s="75"/>
      <c r="D26" s="75"/>
      <c r="E26" s="35" t="s">
        <v>35</v>
      </c>
      <c r="F26" s="75"/>
      <c r="G26" s="81"/>
      <c r="H26" s="81"/>
      <c r="I26" s="69"/>
      <c r="J26" s="57"/>
      <c r="K26" s="59"/>
      <c r="L26" s="57"/>
      <c r="M26" s="59"/>
      <c r="N26" s="57"/>
      <c r="O26" s="59"/>
      <c r="P26" s="57"/>
      <c r="Q26" s="59"/>
      <c r="R26" s="57"/>
      <c r="S26" s="59"/>
      <c r="T26" s="57"/>
      <c r="U26" s="59"/>
    </row>
    <row r="27" spans="1:21" s="37" customFormat="1" ht="33" customHeight="1" x14ac:dyDescent="0.2">
      <c r="A27" s="77"/>
      <c r="B27" s="75"/>
      <c r="C27" s="75"/>
      <c r="D27" s="75"/>
      <c r="E27" s="35" t="s">
        <v>21</v>
      </c>
      <c r="F27" s="75"/>
      <c r="G27" s="81"/>
      <c r="H27" s="81"/>
      <c r="I27" s="69"/>
      <c r="J27" s="57"/>
      <c r="K27" s="59"/>
      <c r="L27" s="57"/>
      <c r="M27" s="59"/>
      <c r="N27" s="57"/>
      <c r="O27" s="59"/>
      <c r="P27" s="57"/>
      <c r="Q27" s="59"/>
      <c r="R27" s="57"/>
      <c r="S27" s="59"/>
      <c r="T27" s="57"/>
      <c r="U27" s="59"/>
    </row>
    <row r="28" spans="1:21" s="37" customFormat="1" ht="36.75" customHeight="1" x14ac:dyDescent="0.2">
      <c r="A28" s="77"/>
      <c r="B28" s="75"/>
      <c r="C28" s="75"/>
      <c r="D28" s="75"/>
      <c r="E28" s="35" t="s">
        <v>19</v>
      </c>
      <c r="F28" s="75"/>
      <c r="G28" s="81"/>
      <c r="H28" s="81"/>
      <c r="I28" s="70"/>
      <c r="J28" s="57"/>
      <c r="K28" s="60"/>
      <c r="L28" s="57"/>
      <c r="M28" s="60"/>
      <c r="N28" s="57"/>
      <c r="O28" s="60"/>
      <c r="P28" s="57"/>
      <c r="Q28" s="60"/>
      <c r="R28" s="57"/>
      <c r="S28" s="60"/>
      <c r="T28" s="57"/>
      <c r="U28" s="60"/>
    </row>
    <row r="29" spans="1:21" ht="13.5" thickBot="1" x14ac:dyDescent="0.25">
      <c r="A29" s="7"/>
      <c r="B29" s="8"/>
      <c r="C29" s="8"/>
      <c r="D29" s="11"/>
      <c r="E29" s="12"/>
      <c r="F29" s="9"/>
      <c r="G29" s="23"/>
      <c r="H29" s="24"/>
      <c r="I29" s="34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42"/>
      <c r="U29" s="42"/>
    </row>
    <row r="30" spans="1:21" x14ac:dyDescent="0.2">
      <c r="G30" s="67" t="s">
        <v>49</v>
      </c>
      <c r="H30" s="67"/>
      <c r="I30" s="25"/>
      <c r="J30" s="26"/>
      <c r="K30" s="27">
        <f>SUM(K4:K28)</f>
        <v>1241600</v>
      </c>
      <c r="L30" s="26"/>
      <c r="M30" s="27">
        <f>SUM(M4:M28)</f>
        <v>1217210</v>
      </c>
      <c r="N30" s="26"/>
      <c r="O30" s="27">
        <f>SUM(O4:O28)</f>
        <v>1333800</v>
      </c>
      <c r="P30" s="26"/>
      <c r="Q30" s="27">
        <f>SUM(Q4:Q28)</f>
        <v>1365000</v>
      </c>
      <c r="R30" s="26"/>
      <c r="S30" s="27">
        <f>SUM(S4:S28)</f>
        <v>1277739</v>
      </c>
      <c r="T30" s="26"/>
      <c r="U30" s="27">
        <f>SUM(U4:U28)</f>
        <v>1112900</v>
      </c>
    </row>
    <row r="31" spans="1:21" x14ac:dyDescent="0.2">
      <c r="G31" s="67" t="s">
        <v>50</v>
      </c>
      <c r="H31" s="67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</row>
    <row r="32" spans="1:21" x14ac:dyDescent="0.2">
      <c r="G32" s="67" t="s">
        <v>51</v>
      </c>
      <c r="H32" s="67"/>
      <c r="I32" s="25"/>
      <c r="J32" s="26"/>
      <c r="K32" s="26"/>
      <c r="L32" s="26"/>
      <c r="M32" s="26"/>
      <c r="N32" s="26"/>
      <c r="O32" s="26"/>
      <c r="P32" s="28">
        <v>0.05</v>
      </c>
      <c r="Q32" s="27">
        <f>Q30*5%</f>
        <v>68250</v>
      </c>
      <c r="R32" s="26"/>
      <c r="S32" s="32"/>
      <c r="T32" s="26"/>
      <c r="U32" s="32"/>
    </row>
    <row r="33" spans="7:21" x14ac:dyDescent="0.2">
      <c r="G33" s="67" t="s">
        <v>54</v>
      </c>
      <c r="H33" s="67"/>
      <c r="I33" s="25"/>
      <c r="J33" s="26"/>
      <c r="K33" s="26"/>
      <c r="L33" s="26"/>
      <c r="M33" s="26"/>
      <c r="N33" s="26"/>
      <c r="O33" s="26"/>
      <c r="P33" s="28">
        <v>0.05</v>
      </c>
      <c r="Q33" s="27">
        <f>Q30*5%</f>
        <v>68250</v>
      </c>
      <c r="R33" s="26"/>
      <c r="S33" s="32"/>
      <c r="T33" s="26"/>
      <c r="U33" s="32"/>
    </row>
    <row r="34" spans="7:21" x14ac:dyDescent="0.2">
      <c r="G34" s="67" t="s">
        <v>52</v>
      </c>
      <c r="H34" s="67"/>
      <c r="I34" s="25"/>
      <c r="J34" s="26"/>
      <c r="K34" s="27">
        <f>SUM(K30:K33)*18%</f>
        <v>223488</v>
      </c>
      <c r="L34" s="26"/>
      <c r="M34" s="27">
        <f>SUM(M30:M33)*18%</f>
        <v>219097.8</v>
      </c>
      <c r="N34" s="26"/>
      <c r="O34" s="27">
        <f>SUM(O30:O33)*18%</f>
        <v>240084</v>
      </c>
      <c r="P34" s="26"/>
      <c r="Q34" s="27">
        <f>SUM(Q30:Q33)*18%</f>
        <v>270270</v>
      </c>
      <c r="R34" s="26"/>
      <c r="S34" s="27">
        <f>SUM(S30:S33)*18%</f>
        <v>229993.02</v>
      </c>
      <c r="T34" s="26"/>
      <c r="U34" s="27">
        <f>SUM(U30:U33)*18%</f>
        <v>200322</v>
      </c>
    </row>
    <row r="35" spans="7:21" ht="15" x14ac:dyDescent="0.25">
      <c r="G35" s="55" t="s">
        <v>53</v>
      </c>
      <c r="H35" s="55"/>
      <c r="I35" s="29"/>
      <c r="J35" s="30"/>
      <c r="K35" s="31">
        <f>SUM(K30:K34)</f>
        <v>1465088</v>
      </c>
      <c r="L35" s="30"/>
      <c r="M35" s="31">
        <f>SUM(M30:M34)</f>
        <v>1436307.8</v>
      </c>
      <c r="N35" s="30"/>
      <c r="O35" s="31">
        <f>SUM(O30:O34)</f>
        <v>1573884</v>
      </c>
      <c r="P35" s="30"/>
      <c r="Q35" s="31">
        <f>SUM(Q30:Q34)</f>
        <v>1771770</v>
      </c>
      <c r="R35" s="30"/>
      <c r="S35" s="31">
        <f>SUM(S30:S34)</f>
        <v>1507732.02</v>
      </c>
      <c r="T35" s="30"/>
      <c r="U35" s="31">
        <f>SUM(U30:U34)</f>
        <v>1313222</v>
      </c>
    </row>
    <row r="37" spans="7:21" x14ac:dyDescent="0.2">
      <c r="O37" s="40"/>
    </row>
    <row r="39" spans="7:21" x14ac:dyDescent="0.2">
      <c r="O39" s="40"/>
    </row>
    <row r="41" spans="7:21" x14ac:dyDescent="0.2">
      <c r="O41" s="41"/>
    </row>
  </sheetData>
  <sheetProtection formatCells="0" formatColumns="0" formatRows="0" insertColumns="0" insertRows="0" insertHyperlinks="0" deleteColumns="0" deleteRows="0" sort="0" autoFilter="0" pivotTables="0"/>
  <protectedRanges>
    <protectedRange sqref="I1:I15 I21:I65446" name="Range1"/>
  </protectedRanges>
  <mergeCells count="114">
    <mergeCell ref="B21:B24"/>
    <mergeCell ref="C21:C24"/>
    <mergeCell ref="D21:D24"/>
    <mergeCell ref="F21:F24"/>
    <mergeCell ref="G21:G24"/>
    <mergeCell ref="A1:H1"/>
    <mergeCell ref="A2:H2"/>
    <mergeCell ref="G25:G28"/>
    <mergeCell ref="H25:H28"/>
    <mergeCell ref="A25:A28"/>
    <mergeCell ref="B25:B28"/>
    <mergeCell ref="C25:C28"/>
    <mergeCell ref="D25:D28"/>
    <mergeCell ref="F25:F28"/>
    <mergeCell ref="H4:H9"/>
    <mergeCell ref="C4:C9"/>
    <mergeCell ref="A21:A24"/>
    <mergeCell ref="A4:A9"/>
    <mergeCell ref="B4:B9"/>
    <mergeCell ref="D4:D9"/>
    <mergeCell ref="H21:H24"/>
    <mergeCell ref="A16:A20"/>
    <mergeCell ref="B16:B20"/>
    <mergeCell ref="C16:C20"/>
    <mergeCell ref="A10:A15"/>
    <mergeCell ref="B10:B15"/>
    <mergeCell ref="C10:C15"/>
    <mergeCell ref="D10:D15"/>
    <mergeCell ref="I4:I9"/>
    <mergeCell ref="I10:I15"/>
    <mergeCell ref="I16:I20"/>
    <mergeCell ref="H10:H15"/>
    <mergeCell ref="H16:H20"/>
    <mergeCell ref="G16:G20"/>
    <mergeCell ref="F10:F15"/>
    <mergeCell ref="G10:G15"/>
    <mergeCell ref="G4:G9"/>
    <mergeCell ref="F4:F9"/>
    <mergeCell ref="J2:K2"/>
    <mergeCell ref="J4:J9"/>
    <mergeCell ref="K4:K9"/>
    <mergeCell ref="J10:J15"/>
    <mergeCell ref="K10:K15"/>
    <mergeCell ref="L2:M2"/>
    <mergeCell ref="L4:L9"/>
    <mergeCell ref="D16:D20"/>
    <mergeCell ref="F16:F20"/>
    <mergeCell ref="P2:Q2"/>
    <mergeCell ref="P4:P9"/>
    <mergeCell ref="Q4:Q9"/>
    <mergeCell ref="P10:P15"/>
    <mergeCell ref="Q10:Q15"/>
    <mergeCell ref="G30:H30"/>
    <mergeCell ref="G31:H31"/>
    <mergeCell ref="M4:M9"/>
    <mergeCell ref="L10:L15"/>
    <mergeCell ref="M10:M15"/>
    <mergeCell ref="L21:L24"/>
    <mergeCell ref="M21:M24"/>
    <mergeCell ref="L25:L28"/>
    <mergeCell ref="M25:M28"/>
    <mergeCell ref="N2:O2"/>
    <mergeCell ref="N4:N9"/>
    <mergeCell ref="O4:O9"/>
    <mergeCell ref="N10:N15"/>
    <mergeCell ref="O10:O15"/>
    <mergeCell ref="J16:J20"/>
    <mergeCell ref="K16:K20"/>
    <mergeCell ref="P16:P20"/>
    <mergeCell ref="Q16:Q20"/>
    <mergeCell ref="J21:J24"/>
    <mergeCell ref="G32:H32"/>
    <mergeCell ref="G34:H34"/>
    <mergeCell ref="G35:H35"/>
    <mergeCell ref="G33:H33"/>
    <mergeCell ref="P25:P28"/>
    <mergeCell ref="Q25:Q28"/>
    <mergeCell ref="N16:N20"/>
    <mergeCell ref="O16:O20"/>
    <mergeCell ref="N21:N24"/>
    <mergeCell ref="O21:O24"/>
    <mergeCell ref="N25:N28"/>
    <mergeCell ref="O25:O28"/>
    <mergeCell ref="J25:J28"/>
    <mergeCell ref="K25:K28"/>
    <mergeCell ref="I25:I28"/>
    <mergeCell ref="I21:I24"/>
    <mergeCell ref="L16:L20"/>
    <mergeCell ref="M16:M20"/>
    <mergeCell ref="P21:P24"/>
    <mergeCell ref="Q21:Q24"/>
    <mergeCell ref="K21:K24"/>
    <mergeCell ref="R25:R28"/>
    <mergeCell ref="S25:S28"/>
    <mergeCell ref="T25:T28"/>
    <mergeCell ref="U25:U28"/>
    <mergeCell ref="T2:U2"/>
    <mergeCell ref="T4:T9"/>
    <mergeCell ref="U4:U9"/>
    <mergeCell ref="T10:T15"/>
    <mergeCell ref="U10:U15"/>
    <mergeCell ref="T16:T20"/>
    <mergeCell ref="U16:U20"/>
    <mergeCell ref="T21:T24"/>
    <mergeCell ref="U21:U24"/>
    <mergeCell ref="R2:S2"/>
    <mergeCell ref="R4:R9"/>
    <mergeCell ref="S4:S9"/>
    <mergeCell ref="R10:R15"/>
    <mergeCell ref="S10:S15"/>
    <mergeCell ref="R16:R20"/>
    <mergeCell ref="S16:S20"/>
    <mergeCell ref="R21:R24"/>
    <mergeCell ref="S21:S24"/>
  </mergeCells>
  <pageMargins left="0.11811023622047245" right="7.874015748031496E-2" top="0.11811023622047245" bottom="0.11811023622047245" header="0.27559055118110237" footer="0.51181102362204722"/>
  <pageSetup paperSize="9" scale="56" fitToHeight="0" orientation="landscape" r:id="rId1"/>
  <headerFooter alignWithMargins="0"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sqref="A1:A5"/>
    </sheetView>
  </sheetViews>
  <sheetFormatPr defaultRowHeight="12.75" x14ac:dyDescent="0.2"/>
  <cols>
    <col min="1" max="1" width="20" customWidth="1"/>
    <col min="2" max="2" width="62.85546875" customWidth="1"/>
  </cols>
  <sheetData>
    <row r="1" spans="1:2" ht="89.25" x14ac:dyDescent="0.2">
      <c r="A1" s="20" t="s">
        <v>41</v>
      </c>
      <c r="B1" s="14" t="s">
        <v>37</v>
      </c>
    </row>
    <row r="2" spans="1:2" ht="89.25" x14ac:dyDescent="0.2">
      <c r="A2" s="19" t="s">
        <v>42</v>
      </c>
      <c r="B2" s="6" t="s">
        <v>38</v>
      </c>
    </row>
    <row r="3" spans="1:2" ht="89.25" x14ac:dyDescent="0.2">
      <c r="A3" s="19" t="s">
        <v>42</v>
      </c>
      <c r="B3" s="6" t="s">
        <v>39</v>
      </c>
    </row>
    <row r="4" spans="1:2" ht="63.75" x14ac:dyDescent="0.2">
      <c r="A4" s="19" t="s">
        <v>43</v>
      </c>
      <c r="B4" s="6" t="s">
        <v>40</v>
      </c>
    </row>
    <row r="5" spans="1:2" ht="76.5" x14ac:dyDescent="0.2">
      <c r="A5" s="19" t="s">
        <v>44</v>
      </c>
      <c r="B5" s="6" t="s">
        <v>40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Props1.xml><?xml version="1.0" encoding="utf-8"?>
<ds:datastoreItem xmlns:ds="http://schemas.openxmlformats.org/officeDocument/2006/customXml" ds:itemID="{31323239-1889-4F43-A57B-19D82251D2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74C40C-3B88-48B8-A3CF-42DB718A14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51330B0-483D-45E4-833C-60460DF210C9}">
  <ds:schemaRefs>
    <ds:schemaRef ds:uri="http://purl.org/dc/dcmitype/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1edca550-45ec-413d-b410-eb5899b7564f"/>
    <ds:schemaRef ds:uri="93f5a7a4-2ad1-46b6-8cf3-ba87f7d66d3e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Summary</vt:lpstr>
      <vt:lpstr>loose furniture</vt:lpstr>
      <vt:lpstr>Sheet1</vt:lpstr>
      <vt:lpstr>'loose furniture'!Print_Area</vt:lpstr>
      <vt:lpstr>'loose furniture'!Print_Titles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Suraj Kumbhar</dc:creator>
  <cp:lastModifiedBy>Sarvesh Patil</cp:lastModifiedBy>
  <cp:lastPrinted>2024-02-19T16:45:33Z</cp:lastPrinted>
  <dcterms:created xsi:type="dcterms:W3CDTF">2023-07-05T06:17:58Z</dcterms:created>
  <dcterms:modified xsi:type="dcterms:W3CDTF">2024-02-19T16:45:38Z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