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Sarvesh Patil\OneDrive - KAPCO BANQUETS AND CATERING PVT LTD TFS\Desktop\WORKING\SEMOLINA\Lucknow\Carl's Junior\"/>
    </mc:Choice>
  </mc:AlternateContent>
  <bookViews>
    <workbookView xWindow="0" yWindow="0" windowWidth="20490" windowHeight="7500" tabRatio="737"/>
  </bookViews>
  <sheets>
    <sheet name="MAIN SUMMARY" sheetId="42" r:id="rId1"/>
    <sheet name="CIVIL" sheetId="29" r:id="rId2"/>
    <sheet name="FIRE ALARM BOQ" sheetId="33" r:id="rId3"/>
    <sheet name="CARPENTRY" sheetId="34" r:id="rId4"/>
    <sheet name="ELE BOQ" sheetId="32" r:id="rId5"/>
    <sheet name="HVAC - HI SIDE" sheetId="36" r:id="rId6"/>
    <sheet name="HVAC - LOW SIDE" sheetId="38" r:id="rId7"/>
    <sheet name="PHE BOQ" sheetId="30" r:id="rId8"/>
    <sheet name="FIRE FIGHTING" sheetId="41" r:id="rId9"/>
    <sheet name="CALCULATION PAINT" sheetId="2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#REF!</definedName>
    <definedName name="___dim4">#REF!</definedName>
    <definedName name="___dim4_1">#REF!</definedName>
    <definedName name="___rm4">#REF!</definedName>
    <definedName name="___rm4_1">#REF!</definedName>
    <definedName name="__dim4">#REF!</definedName>
    <definedName name="__rm4">#REF!</definedName>
    <definedName name="__xlnm.Print_Area_1">#REF!</definedName>
    <definedName name="_a">#REF!</definedName>
    <definedName name="_a_1">#REF!</definedName>
    <definedName name="_a_1_1">#REF!</definedName>
    <definedName name="_a_1_1_1">#REF!</definedName>
    <definedName name="_a_1_1_1_1">#REF!</definedName>
    <definedName name="_a_1_1_1_1_1">#REF!</definedName>
    <definedName name="_a_1_1_1_1_1_1">#REF!</definedName>
    <definedName name="_a_1_1_1_1_3">#REF!</definedName>
    <definedName name="_a_1_1_1_3">#REF!</definedName>
    <definedName name="_a_1_1_1_3_1">#REF!</definedName>
    <definedName name="_a_1_1_3">#REF!</definedName>
    <definedName name="_a_1_1_3_1">#REF!</definedName>
    <definedName name="_a_1_3">#REF!</definedName>
    <definedName name="_a_1_3_1">#REF!</definedName>
    <definedName name="_a_1_9">#REF!</definedName>
    <definedName name="_a_1_9_3">#REF!</definedName>
    <definedName name="_a_10">#REF!</definedName>
    <definedName name="_a_10_3">#REF!</definedName>
    <definedName name="_a_11">#REF!</definedName>
    <definedName name="_a_11_1">#REF!</definedName>
    <definedName name="_a_11_1_3">#REF!</definedName>
    <definedName name="_a_11_3">#REF!</definedName>
    <definedName name="_a_14">#REF!</definedName>
    <definedName name="_a_14_3">#REF!</definedName>
    <definedName name="_a_15">#REF!</definedName>
    <definedName name="_a_15_3">#REF!</definedName>
    <definedName name="_a_16">#REF!</definedName>
    <definedName name="_a_16_3">#REF!</definedName>
    <definedName name="_a_17">#REF!</definedName>
    <definedName name="_a_17_1">#REF!</definedName>
    <definedName name="_a_17_1_3">#REF!</definedName>
    <definedName name="_a_17_3">#REF!</definedName>
    <definedName name="_a_18">#REF!</definedName>
    <definedName name="_a_18_1">#REF!</definedName>
    <definedName name="_a_18_1_1">#REF!</definedName>
    <definedName name="_a_18_1_1_3">#REF!</definedName>
    <definedName name="_a_18_1_3">#REF!</definedName>
    <definedName name="_a_18_2">#REF!</definedName>
    <definedName name="_a_18_2_3">#REF!</definedName>
    <definedName name="_a_18_3">#REF!</definedName>
    <definedName name="_a_19">#REF!</definedName>
    <definedName name="_a_19_3">#REF!</definedName>
    <definedName name="_a_2">#REF!</definedName>
    <definedName name="_a_2_3">#REF!</definedName>
    <definedName name="_a_20">#REF!</definedName>
    <definedName name="_a_20_3">#REF!</definedName>
    <definedName name="_a_21">#REF!</definedName>
    <definedName name="_a_21_1">#REF!</definedName>
    <definedName name="_a_21_1_3">#REF!</definedName>
    <definedName name="_a_21_2">#REF!</definedName>
    <definedName name="_a_21_2_3">#REF!</definedName>
    <definedName name="_a_21_3">#REF!</definedName>
    <definedName name="_a_26">#REF!</definedName>
    <definedName name="_a_26_3">#REF!</definedName>
    <definedName name="_a_27">#REF!</definedName>
    <definedName name="_a_27_3">#REF!</definedName>
    <definedName name="_a_28">#REF!</definedName>
    <definedName name="_a_28_3">#REF!</definedName>
    <definedName name="_a_29">#REF!</definedName>
    <definedName name="_a_29_3">#REF!</definedName>
    <definedName name="_a_3">#REF!</definedName>
    <definedName name="_a_4">#REF!</definedName>
    <definedName name="_a_4_1">#REF!</definedName>
    <definedName name="_a_4_1_1">#REF!</definedName>
    <definedName name="_a_4_1_1_1">#REF!</definedName>
    <definedName name="_a_4_1_1_1_1">#REF!</definedName>
    <definedName name="_a_4_1_1_1_1_1">#REF!</definedName>
    <definedName name="_a_4_1_1_1_1_3">#REF!</definedName>
    <definedName name="_a_4_1_1_1_3">#REF!</definedName>
    <definedName name="_a_4_1_1_1_3_1">#REF!</definedName>
    <definedName name="_a_4_1_1_3">#REF!</definedName>
    <definedName name="_a_4_1_1_3_1">#REF!</definedName>
    <definedName name="_a_4_1_3">#REF!</definedName>
    <definedName name="_a_4_18">#REF!</definedName>
    <definedName name="_a_4_18_1">#REF!</definedName>
    <definedName name="_a_4_18_1_3">#REF!</definedName>
    <definedName name="_a_4_18_3">#REF!</definedName>
    <definedName name="_a_4_21">#REF!</definedName>
    <definedName name="_a_4_21_3">#REF!</definedName>
    <definedName name="_a_4_3">#REF!</definedName>
    <definedName name="_a_5">#REF!</definedName>
    <definedName name="_a_5_3">#REF!</definedName>
    <definedName name="_a_6">#REF!</definedName>
    <definedName name="_a_6_1">#REF!</definedName>
    <definedName name="_a_6_1_3">#REF!</definedName>
    <definedName name="_a_6_18">#REF!</definedName>
    <definedName name="_a_6_18_1">#REF!</definedName>
    <definedName name="_a_6_18_1_3">#REF!</definedName>
    <definedName name="_a_6_18_3">#REF!</definedName>
    <definedName name="_a_6_21">#REF!</definedName>
    <definedName name="_a_6_21_3">#REF!</definedName>
    <definedName name="_a_6_3">#REF!</definedName>
    <definedName name="_a_7">#REF!</definedName>
    <definedName name="_a_7_3">#REF!</definedName>
    <definedName name="_aaa5">#REF!</definedName>
    <definedName name="_bol1">#REF!</definedName>
    <definedName name="_dim4">#REF!</definedName>
    <definedName name="_dim4_1">#REF!</definedName>
    <definedName name="_xlnm._FilterDatabase" localSheetId="3" hidden="1">CARPENTRY!$A$3:$Y$59</definedName>
    <definedName name="_xlnm._FilterDatabase" localSheetId="1" hidden="1">CIVIL!$A$2:$Y$61</definedName>
    <definedName name="_xlnm._FilterDatabase" localSheetId="4" hidden="1">'ELE BOQ'!$A$5:$V$236</definedName>
    <definedName name="_xlnm._FilterDatabase" localSheetId="2" hidden="1">'FIRE ALARM BOQ'!$A$4:$AN$39</definedName>
    <definedName name="_xlnm._FilterDatabase" localSheetId="8" hidden="1">'FIRE FIGHTING'!$A$5:$V$35</definedName>
    <definedName name="_xlnm._FilterDatabase" localSheetId="5" hidden="1">'HVAC - HI SIDE'!$A$3:$AE$110</definedName>
    <definedName name="_xlnm._FilterDatabase" localSheetId="6" hidden="1">'HVAC - LOW SIDE'!$A$3:$AE$103</definedName>
    <definedName name="_xlnm._FilterDatabase" localSheetId="7" hidden="1">'PHE BOQ'!$A$5:$AE$55</definedName>
    <definedName name="_HDD1">#REF!</definedName>
    <definedName name="_l">#REF!</definedName>
    <definedName name="_l_1">#REF!</definedName>
    <definedName name="_l_1_1">#REF!</definedName>
    <definedName name="_l_1_1_1">#REF!</definedName>
    <definedName name="_l_1_1_1_1">#REF!</definedName>
    <definedName name="_l_1_1_1_1_1">#REF!</definedName>
    <definedName name="_l_1_1_1_1_1_1">#REF!</definedName>
    <definedName name="_l_1_1_17">#REF!</definedName>
    <definedName name="_l_1_1_28">#REF!</definedName>
    <definedName name="_l_1_1_6">#REF!</definedName>
    <definedName name="_l_1_17">#REF!</definedName>
    <definedName name="_l_1_2">#REF!</definedName>
    <definedName name="_l_1_28">#REF!</definedName>
    <definedName name="_l_1_6">#REF!</definedName>
    <definedName name="_l_1_9">#REF!</definedName>
    <definedName name="_l_10">#REF!</definedName>
    <definedName name="_l_10_1">#REF!</definedName>
    <definedName name="_l_10_1_1">#REF!</definedName>
    <definedName name="_l_10_17">#REF!</definedName>
    <definedName name="_l_11">#REF!</definedName>
    <definedName name="_l_11_1">#REF!</definedName>
    <definedName name="_l_12">#REF!</definedName>
    <definedName name="_l_13">#REF!</definedName>
    <definedName name="_l_14">#REF!</definedName>
    <definedName name="_l_14_1">#REF!</definedName>
    <definedName name="_l_14_17">#REF!</definedName>
    <definedName name="_l_15">#REF!</definedName>
    <definedName name="_l_15_1">#REF!</definedName>
    <definedName name="_l_16">#REF!</definedName>
    <definedName name="_l_16_1">#REF!</definedName>
    <definedName name="_l_17">#REF!</definedName>
    <definedName name="_l_17_1">#REF!</definedName>
    <definedName name="_l_17_2">#REF!</definedName>
    <definedName name="_l_18">#REF!</definedName>
    <definedName name="_l_18_1">#REF!</definedName>
    <definedName name="_l_18_1_1">#REF!</definedName>
    <definedName name="_l_18_2">#REF!</definedName>
    <definedName name="_l_19">#REF!</definedName>
    <definedName name="_l_19_1">#REF!</definedName>
    <definedName name="_l_2">#REF!</definedName>
    <definedName name="_l_20">#REF!</definedName>
    <definedName name="_l_20_1">#REF!</definedName>
    <definedName name="_l_21">#REF!</definedName>
    <definedName name="_l_21_1">#REF!</definedName>
    <definedName name="_l_21_1_1">#REF!</definedName>
    <definedName name="_l_21_2">#REF!</definedName>
    <definedName name="_l_22">#REF!</definedName>
    <definedName name="_l_23">#REF!</definedName>
    <definedName name="_l_24">#REF!</definedName>
    <definedName name="_l_25">#REF!</definedName>
    <definedName name="_l_26">#REF!</definedName>
    <definedName name="_l_26_1">#REF!</definedName>
    <definedName name="_l_27">#REF!</definedName>
    <definedName name="_l_27_1">#REF!</definedName>
    <definedName name="_l_28">#REF!</definedName>
    <definedName name="_l_28_1">#REF!</definedName>
    <definedName name="_l_29">#REF!</definedName>
    <definedName name="_l_4">#REF!</definedName>
    <definedName name="_l_4_1">#REF!</definedName>
    <definedName name="_l_4_1_1">#REF!</definedName>
    <definedName name="_l_4_1_1_1">#REF!</definedName>
    <definedName name="_l_4_1_1_1_1">#REF!</definedName>
    <definedName name="_l_4_1_1_1_1_1">#REF!</definedName>
    <definedName name="_l_4_1_17">#REF!</definedName>
    <definedName name="_l_4_1_28">#REF!</definedName>
    <definedName name="_l_4_1_6">#REF!</definedName>
    <definedName name="_l_4_10">#REF!</definedName>
    <definedName name="_l_4_12">#REF!</definedName>
    <definedName name="_l_4_13">#REF!</definedName>
    <definedName name="_l_4_14">#REF!</definedName>
    <definedName name="_l_4_15">#REF!</definedName>
    <definedName name="_l_4_16">#REF!</definedName>
    <definedName name="_l_4_17">#REF!</definedName>
    <definedName name="_l_4_18">#REF!</definedName>
    <definedName name="_l_4_18_1">#REF!</definedName>
    <definedName name="_l_4_19">#REF!</definedName>
    <definedName name="_l_4_20">#REF!</definedName>
    <definedName name="_l_4_21">#REF!</definedName>
    <definedName name="_l_4_21_1">#REF!</definedName>
    <definedName name="_l_4_22">#REF!</definedName>
    <definedName name="_l_4_23">#REF!</definedName>
    <definedName name="_l_4_24">#REF!</definedName>
    <definedName name="_l_4_25">#REF!</definedName>
    <definedName name="_l_4_26">#REF!</definedName>
    <definedName name="_l_4_27">#REF!</definedName>
    <definedName name="_l_4_28">#REF!</definedName>
    <definedName name="_l_4_6">#REF!</definedName>
    <definedName name="_l_4_7">#REF!</definedName>
    <definedName name="_l_4_8">#REF!</definedName>
    <definedName name="_l_4_9">#REF!</definedName>
    <definedName name="_l_5">#REF!</definedName>
    <definedName name="_l_5_17">#REF!</definedName>
    <definedName name="_l_5_28">#REF!</definedName>
    <definedName name="_l_5_6">#REF!</definedName>
    <definedName name="_l_6">#REF!</definedName>
    <definedName name="_l_6_1">#REF!</definedName>
    <definedName name="_l_6_10">#REF!</definedName>
    <definedName name="_l_6_12">#REF!</definedName>
    <definedName name="_l_6_13">#REF!</definedName>
    <definedName name="_l_6_14">#REF!</definedName>
    <definedName name="_l_6_15">#REF!</definedName>
    <definedName name="_l_6_16">#REF!</definedName>
    <definedName name="_l_6_17">#REF!</definedName>
    <definedName name="_l_6_18">#REF!</definedName>
    <definedName name="_l_6_18_1">#REF!</definedName>
    <definedName name="_l_6_19">#REF!</definedName>
    <definedName name="_l_6_20">#REF!</definedName>
    <definedName name="_l_6_21">#REF!</definedName>
    <definedName name="_l_6_21_1">#REF!</definedName>
    <definedName name="_l_6_22">#REF!</definedName>
    <definedName name="_l_6_23">#REF!</definedName>
    <definedName name="_l_6_24">#REF!</definedName>
    <definedName name="_l_6_25">#REF!</definedName>
    <definedName name="_l_6_26">#REF!</definedName>
    <definedName name="_l_6_27">#REF!</definedName>
    <definedName name="_l_6_28">#REF!</definedName>
    <definedName name="_l_6_6">#REF!</definedName>
    <definedName name="_l_6_7">#REF!</definedName>
    <definedName name="_l_6_8">#REF!</definedName>
    <definedName name="_l_6_9">#REF!</definedName>
    <definedName name="_l_6_9_1">#REF!</definedName>
    <definedName name="_l_6_9_1_1">#REF!</definedName>
    <definedName name="_l_7">#REF!</definedName>
    <definedName name="_l_8">#REF!</definedName>
    <definedName name="_l_9">#REF!</definedName>
    <definedName name="_l_9_1">#REF!</definedName>
    <definedName name="_p">#REF!</definedName>
    <definedName name="_p_1">#REF!</definedName>
    <definedName name="_p_1_1">#REF!</definedName>
    <definedName name="_p_1_1_1">#REF!</definedName>
    <definedName name="_p_1_1_1_1">#REF!</definedName>
    <definedName name="_p_1_1_1_1_1">#REF!</definedName>
    <definedName name="_p_1_1_1_1_1_1">#REF!</definedName>
    <definedName name="_p_1_1_17">#REF!</definedName>
    <definedName name="_p_1_1_28">#REF!</definedName>
    <definedName name="_p_1_1_6">#REF!</definedName>
    <definedName name="_p_1_17">#REF!</definedName>
    <definedName name="_p_1_2">#REF!</definedName>
    <definedName name="_p_1_28">#REF!</definedName>
    <definedName name="_p_1_6">#REF!</definedName>
    <definedName name="_p_1_9">#REF!</definedName>
    <definedName name="_p_10">#REF!</definedName>
    <definedName name="_p_10_1">#REF!</definedName>
    <definedName name="_p_10_1_1">#REF!</definedName>
    <definedName name="_p_10_17">#REF!</definedName>
    <definedName name="_p_11">#REF!</definedName>
    <definedName name="_p_11_1">#REF!</definedName>
    <definedName name="_p_12">#REF!</definedName>
    <definedName name="_p_13">#REF!</definedName>
    <definedName name="_p_14">#REF!</definedName>
    <definedName name="_p_14_1">#REF!</definedName>
    <definedName name="_p_14_17">#REF!</definedName>
    <definedName name="_p_15">#REF!</definedName>
    <definedName name="_p_15_1">#REF!</definedName>
    <definedName name="_p_16">#REF!</definedName>
    <definedName name="_p_16_1">#REF!</definedName>
    <definedName name="_p_17">#REF!</definedName>
    <definedName name="_p_17_1">#REF!</definedName>
    <definedName name="_p_17_2">#REF!</definedName>
    <definedName name="_p_18">#REF!</definedName>
    <definedName name="_p_18_1">#REF!</definedName>
    <definedName name="_p_18_1_1">#REF!</definedName>
    <definedName name="_p_18_2">#REF!</definedName>
    <definedName name="_p_19">#REF!</definedName>
    <definedName name="_p_19_1">#REF!</definedName>
    <definedName name="_p_2">#REF!</definedName>
    <definedName name="_p_20">#REF!</definedName>
    <definedName name="_p_20_1">#REF!</definedName>
    <definedName name="_p_21">#REF!</definedName>
    <definedName name="_p_21_1">#REF!</definedName>
    <definedName name="_p_21_1_1">#REF!</definedName>
    <definedName name="_p_21_2">#REF!</definedName>
    <definedName name="_p_22">#REF!</definedName>
    <definedName name="_p_23">#REF!</definedName>
    <definedName name="_p_24">#REF!</definedName>
    <definedName name="_p_25">#REF!</definedName>
    <definedName name="_p_26">#REF!</definedName>
    <definedName name="_p_26_1">#REF!</definedName>
    <definedName name="_p_27">#REF!</definedName>
    <definedName name="_p_27_1">#REF!</definedName>
    <definedName name="_p_28">#REF!</definedName>
    <definedName name="_p_28_1">#REF!</definedName>
    <definedName name="_p_29">#REF!</definedName>
    <definedName name="_p_4">#REF!</definedName>
    <definedName name="_p_4_1">#REF!</definedName>
    <definedName name="_p_4_1_1">#REF!</definedName>
    <definedName name="_p_4_1_1_1">#REF!</definedName>
    <definedName name="_p_4_1_1_1_1">#REF!</definedName>
    <definedName name="_p_4_1_1_1_1_1">#REF!</definedName>
    <definedName name="_p_4_1_17">#REF!</definedName>
    <definedName name="_p_4_1_28">#REF!</definedName>
    <definedName name="_p_4_1_6">#REF!</definedName>
    <definedName name="_p_4_10">#REF!</definedName>
    <definedName name="_p_4_12">#REF!</definedName>
    <definedName name="_p_4_13">#REF!</definedName>
    <definedName name="_p_4_14">#REF!</definedName>
    <definedName name="_p_4_15">#REF!</definedName>
    <definedName name="_p_4_16">#REF!</definedName>
    <definedName name="_p_4_17">#REF!</definedName>
    <definedName name="_p_4_18">#REF!</definedName>
    <definedName name="_p_4_18_1">#REF!</definedName>
    <definedName name="_p_4_19">#REF!</definedName>
    <definedName name="_p_4_20">#REF!</definedName>
    <definedName name="_p_4_21">#REF!</definedName>
    <definedName name="_p_4_21_1">#REF!</definedName>
    <definedName name="_p_4_22">#REF!</definedName>
    <definedName name="_p_4_23">#REF!</definedName>
    <definedName name="_p_4_24">#REF!</definedName>
    <definedName name="_p_4_25">#REF!</definedName>
    <definedName name="_p_4_26">#REF!</definedName>
    <definedName name="_p_4_27">#REF!</definedName>
    <definedName name="_p_4_28">#REF!</definedName>
    <definedName name="_p_4_6">#REF!</definedName>
    <definedName name="_p_4_7">#REF!</definedName>
    <definedName name="_p_4_8">#REF!</definedName>
    <definedName name="_p_4_9">#REF!</definedName>
    <definedName name="_p_5">#REF!</definedName>
    <definedName name="_p_5_17">#REF!</definedName>
    <definedName name="_p_5_28">#REF!</definedName>
    <definedName name="_p_5_6">#REF!</definedName>
    <definedName name="_p_6">#REF!</definedName>
    <definedName name="_p_6_1">#REF!</definedName>
    <definedName name="_p_6_10">#REF!</definedName>
    <definedName name="_p_6_12">#REF!</definedName>
    <definedName name="_p_6_13">#REF!</definedName>
    <definedName name="_p_6_14">#REF!</definedName>
    <definedName name="_p_6_15">#REF!</definedName>
    <definedName name="_p_6_16">#REF!</definedName>
    <definedName name="_p_6_17">#REF!</definedName>
    <definedName name="_p_6_18">#REF!</definedName>
    <definedName name="_p_6_18_1">#REF!</definedName>
    <definedName name="_p_6_19">#REF!</definedName>
    <definedName name="_p_6_20">#REF!</definedName>
    <definedName name="_p_6_21">#REF!</definedName>
    <definedName name="_p_6_21_1">#REF!</definedName>
    <definedName name="_p_6_22">#REF!</definedName>
    <definedName name="_p_6_23">#REF!</definedName>
    <definedName name="_p_6_24">#REF!</definedName>
    <definedName name="_p_6_25">#REF!</definedName>
    <definedName name="_p_6_26">#REF!</definedName>
    <definedName name="_p_6_27">#REF!</definedName>
    <definedName name="_p_6_28">#REF!</definedName>
    <definedName name="_p_6_6">#REF!</definedName>
    <definedName name="_p_6_7">#REF!</definedName>
    <definedName name="_p_6_8">#REF!</definedName>
    <definedName name="_p_6_9">#REF!</definedName>
    <definedName name="_p_6_9_1">#REF!</definedName>
    <definedName name="_p_6_9_1_1">#REF!</definedName>
    <definedName name="_p_7">#REF!</definedName>
    <definedName name="_p_8">#REF!</definedName>
    <definedName name="_p_9">#REF!</definedName>
    <definedName name="_p_9_1">#REF!</definedName>
    <definedName name="_rim4">#REF!</definedName>
    <definedName name="_rm4">#REF!</definedName>
    <definedName name="_rm4_1">#REF!</definedName>
    <definedName name="_Toc458400507_2">#REF!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#REF!</definedName>
    <definedName name="A10_">#REF!</definedName>
    <definedName name="A13_">#REF!</definedName>
    <definedName name="A13__1">#REF!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cab">#REF!</definedName>
    <definedName name="acabl">#REF!</definedName>
    <definedName name="accab">#REF!</definedName>
    <definedName name="AcctName">#REF!</definedName>
    <definedName name="AcctName_1">#REF!</definedName>
    <definedName name="AcctName_1_3">#REF!</definedName>
    <definedName name="AcctName_10">#REF!</definedName>
    <definedName name="AcctName_10_1">#REF!</definedName>
    <definedName name="AcctName_10_1_3">#REF!</definedName>
    <definedName name="AcctName_10_17">#REF!</definedName>
    <definedName name="AcctName_10_17_3">#REF!</definedName>
    <definedName name="AcctName_11">#REF!</definedName>
    <definedName name="AcctName_11_1">#REF!</definedName>
    <definedName name="AcctName_12">#REF!</definedName>
    <definedName name="AcctName_12_3">#REF!</definedName>
    <definedName name="AcctName_13">#REF!</definedName>
    <definedName name="AcctName_13_3">#REF!</definedName>
    <definedName name="AcctName_14">#REF!</definedName>
    <definedName name="AcctName_15">#REF!</definedName>
    <definedName name="AcctName_15_1">#REF!</definedName>
    <definedName name="AcctName_16">#REF!</definedName>
    <definedName name="AcctName_16_1">#REF!</definedName>
    <definedName name="AcctName_16_1_3">#REF!</definedName>
    <definedName name="AcctName_16_3">#REF!</definedName>
    <definedName name="AcctName_17">#REF!</definedName>
    <definedName name="AcctName_17_1">#REF!</definedName>
    <definedName name="AcctName_17_3">#REF!</definedName>
    <definedName name="AcctName_18">#REF!</definedName>
    <definedName name="AcctName_18_1">#REF!</definedName>
    <definedName name="AcctName_18_1_3">#REF!</definedName>
    <definedName name="AcctName_19">#REF!</definedName>
    <definedName name="AcctName_19_1">#REF!</definedName>
    <definedName name="AcctName_2">#REF!</definedName>
    <definedName name="AcctName_20">#REF!</definedName>
    <definedName name="AcctName_20_1">#REF!</definedName>
    <definedName name="AcctName_20_1_3">#REF!</definedName>
    <definedName name="AcctName_21">#REF!</definedName>
    <definedName name="AcctName_21_1">#REF!</definedName>
    <definedName name="AcctName_21_1_1">#REF!</definedName>
    <definedName name="AcctName_22">#REF!</definedName>
    <definedName name="AcctName_22_3">#REF!</definedName>
    <definedName name="AcctName_23">#REF!</definedName>
    <definedName name="AcctName_23_3">#REF!</definedName>
    <definedName name="AcctName_24">#REF!</definedName>
    <definedName name="AcctName_24_3">#REF!</definedName>
    <definedName name="AcctName_25">#REF!</definedName>
    <definedName name="AcctName_25_3">#REF!</definedName>
    <definedName name="AcctName_26">#REF!</definedName>
    <definedName name="AcctName_26_1">#REF!</definedName>
    <definedName name="AcctName_27">#REF!</definedName>
    <definedName name="AcctName_27_1">#REF!</definedName>
    <definedName name="AcctName_28">#REF!</definedName>
    <definedName name="AcctName_28_1">#REF!</definedName>
    <definedName name="AcctName_29">#REF!</definedName>
    <definedName name="AcctName_3">#REF!</definedName>
    <definedName name="AcctName_4">#REF!</definedName>
    <definedName name="AcctName_4_1">#REF!</definedName>
    <definedName name="AcctName_4_1_1">#REF!</definedName>
    <definedName name="AcctName_4_1_1_1">#REF!</definedName>
    <definedName name="AcctName_4_1_1_1_1">#REF!</definedName>
    <definedName name="AcctName_4_1_1_1_1_1">#REF!</definedName>
    <definedName name="AcctName_4_1_1_1_1_3">#REF!</definedName>
    <definedName name="AcctName_4_1_1_1_3">#REF!</definedName>
    <definedName name="AcctName_4_1_1_1_3_1">#REF!</definedName>
    <definedName name="AcctName_4_1_1_3">#REF!</definedName>
    <definedName name="AcctName_4_1_17">#REF!</definedName>
    <definedName name="AcctName_4_1_17_3">#REF!</definedName>
    <definedName name="AcctName_4_1_28">#REF!</definedName>
    <definedName name="AcctName_4_1_3">#REF!</definedName>
    <definedName name="AcctName_4_1_6">#REF!</definedName>
    <definedName name="AcctName_4_10">#REF!</definedName>
    <definedName name="AcctName_4_10_3">#REF!</definedName>
    <definedName name="AcctName_4_12">#REF!</definedName>
    <definedName name="AcctName_4_12_3">#REF!</definedName>
    <definedName name="AcctName_4_13">#REF!</definedName>
    <definedName name="AcctName_4_13_3">#REF!</definedName>
    <definedName name="AcctName_4_14">#REF!</definedName>
    <definedName name="AcctName_4_14_3">#REF!</definedName>
    <definedName name="AcctName_4_15">#REF!</definedName>
    <definedName name="AcctName_4_15_3">#REF!</definedName>
    <definedName name="AcctName_4_16">#REF!</definedName>
    <definedName name="AcctName_4_16_3">#REF!</definedName>
    <definedName name="AcctName_4_17">#REF!</definedName>
    <definedName name="AcctName_4_17_3">#REF!</definedName>
    <definedName name="AcctName_4_18">#REF!</definedName>
    <definedName name="AcctName_4_18_1">#REF!</definedName>
    <definedName name="AcctName_4_18_1_3">#REF!</definedName>
    <definedName name="AcctName_4_19">#REF!</definedName>
    <definedName name="AcctName_4_20">#REF!</definedName>
    <definedName name="AcctName_4_20_3">#REF!</definedName>
    <definedName name="AcctName_4_21">#REF!</definedName>
    <definedName name="AcctName_4_21_1">#REF!</definedName>
    <definedName name="AcctName_4_21_1_3">#REF!</definedName>
    <definedName name="AcctName_4_22">#REF!</definedName>
    <definedName name="AcctName_4_22_3">#REF!</definedName>
    <definedName name="AcctName_4_23">#REF!</definedName>
    <definedName name="AcctName_4_23_3">#REF!</definedName>
    <definedName name="AcctName_4_24">#REF!</definedName>
    <definedName name="AcctName_4_24_3">#REF!</definedName>
    <definedName name="AcctName_4_25">#REF!</definedName>
    <definedName name="AcctName_4_25_3">#REF!</definedName>
    <definedName name="AcctName_4_26">#REF!</definedName>
    <definedName name="AcctName_4_26_3">#REF!</definedName>
    <definedName name="AcctName_4_27">#REF!</definedName>
    <definedName name="AcctName_4_27_3">#REF!</definedName>
    <definedName name="AcctName_4_28">#REF!</definedName>
    <definedName name="AcctName_4_6">#REF!</definedName>
    <definedName name="AcctName_4_7">#REF!</definedName>
    <definedName name="AcctName_4_7_3">#REF!</definedName>
    <definedName name="AcctName_4_8">#REF!</definedName>
    <definedName name="AcctName_4_8_3">#REF!</definedName>
    <definedName name="AcctName_4_9">#REF!</definedName>
    <definedName name="AcctName_4_9_3">#REF!</definedName>
    <definedName name="AcctName_5">#REF!</definedName>
    <definedName name="AcctName_5_17">#REF!</definedName>
    <definedName name="AcctName_5_17_3">#REF!</definedName>
    <definedName name="AcctName_5_28">#REF!</definedName>
    <definedName name="AcctName_5_6">#REF!</definedName>
    <definedName name="AcctName_6">#REF!</definedName>
    <definedName name="AcctName_6_1">#REF!</definedName>
    <definedName name="AcctName_6_10">#REF!</definedName>
    <definedName name="AcctName_6_10_3">#REF!</definedName>
    <definedName name="AcctName_6_12">#REF!</definedName>
    <definedName name="AcctName_6_12_3">#REF!</definedName>
    <definedName name="AcctName_6_13">#REF!</definedName>
    <definedName name="AcctName_6_13_3">#REF!</definedName>
    <definedName name="AcctName_6_14">#REF!</definedName>
    <definedName name="AcctName_6_14_3">#REF!</definedName>
    <definedName name="AcctName_6_15">#REF!</definedName>
    <definedName name="AcctName_6_15_3">#REF!</definedName>
    <definedName name="AcctName_6_16">#REF!</definedName>
    <definedName name="AcctName_6_16_3">#REF!</definedName>
    <definedName name="AcctName_6_17">#REF!</definedName>
    <definedName name="AcctName_6_17_3">#REF!</definedName>
    <definedName name="AcctName_6_18">#REF!</definedName>
    <definedName name="AcctName_6_18_1">#REF!</definedName>
    <definedName name="AcctName_6_18_1_3">#REF!</definedName>
    <definedName name="AcctName_6_19">#REF!</definedName>
    <definedName name="AcctName_6_20">#REF!</definedName>
    <definedName name="AcctName_6_20_3">#REF!</definedName>
    <definedName name="AcctName_6_21">#REF!</definedName>
    <definedName name="AcctName_6_21_1">#REF!</definedName>
    <definedName name="AcctName_6_21_1_3">#REF!</definedName>
    <definedName name="AcctName_6_22">#REF!</definedName>
    <definedName name="AcctName_6_22_3">#REF!</definedName>
    <definedName name="AcctName_6_23">#REF!</definedName>
    <definedName name="AcctName_6_23_3">#REF!</definedName>
    <definedName name="AcctName_6_24">#REF!</definedName>
    <definedName name="AcctName_6_24_3">#REF!</definedName>
    <definedName name="AcctName_6_25">#REF!</definedName>
    <definedName name="AcctName_6_25_3">#REF!</definedName>
    <definedName name="AcctName_6_26">#REF!</definedName>
    <definedName name="AcctName_6_26_3">#REF!</definedName>
    <definedName name="AcctName_6_27">#REF!</definedName>
    <definedName name="AcctName_6_27_3">#REF!</definedName>
    <definedName name="AcctName_6_28">#REF!</definedName>
    <definedName name="AcctName_6_6">#REF!</definedName>
    <definedName name="AcctName_6_7">#REF!</definedName>
    <definedName name="AcctName_6_7_3">#REF!</definedName>
    <definedName name="AcctName_6_8">#REF!</definedName>
    <definedName name="AcctName_6_8_3">#REF!</definedName>
    <definedName name="AcctName_6_9">#REF!</definedName>
    <definedName name="AcctName_6_9_1">#REF!</definedName>
    <definedName name="AcctName_6_9_1_1">#REF!</definedName>
    <definedName name="AcctName_6_9_1_1_3">#REF!</definedName>
    <definedName name="AcctName_6_9_1_3">#REF!</definedName>
    <definedName name="AcctName_7">#REF!</definedName>
    <definedName name="AcctName_8">#REF!</definedName>
    <definedName name="AcctName_8_3">#REF!</definedName>
    <definedName name="AcctName_9">#REF!</definedName>
    <definedName name="AcctName_9_3">#REF!</definedName>
    <definedName name="AcctPrio">#REF!</definedName>
    <definedName name="AcctPrio_1">#REF!</definedName>
    <definedName name="AcctPrio_1_3">#REF!</definedName>
    <definedName name="AcctPrio_10">#REF!</definedName>
    <definedName name="AcctPrio_10_1">#REF!</definedName>
    <definedName name="AcctPrio_10_17">#REF!</definedName>
    <definedName name="AcctPrio_11">#REF!</definedName>
    <definedName name="AcctPrio_11_1">#REF!</definedName>
    <definedName name="AcctPrio_12">#REF!</definedName>
    <definedName name="AcctPrio_13">#REF!</definedName>
    <definedName name="AcctPrio_14">#REF!</definedName>
    <definedName name="AcctPrio_15">#REF!</definedName>
    <definedName name="AcctPrio_15_1">#REF!</definedName>
    <definedName name="AcctPrio_16">#REF!</definedName>
    <definedName name="AcctPrio_16_1">#REF!</definedName>
    <definedName name="AcctPrio_17">#REF!</definedName>
    <definedName name="AcctPrio_17_1">#REF!</definedName>
    <definedName name="AcctPrio_18">#REF!</definedName>
    <definedName name="AcctPrio_18_1">#REF!</definedName>
    <definedName name="AcctPrio_18_1_3">#REF!</definedName>
    <definedName name="AcctPrio_19">#REF!</definedName>
    <definedName name="AcctPrio_19_1">#REF!</definedName>
    <definedName name="AcctPrio_2">#REF!</definedName>
    <definedName name="AcctPrio_20">#REF!</definedName>
    <definedName name="AcctPrio_20_1">#REF!</definedName>
    <definedName name="AcctPrio_21">#REF!</definedName>
    <definedName name="AcctPrio_21_1">#REF!</definedName>
    <definedName name="AcctPrio_21_1_1">#REF!</definedName>
    <definedName name="AcctPrio_22">#REF!</definedName>
    <definedName name="AcctPrio_23">#REF!</definedName>
    <definedName name="AcctPrio_24">#REF!</definedName>
    <definedName name="AcctPrio_25">#REF!</definedName>
    <definedName name="AcctPrio_26">#REF!</definedName>
    <definedName name="AcctPrio_26_1">#REF!</definedName>
    <definedName name="AcctPrio_27">#REF!</definedName>
    <definedName name="AcctPrio_27_1">#REF!</definedName>
    <definedName name="AcctPrio_28">#REF!</definedName>
    <definedName name="AcctPrio_28_1">#REF!</definedName>
    <definedName name="AcctPrio_29">#REF!</definedName>
    <definedName name="AcctPrio_3">#REF!</definedName>
    <definedName name="AcctPrio_4">#REF!</definedName>
    <definedName name="AcctPrio_4_1">#REF!</definedName>
    <definedName name="AcctPrio_4_1_1">#REF!</definedName>
    <definedName name="AcctPrio_4_1_1_1">#REF!</definedName>
    <definedName name="AcctPrio_4_1_1_1_1">#REF!</definedName>
    <definedName name="AcctPrio_4_1_1_1_1_1">#REF!</definedName>
    <definedName name="AcctPrio_4_1_1_1_1_3">#REF!</definedName>
    <definedName name="AcctPrio_4_1_1_1_3">#REF!</definedName>
    <definedName name="AcctPrio_4_1_1_1_3_1">#REF!</definedName>
    <definedName name="AcctPrio_4_1_1_3">#REF!</definedName>
    <definedName name="AcctPrio_4_1_17">#REF!</definedName>
    <definedName name="AcctPrio_4_1_17_3">#REF!</definedName>
    <definedName name="AcctPrio_4_1_28">#REF!</definedName>
    <definedName name="AcctPrio_4_1_3">#REF!</definedName>
    <definedName name="AcctPrio_4_1_6">#REF!</definedName>
    <definedName name="AcctPrio_4_10">#REF!</definedName>
    <definedName name="AcctPrio_4_12">#REF!</definedName>
    <definedName name="AcctPrio_4_13">#REF!</definedName>
    <definedName name="AcctPrio_4_14">#REF!</definedName>
    <definedName name="AcctPrio_4_15">#REF!</definedName>
    <definedName name="AcctPrio_4_16">#REF!</definedName>
    <definedName name="AcctPrio_4_17">#REF!</definedName>
    <definedName name="AcctPrio_4_18">#REF!</definedName>
    <definedName name="AcctPrio_4_18_1">#REF!</definedName>
    <definedName name="AcctPrio_4_18_1_3">#REF!</definedName>
    <definedName name="AcctPrio_4_19">#REF!</definedName>
    <definedName name="AcctPrio_4_20">#REF!</definedName>
    <definedName name="AcctPrio_4_21">#REF!</definedName>
    <definedName name="AcctPrio_4_21_1">#REF!</definedName>
    <definedName name="AcctPrio_4_22">#REF!</definedName>
    <definedName name="AcctPrio_4_23">#REF!</definedName>
    <definedName name="AcctPrio_4_24">#REF!</definedName>
    <definedName name="AcctPrio_4_25">#REF!</definedName>
    <definedName name="AcctPrio_4_26">#REF!</definedName>
    <definedName name="AcctPrio_4_27">#REF!</definedName>
    <definedName name="AcctPrio_4_28">#REF!</definedName>
    <definedName name="AcctPrio_4_6">#REF!</definedName>
    <definedName name="AcctPrio_4_7">#REF!</definedName>
    <definedName name="AcctPrio_4_8">#REF!</definedName>
    <definedName name="AcctPrio_4_9">#REF!</definedName>
    <definedName name="AcctPrio_5">#REF!</definedName>
    <definedName name="AcctPrio_5_17">#REF!</definedName>
    <definedName name="AcctPrio_5_28">#REF!</definedName>
    <definedName name="AcctPrio_5_6">#REF!</definedName>
    <definedName name="AcctPrio_6">#REF!</definedName>
    <definedName name="AcctPrio_6_1">#REF!</definedName>
    <definedName name="AcctPrio_6_10">#REF!</definedName>
    <definedName name="AcctPrio_6_12">#REF!</definedName>
    <definedName name="AcctPrio_6_13">#REF!</definedName>
    <definedName name="AcctPrio_6_14">#REF!</definedName>
    <definedName name="AcctPrio_6_15">#REF!</definedName>
    <definedName name="AcctPrio_6_16">#REF!</definedName>
    <definedName name="AcctPrio_6_17">#REF!</definedName>
    <definedName name="AcctPrio_6_18">#REF!</definedName>
    <definedName name="AcctPrio_6_18_1">#REF!</definedName>
    <definedName name="AcctPrio_6_18_1_3">#REF!</definedName>
    <definedName name="AcctPrio_6_19">#REF!</definedName>
    <definedName name="AcctPrio_6_20">#REF!</definedName>
    <definedName name="AcctPrio_6_21">#REF!</definedName>
    <definedName name="AcctPrio_6_21_1">#REF!</definedName>
    <definedName name="AcctPrio_6_22">#REF!</definedName>
    <definedName name="AcctPrio_6_23">#REF!</definedName>
    <definedName name="AcctPrio_6_24">#REF!</definedName>
    <definedName name="AcctPrio_6_25">#REF!</definedName>
    <definedName name="AcctPrio_6_26">#REF!</definedName>
    <definedName name="AcctPrio_6_27">#REF!</definedName>
    <definedName name="AcctPrio_6_28">#REF!</definedName>
    <definedName name="AcctPrio_6_6">#REF!</definedName>
    <definedName name="AcctPrio_6_7">#REF!</definedName>
    <definedName name="AcctPrio_6_8">#REF!</definedName>
    <definedName name="AcctPrio_6_9">#REF!</definedName>
    <definedName name="AcctPrio_6_9_1">#REF!</definedName>
    <definedName name="AcctPrio_6_9_1_1">#REF!</definedName>
    <definedName name="AcctPrio_7">#REF!</definedName>
    <definedName name="AcctPrio_8">#REF!</definedName>
    <definedName name="AcctPrio_9">#REF!</definedName>
    <definedName name="AcctPrio_Text">#REF!</definedName>
    <definedName name="AcctPrio_Text_1">#REF!</definedName>
    <definedName name="AcctPrio_Text_1_3">#REF!</definedName>
    <definedName name="AcctPrio_Text_10">#REF!</definedName>
    <definedName name="AcctPrio_Text_10_1">#REF!</definedName>
    <definedName name="AcctPrio_Text_10_17">#REF!</definedName>
    <definedName name="AcctPrio_Text_11">#REF!</definedName>
    <definedName name="AcctPrio_Text_11_1">#REF!</definedName>
    <definedName name="AcctPrio_Text_12">#REF!</definedName>
    <definedName name="AcctPrio_Text_13">#REF!</definedName>
    <definedName name="AcctPrio_Text_14">#REF!</definedName>
    <definedName name="AcctPrio_Text_15">#REF!</definedName>
    <definedName name="AcctPrio_Text_15_1">#REF!</definedName>
    <definedName name="AcctPrio_Text_16">#REF!</definedName>
    <definedName name="AcctPrio_Text_16_1">#REF!</definedName>
    <definedName name="AcctPrio_Text_17">#REF!</definedName>
    <definedName name="AcctPrio_Text_17_1">#REF!</definedName>
    <definedName name="AcctPrio_Text_18">#REF!</definedName>
    <definedName name="AcctPrio_Text_18_1">#REF!</definedName>
    <definedName name="AcctPrio_Text_18_1_3">#REF!</definedName>
    <definedName name="AcctPrio_Text_19">#REF!</definedName>
    <definedName name="AcctPrio_Text_19_1">#REF!</definedName>
    <definedName name="AcctPrio_Text_2">#REF!</definedName>
    <definedName name="AcctPrio_Text_20">#REF!</definedName>
    <definedName name="AcctPrio_Text_20_1">#REF!</definedName>
    <definedName name="AcctPrio_Text_21">#REF!</definedName>
    <definedName name="AcctPrio_Text_21_1">#REF!</definedName>
    <definedName name="AcctPrio_Text_21_1_1">#REF!</definedName>
    <definedName name="AcctPrio_Text_22">#REF!</definedName>
    <definedName name="AcctPrio_Text_23">#REF!</definedName>
    <definedName name="AcctPrio_Text_24">#REF!</definedName>
    <definedName name="AcctPrio_Text_25">#REF!</definedName>
    <definedName name="AcctPrio_Text_26">#REF!</definedName>
    <definedName name="AcctPrio_Text_26_1">#REF!</definedName>
    <definedName name="AcctPrio_Text_27">#REF!</definedName>
    <definedName name="AcctPrio_Text_27_1">#REF!</definedName>
    <definedName name="AcctPrio_Text_28">#REF!</definedName>
    <definedName name="AcctPrio_Text_28_1">#REF!</definedName>
    <definedName name="AcctPrio_Text_29">#REF!</definedName>
    <definedName name="AcctPrio_Text_3">#REF!</definedName>
    <definedName name="AcctPrio_Text_4">#REF!</definedName>
    <definedName name="AcctPrio_Text_4_1">#REF!</definedName>
    <definedName name="AcctPrio_Text_4_1_1">#REF!</definedName>
    <definedName name="AcctPrio_Text_4_1_1_1">#REF!</definedName>
    <definedName name="AcctPrio_Text_4_1_1_1_1">#REF!</definedName>
    <definedName name="AcctPrio_Text_4_1_1_1_1_1">#REF!</definedName>
    <definedName name="AcctPrio_Text_4_1_1_1_1_3">#REF!</definedName>
    <definedName name="AcctPrio_Text_4_1_1_1_3">#REF!</definedName>
    <definedName name="AcctPrio_Text_4_1_1_1_3_1">#REF!</definedName>
    <definedName name="AcctPrio_Text_4_1_1_3">#REF!</definedName>
    <definedName name="AcctPrio_Text_4_1_17">#REF!</definedName>
    <definedName name="AcctPrio_Text_4_1_17_3">#REF!</definedName>
    <definedName name="AcctPrio_Text_4_1_28">#REF!</definedName>
    <definedName name="AcctPrio_Text_4_1_3">#REF!</definedName>
    <definedName name="AcctPrio_Text_4_1_6">#REF!</definedName>
    <definedName name="AcctPrio_Text_4_10">#REF!</definedName>
    <definedName name="AcctPrio_Text_4_12">#REF!</definedName>
    <definedName name="AcctPrio_Text_4_13">#REF!</definedName>
    <definedName name="AcctPrio_Text_4_14">#REF!</definedName>
    <definedName name="AcctPrio_Text_4_15">#REF!</definedName>
    <definedName name="AcctPrio_Text_4_16">#REF!</definedName>
    <definedName name="AcctPrio_Text_4_17">#REF!</definedName>
    <definedName name="AcctPrio_Text_4_18">#REF!</definedName>
    <definedName name="AcctPrio_Text_4_18_1">#REF!</definedName>
    <definedName name="AcctPrio_Text_4_18_1_3">#REF!</definedName>
    <definedName name="AcctPrio_Text_4_19">#REF!</definedName>
    <definedName name="AcctPrio_Text_4_20">#REF!</definedName>
    <definedName name="AcctPrio_Text_4_21">#REF!</definedName>
    <definedName name="AcctPrio_Text_4_21_1">#REF!</definedName>
    <definedName name="AcctPrio_Text_4_22">#REF!</definedName>
    <definedName name="AcctPrio_Text_4_23">#REF!</definedName>
    <definedName name="AcctPrio_Text_4_24">#REF!</definedName>
    <definedName name="AcctPrio_Text_4_25">#REF!</definedName>
    <definedName name="AcctPrio_Text_4_26">#REF!</definedName>
    <definedName name="AcctPrio_Text_4_27">#REF!</definedName>
    <definedName name="AcctPrio_Text_4_28">#REF!</definedName>
    <definedName name="AcctPrio_Text_4_6">#REF!</definedName>
    <definedName name="AcctPrio_Text_4_7">#REF!</definedName>
    <definedName name="AcctPrio_Text_4_8">#REF!</definedName>
    <definedName name="AcctPrio_Text_4_9">#REF!</definedName>
    <definedName name="AcctPrio_Text_5">#REF!</definedName>
    <definedName name="AcctPrio_Text_5_17">#REF!</definedName>
    <definedName name="AcctPrio_Text_5_28">#REF!</definedName>
    <definedName name="AcctPrio_Text_5_6">#REF!</definedName>
    <definedName name="AcctPrio_Text_6">#REF!</definedName>
    <definedName name="AcctPrio_Text_6_1">#REF!</definedName>
    <definedName name="AcctPrio_Text_6_10">#REF!</definedName>
    <definedName name="AcctPrio_Text_6_12">#REF!</definedName>
    <definedName name="AcctPrio_Text_6_13">#REF!</definedName>
    <definedName name="AcctPrio_Text_6_14">#REF!</definedName>
    <definedName name="AcctPrio_Text_6_15">#REF!</definedName>
    <definedName name="AcctPrio_Text_6_16">#REF!</definedName>
    <definedName name="AcctPrio_Text_6_17">#REF!</definedName>
    <definedName name="AcctPrio_Text_6_18">#REF!</definedName>
    <definedName name="AcctPrio_Text_6_18_1">#REF!</definedName>
    <definedName name="AcctPrio_Text_6_18_1_3">#REF!</definedName>
    <definedName name="AcctPrio_Text_6_19">#REF!</definedName>
    <definedName name="AcctPrio_Text_6_20">#REF!</definedName>
    <definedName name="AcctPrio_Text_6_21">#REF!</definedName>
    <definedName name="AcctPrio_Text_6_21_1">#REF!</definedName>
    <definedName name="AcctPrio_Text_6_22">#REF!</definedName>
    <definedName name="AcctPrio_Text_6_23">#REF!</definedName>
    <definedName name="AcctPrio_Text_6_24">#REF!</definedName>
    <definedName name="AcctPrio_Text_6_25">#REF!</definedName>
    <definedName name="AcctPrio_Text_6_26">#REF!</definedName>
    <definedName name="AcctPrio_Text_6_27">#REF!</definedName>
    <definedName name="AcctPrio_Text_6_28">#REF!</definedName>
    <definedName name="AcctPrio_Text_6_6">#REF!</definedName>
    <definedName name="AcctPrio_Text_6_7">#REF!</definedName>
    <definedName name="AcctPrio_Text_6_8">#REF!</definedName>
    <definedName name="AcctPrio_Text_6_9">#REF!</definedName>
    <definedName name="AcctPrio_Text_6_9_1">#REF!</definedName>
    <definedName name="AcctPrio_Text_6_9_1_1">#REF!</definedName>
    <definedName name="AcctPrio_Text_7">#REF!</definedName>
    <definedName name="AcctPrio_Text_8">#REF!</definedName>
    <definedName name="AcctPrio_Text_9">#REF!</definedName>
    <definedName name="acon">#REF!</definedName>
    <definedName name="ActCode">#REF!</definedName>
    <definedName name="ActPilot">#REF!</definedName>
    <definedName name="ActPilot_1">#REF!</definedName>
    <definedName name="ActSignal">#REF!</definedName>
    <definedName name="ActType">#REF!</definedName>
    <definedName name="ActualCv">#REF!</definedName>
    <definedName name="ActualCv_1">#REF!</definedName>
    <definedName name="ActualPress">#REF!</definedName>
    <definedName name="ActualPress_1">#REF!</definedName>
    <definedName name="acv">#REF!</definedName>
    <definedName name="acv_1">#REF!</definedName>
    <definedName name="ahu">#REF!</definedName>
    <definedName name="ahu_1">#REF!</definedName>
    <definedName name="ahu_10">#REF!</definedName>
    <definedName name="ahu_12">#REF!</definedName>
    <definedName name="ahu_13">#REF!</definedName>
    <definedName name="ahu_14">#REF!</definedName>
    <definedName name="ahu_15">#REF!</definedName>
    <definedName name="ahu_16">#REF!</definedName>
    <definedName name="ahu_17">#REF!</definedName>
    <definedName name="ahu_18">#REF!</definedName>
    <definedName name="ahu_19">#REF!</definedName>
    <definedName name="ahu_20">#REF!</definedName>
    <definedName name="ahu_21">#REF!</definedName>
    <definedName name="ahu_22">#REF!</definedName>
    <definedName name="ahu_23">#REF!</definedName>
    <definedName name="ahu_23_1">#REF!</definedName>
    <definedName name="ahu_23_17">#REF!</definedName>
    <definedName name="ahu_23_28">#REF!</definedName>
    <definedName name="ahu_23_6">#REF!</definedName>
    <definedName name="ahu_24">#REF!</definedName>
    <definedName name="ahu_25">#REF!</definedName>
    <definedName name="ahu_26">#REF!</definedName>
    <definedName name="ahu_27">#REF!</definedName>
    <definedName name="ahu_28">#REF!</definedName>
    <definedName name="ahu_6">#REF!</definedName>
    <definedName name="ahu_7">#REF!</definedName>
    <definedName name="ahu_8">#REF!</definedName>
    <definedName name="ahu_9">#REF!</definedName>
    <definedName name="ahu_9_1">#REF!</definedName>
    <definedName name="ahu_9_1_1">#REF!</definedName>
    <definedName name="Appliance_discount">'[1]Works - Quote Sheet'!#REF!</definedName>
    <definedName name="Appliance_discount_1">'[1]Works - Quote Sheet'!#REF!</definedName>
    <definedName name="asf">#REF!</definedName>
    <definedName name="asf_1">#REF!</definedName>
    <definedName name="auxlp">#REF!</definedName>
    <definedName name="auxlp_18">#REF!</definedName>
    <definedName name="auxlp_18_1">#REF!</definedName>
    <definedName name="auxlp_21">#REF!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#REF!</definedName>
    <definedName name="Band">[3]Labels!$E$3:$E$9</definedName>
    <definedName name="BidClass">#REF!</definedName>
    <definedName name="BidClass_1">#REF!</definedName>
    <definedName name="BidClass_1_3">#REF!</definedName>
    <definedName name="BidClass_10">#REF!</definedName>
    <definedName name="BidClass_10_1">#REF!</definedName>
    <definedName name="BidClass_10_1_3">#REF!</definedName>
    <definedName name="BidClass_10_17">#REF!</definedName>
    <definedName name="BidClass_10_17_3">#REF!</definedName>
    <definedName name="BidClass_11">#REF!</definedName>
    <definedName name="BidClass_11_1">#REF!</definedName>
    <definedName name="BidClass_12">#REF!</definedName>
    <definedName name="BidClass_12_3">#REF!</definedName>
    <definedName name="BidClass_13">#REF!</definedName>
    <definedName name="BidClass_13_3">#REF!</definedName>
    <definedName name="BidClass_14">#REF!</definedName>
    <definedName name="BidClass_15">#REF!</definedName>
    <definedName name="BidClass_15_1">#REF!</definedName>
    <definedName name="BidClass_15_1_3">#REF!</definedName>
    <definedName name="BidClass_15_3">#REF!</definedName>
    <definedName name="BidClass_16">#REF!</definedName>
    <definedName name="BidClass_16_1">#REF!</definedName>
    <definedName name="BidClass_16_1_3">#REF!</definedName>
    <definedName name="BidClass_16_3">#REF!</definedName>
    <definedName name="BidClass_17">#REF!</definedName>
    <definedName name="BidClass_17_1">#REF!</definedName>
    <definedName name="BidClass_17_3">#REF!</definedName>
    <definedName name="BidClass_18">#REF!</definedName>
    <definedName name="BidClass_18_1">#REF!</definedName>
    <definedName name="BidClass_19">#REF!</definedName>
    <definedName name="BidClass_19_1">#REF!</definedName>
    <definedName name="BidClass_2">#REF!</definedName>
    <definedName name="BidClass_20">#REF!</definedName>
    <definedName name="BidClass_20_1">#REF!</definedName>
    <definedName name="BidClass_20_1_3">#REF!</definedName>
    <definedName name="BidClass_21">#REF!</definedName>
    <definedName name="BidClass_21_1">#REF!</definedName>
    <definedName name="BidClass_21_1_1">#REF!</definedName>
    <definedName name="BidClass_21_1_1_3">#REF!</definedName>
    <definedName name="BidClass_21_1_3">#REF!</definedName>
    <definedName name="BidClass_22">#REF!</definedName>
    <definedName name="BidClass_22_3">#REF!</definedName>
    <definedName name="BidClass_23">#REF!</definedName>
    <definedName name="BidClass_23_3">#REF!</definedName>
    <definedName name="BidClass_24">#REF!</definedName>
    <definedName name="BidClass_24_3">#REF!</definedName>
    <definedName name="BidClass_25">#REF!</definedName>
    <definedName name="BidClass_25_3">#REF!</definedName>
    <definedName name="BidClass_26">#REF!</definedName>
    <definedName name="BidClass_26_1">#REF!</definedName>
    <definedName name="BidClass_26_1_3">#REF!</definedName>
    <definedName name="BidClass_26_3">#REF!</definedName>
    <definedName name="BidClass_27">#REF!</definedName>
    <definedName name="BidClass_27_1">#REF!</definedName>
    <definedName name="BidClass_27_1_3">#REF!</definedName>
    <definedName name="BidClass_27_3">#REF!</definedName>
    <definedName name="BidClass_28">#REF!</definedName>
    <definedName name="BidClass_28_1">#REF!</definedName>
    <definedName name="BidClass_28_1_3">#REF!</definedName>
    <definedName name="BidClass_28_3">#REF!</definedName>
    <definedName name="BidClass_29">#REF!</definedName>
    <definedName name="BidClass_29_3">#REF!</definedName>
    <definedName name="BidClass_3">#REF!</definedName>
    <definedName name="BidClass_4">#REF!</definedName>
    <definedName name="BidClass_4_1">#REF!</definedName>
    <definedName name="BidClass_4_1_1">#REF!</definedName>
    <definedName name="BidClass_4_1_1_1">#REF!</definedName>
    <definedName name="BidClass_4_1_1_1_1">#REF!</definedName>
    <definedName name="BidClass_4_1_1_1_1_1">#REF!</definedName>
    <definedName name="BidClass_4_1_1_1_1_3">#REF!</definedName>
    <definedName name="BidClass_4_1_1_1_3">#REF!</definedName>
    <definedName name="BidClass_4_1_1_1_3_1">#REF!</definedName>
    <definedName name="BidClass_4_1_1_3">#REF!</definedName>
    <definedName name="BidClass_4_1_17">#REF!</definedName>
    <definedName name="BidClass_4_1_17_3">#REF!</definedName>
    <definedName name="BidClass_4_1_28">#REF!</definedName>
    <definedName name="BidClass_4_1_28_3">#REF!</definedName>
    <definedName name="BidClass_4_1_6">#REF!</definedName>
    <definedName name="BidClass_4_1_6_3">#REF!</definedName>
    <definedName name="BidClass_4_10">#REF!</definedName>
    <definedName name="BidClass_4_10_3">#REF!</definedName>
    <definedName name="BidClass_4_12">#REF!</definedName>
    <definedName name="BidClass_4_12_3">#REF!</definedName>
    <definedName name="BidClass_4_13">#REF!</definedName>
    <definedName name="BidClass_4_13_3">#REF!</definedName>
    <definedName name="BidClass_4_14">#REF!</definedName>
    <definedName name="BidClass_4_14_3">#REF!</definedName>
    <definedName name="BidClass_4_15">#REF!</definedName>
    <definedName name="BidClass_4_15_3">#REF!</definedName>
    <definedName name="BidClass_4_16">#REF!</definedName>
    <definedName name="BidClass_4_16_3">#REF!</definedName>
    <definedName name="BidClass_4_17">#REF!</definedName>
    <definedName name="BidClass_4_17_3">#REF!</definedName>
    <definedName name="BidClass_4_18">#REF!</definedName>
    <definedName name="BidClass_4_18_1">#REF!</definedName>
    <definedName name="BidClass_4_19">#REF!</definedName>
    <definedName name="BidClass_4_20">#REF!</definedName>
    <definedName name="BidClass_4_20_3">#REF!</definedName>
    <definedName name="BidClass_4_21">#REF!</definedName>
    <definedName name="BidClass_4_21_1">#REF!</definedName>
    <definedName name="BidClass_4_21_1_3">#REF!</definedName>
    <definedName name="BidClass_4_22">#REF!</definedName>
    <definedName name="BidClass_4_22_3">#REF!</definedName>
    <definedName name="BidClass_4_23">#REF!</definedName>
    <definedName name="BidClass_4_23_3">#REF!</definedName>
    <definedName name="BidClass_4_24">#REF!</definedName>
    <definedName name="BidClass_4_24_3">#REF!</definedName>
    <definedName name="BidClass_4_25">#REF!</definedName>
    <definedName name="BidClass_4_25_3">#REF!</definedName>
    <definedName name="BidClass_4_26">#REF!</definedName>
    <definedName name="BidClass_4_26_3">#REF!</definedName>
    <definedName name="BidClass_4_27">#REF!</definedName>
    <definedName name="BidClass_4_27_3">#REF!</definedName>
    <definedName name="BidClass_4_28">#REF!</definedName>
    <definedName name="BidClass_4_28_3">#REF!</definedName>
    <definedName name="BidClass_4_6">#REF!</definedName>
    <definedName name="BidClass_4_6_3">#REF!</definedName>
    <definedName name="BidClass_4_7">#REF!</definedName>
    <definedName name="BidClass_4_7_3">#REF!</definedName>
    <definedName name="BidClass_4_8">#REF!</definedName>
    <definedName name="BidClass_4_8_3">#REF!</definedName>
    <definedName name="BidClass_4_9">#REF!</definedName>
    <definedName name="BidClass_4_9_3">#REF!</definedName>
    <definedName name="BidClass_5">#REF!</definedName>
    <definedName name="BidClass_5_17">#REF!</definedName>
    <definedName name="BidClass_5_17_3">#REF!</definedName>
    <definedName name="BidClass_5_28">#REF!</definedName>
    <definedName name="BidClass_5_28_3">#REF!</definedName>
    <definedName name="BidClass_5_3">#REF!</definedName>
    <definedName name="BidClass_5_6">#REF!</definedName>
    <definedName name="BidClass_5_6_3">#REF!</definedName>
    <definedName name="BidClass_6">#REF!</definedName>
    <definedName name="BidClass_6_1">#REF!</definedName>
    <definedName name="BidClass_6_10">#REF!</definedName>
    <definedName name="BidClass_6_10_3">#REF!</definedName>
    <definedName name="BidClass_6_12">#REF!</definedName>
    <definedName name="BidClass_6_12_3">#REF!</definedName>
    <definedName name="BidClass_6_13">#REF!</definedName>
    <definedName name="BidClass_6_13_3">#REF!</definedName>
    <definedName name="BidClass_6_14">#REF!</definedName>
    <definedName name="BidClass_6_14_3">#REF!</definedName>
    <definedName name="BidClass_6_15">#REF!</definedName>
    <definedName name="BidClass_6_15_3">#REF!</definedName>
    <definedName name="BidClass_6_16">#REF!</definedName>
    <definedName name="BidClass_6_16_3">#REF!</definedName>
    <definedName name="BidClass_6_17">#REF!</definedName>
    <definedName name="BidClass_6_17_3">#REF!</definedName>
    <definedName name="BidClass_6_18">#REF!</definedName>
    <definedName name="BidClass_6_18_1">#REF!</definedName>
    <definedName name="BidClass_6_19">#REF!</definedName>
    <definedName name="BidClass_6_20">#REF!</definedName>
    <definedName name="BidClass_6_20_3">#REF!</definedName>
    <definedName name="BidClass_6_21">#REF!</definedName>
    <definedName name="BidClass_6_21_1">#REF!</definedName>
    <definedName name="BidClass_6_21_1_3">#REF!</definedName>
    <definedName name="BidClass_6_22">#REF!</definedName>
    <definedName name="BidClass_6_22_3">#REF!</definedName>
    <definedName name="BidClass_6_23">#REF!</definedName>
    <definedName name="BidClass_6_23_3">#REF!</definedName>
    <definedName name="BidClass_6_24">#REF!</definedName>
    <definedName name="BidClass_6_24_3">#REF!</definedName>
    <definedName name="BidClass_6_25">#REF!</definedName>
    <definedName name="BidClass_6_25_3">#REF!</definedName>
    <definedName name="BidClass_6_26">#REF!</definedName>
    <definedName name="BidClass_6_26_3">#REF!</definedName>
    <definedName name="BidClass_6_27">#REF!</definedName>
    <definedName name="BidClass_6_27_3">#REF!</definedName>
    <definedName name="BidClass_6_28">#REF!</definedName>
    <definedName name="BidClass_6_28_3">#REF!</definedName>
    <definedName name="BidClass_6_6">#REF!</definedName>
    <definedName name="BidClass_6_6_3">#REF!</definedName>
    <definedName name="BidClass_6_7">#REF!</definedName>
    <definedName name="BidClass_6_7_3">#REF!</definedName>
    <definedName name="BidClass_6_8">#REF!</definedName>
    <definedName name="BidClass_6_8_3">#REF!</definedName>
    <definedName name="BidClass_6_9">#REF!</definedName>
    <definedName name="BidClass_6_9_1">#REF!</definedName>
    <definedName name="BidClass_6_9_1_1">#REF!</definedName>
    <definedName name="BidClass_6_9_1_1_3">#REF!</definedName>
    <definedName name="BidClass_6_9_1_3">#REF!</definedName>
    <definedName name="BidClass_7">#REF!</definedName>
    <definedName name="BidClass_8">#REF!</definedName>
    <definedName name="BidClass_8_3">#REF!</definedName>
    <definedName name="BidClass_9">#REF!</definedName>
    <definedName name="BidClass_9_3">#REF!</definedName>
    <definedName name="BidClass_Text">#REF!</definedName>
    <definedName name="BidClass_Text_1">#REF!</definedName>
    <definedName name="BidClass_Text_1_3">#REF!</definedName>
    <definedName name="BidClass_Text_10">#REF!</definedName>
    <definedName name="BidClass_Text_10_1">#REF!</definedName>
    <definedName name="BidClass_Text_10_1_3">#REF!</definedName>
    <definedName name="BidClass_Text_10_17">#REF!</definedName>
    <definedName name="BidClass_Text_10_17_3">#REF!</definedName>
    <definedName name="BidClass_Text_11">#REF!</definedName>
    <definedName name="BidClass_Text_11_1">#REF!</definedName>
    <definedName name="BidClass_Text_12">#REF!</definedName>
    <definedName name="BidClass_Text_12_3">#REF!</definedName>
    <definedName name="BidClass_Text_13">#REF!</definedName>
    <definedName name="BidClass_Text_13_3">#REF!</definedName>
    <definedName name="BidClass_Text_14">#REF!</definedName>
    <definedName name="BidClass_Text_15">#REF!</definedName>
    <definedName name="BidClass_Text_15_1">#REF!</definedName>
    <definedName name="BidClass_Text_15_1_3">#REF!</definedName>
    <definedName name="BidClass_Text_15_3">#REF!</definedName>
    <definedName name="BidClass_Text_16">#REF!</definedName>
    <definedName name="BidClass_Text_16_1">#REF!</definedName>
    <definedName name="BidClass_Text_16_1_3">#REF!</definedName>
    <definedName name="BidClass_Text_16_3">#REF!</definedName>
    <definedName name="BidClass_Text_17">#REF!</definedName>
    <definedName name="BidClass_Text_17_1">#REF!</definedName>
    <definedName name="BidClass_Text_17_3">#REF!</definedName>
    <definedName name="BidClass_Text_18">#REF!</definedName>
    <definedName name="BidClass_Text_18_1">#REF!</definedName>
    <definedName name="BidClass_Text_19">#REF!</definedName>
    <definedName name="BidClass_Text_19_1">#REF!</definedName>
    <definedName name="BidClass_Text_2">#REF!</definedName>
    <definedName name="BidClass_Text_20">#REF!</definedName>
    <definedName name="BidClass_Text_20_1">#REF!</definedName>
    <definedName name="BidClass_Text_20_1_3">#REF!</definedName>
    <definedName name="BidClass_Text_21">#REF!</definedName>
    <definedName name="BidClass_Text_21_1">#REF!</definedName>
    <definedName name="BidClass_Text_21_1_1">#REF!</definedName>
    <definedName name="BidClass_Text_21_1_1_3">#REF!</definedName>
    <definedName name="BidClass_Text_21_1_3">#REF!</definedName>
    <definedName name="BidClass_Text_22">#REF!</definedName>
    <definedName name="BidClass_Text_22_3">#REF!</definedName>
    <definedName name="BidClass_Text_23">#REF!</definedName>
    <definedName name="BidClass_Text_23_3">#REF!</definedName>
    <definedName name="BidClass_Text_24">#REF!</definedName>
    <definedName name="BidClass_Text_24_3">#REF!</definedName>
    <definedName name="BidClass_Text_25">#REF!</definedName>
    <definedName name="BidClass_Text_25_3">#REF!</definedName>
    <definedName name="BidClass_Text_26">#REF!</definedName>
    <definedName name="BidClass_Text_26_1">#REF!</definedName>
    <definedName name="BidClass_Text_26_1_3">#REF!</definedName>
    <definedName name="BidClass_Text_26_3">#REF!</definedName>
    <definedName name="BidClass_Text_27">#REF!</definedName>
    <definedName name="BidClass_Text_27_1">#REF!</definedName>
    <definedName name="BidClass_Text_27_1_3">#REF!</definedName>
    <definedName name="BidClass_Text_27_3">#REF!</definedName>
    <definedName name="BidClass_Text_28">#REF!</definedName>
    <definedName name="BidClass_Text_28_1">#REF!</definedName>
    <definedName name="BidClass_Text_28_1_3">#REF!</definedName>
    <definedName name="BidClass_Text_28_3">#REF!</definedName>
    <definedName name="BidClass_Text_29">#REF!</definedName>
    <definedName name="BidClass_Text_29_3">#REF!</definedName>
    <definedName name="BidClass_Text_3">#REF!</definedName>
    <definedName name="BidClass_Text_4">#REF!</definedName>
    <definedName name="BidClass_Text_4_1">#REF!</definedName>
    <definedName name="BidClass_Text_4_1_1">#REF!</definedName>
    <definedName name="BidClass_Text_4_1_1_1">#REF!</definedName>
    <definedName name="BidClass_Text_4_1_1_1_1">#REF!</definedName>
    <definedName name="BidClass_Text_4_1_1_1_1_1">#REF!</definedName>
    <definedName name="BidClass_Text_4_1_1_1_1_3">#REF!</definedName>
    <definedName name="BidClass_Text_4_1_1_1_3">#REF!</definedName>
    <definedName name="BidClass_Text_4_1_1_1_3_1">#REF!</definedName>
    <definedName name="BidClass_Text_4_1_1_3">#REF!</definedName>
    <definedName name="BidClass_Text_4_1_17">#REF!</definedName>
    <definedName name="BidClass_Text_4_1_17_3">#REF!</definedName>
    <definedName name="BidClass_Text_4_1_28">#REF!</definedName>
    <definedName name="BidClass_Text_4_1_28_3">#REF!</definedName>
    <definedName name="BidClass_Text_4_1_6">#REF!</definedName>
    <definedName name="BidClass_Text_4_1_6_3">#REF!</definedName>
    <definedName name="BidClass_Text_4_10">#REF!</definedName>
    <definedName name="BidClass_Text_4_10_3">#REF!</definedName>
    <definedName name="BidClass_Text_4_12">#REF!</definedName>
    <definedName name="BidClass_Text_4_12_3">#REF!</definedName>
    <definedName name="BidClass_Text_4_13">#REF!</definedName>
    <definedName name="BidClass_Text_4_13_3">#REF!</definedName>
    <definedName name="BidClass_Text_4_14">#REF!</definedName>
    <definedName name="BidClass_Text_4_14_3">#REF!</definedName>
    <definedName name="BidClass_Text_4_15">#REF!</definedName>
    <definedName name="BidClass_Text_4_15_3">#REF!</definedName>
    <definedName name="BidClass_Text_4_16">#REF!</definedName>
    <definedName name="BidClass_Text_4_16_3">#REF!</definedName>
    <definedName name="BidClass_Text_4_17">#REF!</definedName>
    <definedName name="BidClass_Text_4_17_3">#REF!</definedName>
    <definedName name="BidClass_Text_4_18">#REF!</definedName>
    <definedName name="BidClass_Text_4_18_1">#REF!</definedName>
    <definedName name="BidClass_Text_4_19">#REF!</definedName>
    <definedName name="BidClass_Text_4_20">#REF!</definedName>
    <definedName name="BidClass_Text_4_20_3">#REF!</definedName>
    <definedName name="BidClass_Text_4_21">#REF!</definedName>
    <definedName name="BidClass_Text_4_21_1">#REF!</definedName>
    <definedName name="BidClass_Text_4_21_1_3">#REF!</definedName>
    <definedName name="BidClass_Text_4_22">#REF!</definedName>
    <definedName name="BidClass_Text_4_22_3">#REF!</definedName>
    <definedName name="BidClass_Text_4_23">#REF!</definedName>
    <definedName name="BidClass_Text_4_23_3">#REF!</definedName>
    <definedName name="BidClass_Text_4_24">#REF!</definedName>
    <definedName name="BidClass_Text_4_24_3">#REF!</definedName>
    <definedName name="BidClass_Text_4_25">#REF!</definedName>
    <definedName name="BidClass_Text_4_25_3">#REF!</definedName>
    <definedName name="BidClass_Text_4_26">#REF!</definedName>
    <definedName name="BidClass_Text_4_26_3">#REF!</definedName>
    <definedName name="BidClass_Text_4_27">#REF!</definedName>
    <definedName name="BidClass_Text_4_27_3">#REF!</definedName>
    <definedName name="BidClass_Text_4_28">#REF!</definedName>
    <definedName name="BidClass_Text_4_28_3">#REF!</definedName>
    <definedName name="BidClass_Text_4_6">#REF!</definedName>
    <definedName name="BidClass_Text_4_6_3">#REF!</definedName>
    <definedName name="BidClass_Text_4_7">#REF!</definedName>
    <definedName name="BidClass_Text_4_7_3">#REF!</definedName>
    <definedName name="BidClass_Text_4_8">#REF!</definedName>
    <definedName name="BidClass_Text_4_8_3">#REF!</definedName>
    <definedName name="BidClass_Text_4_9">#REF!</definedName>
    <definedName name="BidClass_Text_4_9_3">#REF!</definedName>
    <definedName name="BidClass_Text_5">#REF!</definedName>
    <definedName name="BidClass_Text_5_17">#REF!</definedName>
    <definedName name="BidClass_Text_5_17_3">#REF!</definedName>
    <definedName name="BidClass_Text_5_28">#REF!</definedName>
    <definedName name="BidClass_Text_5_28_3">#REF!</definedName>
    <definedName name="BidClass_Text_5_3">#REF!</definedName>
    <definedName name="BidClass_Text_5_6">#REF!</definedName>
    <definedName name="BidClass_Text_5_6_3">#REF!</definedName>
    <definedName name="BidClass_Text_6">#REF!</definedName>
    <definedName name="BidClass_Text_6_1">#REF!</definedName>
    <definedName name="BidClass_Text_6_10">#REF!</definedName>
    <definedName name="BidClass_Text_6_10_3">#REF!</definedName>
    <definedName name="BidClass_Text_6_12">#REF!</definedName>
    <definedName name="BidClass_Text_6_12_3">#REF!</definedName>
    <definedName name="BidClass_Text_6_13">#REF!</definedName>
    <definedName name="BidClass_Text_6_13_3">#REF!</definedName>
    <definedName name="BidClass_Text_6_14">#REF!</definedName>
    <definedName name="BidClass_Text_6_14_3">#REF!</definedName>
    <definedName name="BidClass_Text_6_15">#REF!</definedName>
    <definedName name="BidClass_Text_6_15_3">#REF!</definedName>
    <definedName name="BidClass_Text_6_16">#REF!</definedName>
    <definedName name="BidClass_Text_6_16_3">#REF!</definedName>
    <definedName name="BidClass_Text_6_17">#REF!</definedName>
    <definedName name="BidClass_Text_6_17_3">#REF!</definedName>
    <definedName name="BidClass_Text_6_18">#REF!</definedName>
    <definedName name="BidClass_Text_6_18_1">#REF!</definedName>
    <definedName name="BidClass_Text_6_19">#REF!</definedName>
    <definedName name="BidClass_Text_6_20">#REF!</definedName>
    <definedName name="BidClass_Text_6_20_3">#REF!</definedName>
    <definedName name="BidClass_Text_6_21">#REF!</definedName>
    <definedName name="BidClass_Text_6_21_1">#REF!</definedName>
    <definedName name="BidClass_Text_6_21_1_3">#REF!</definedName>
    <definedName name="BidClass_Text_6_22">#REF!</definedName>
    <definedName name="BidClass_Text_6_22_3">#REF!</definedName>
    <definedName name="BidClass_Text_6_23">#REF!</definedName>
    <definedName name="BidClass_Text_6_23_3">#REF!</definedName>
    <definedName name="BidClass_Text_6_24">#REF!</definedName>
    <definedName name="BidClass_Text_6_24_3">#REF!</definedName>
    <definedName name="BidClass_Text_6_25">#REF!</definedName>
    <definedName name="BidClass_Text_6_25_3">#REF!</definedName>
    <definedName name="BidClass_Text_6_26">#REF!</definedName>
    <definedName name="BidClass_Text_6_26_3">#REF!</definedName>
    <definedName name="BidClass_Text_6_27">#REF!</definedName>
    <definedName name="BidClass_Text_6_27_3">#REF!</definedName>
    <definedName name="BidClass_Text_6_28">#REF!</definedName>
    <definedName name="BidClass_Text_6_28_3">#REF!</definedName>
    <definedName name="BidClass_Text_6_6">#REF!</definedName>
    <definedName name="BidClass_Text_6_6_3">#REF!</definedName>
    <definedName name="BidClass_Text_6_7">#REF!</definedName>
    <definedName name="BidClass_Text_6_7_3">#REF!</definedName>
    <definedName name="BidClass_Text_6_8">#REF!</definedName>
    <definedName name="BidClass_Text_6_8_3">#REF!</definedName>
    <definedName name="BidClass_Text_6_9">#REF!</definedName>
    <definedName name="BidClass_Text_6_9_1">#REF!</definedName>
    <definedName name="BidClass_Text_6_9_1_1">#REF!</definedName>
    <definedName name="BidClass_Text_6_9_1_1_3">#REF!</definedName>
    <definedName name="BidClass_Text_6_9_1_3">#REF!</definedName>
    <definedName name="BidClass_Text_7">#REF!</definedName>
    <definedName name="BidClass_Text_8">#REF!</definedName>
    <definedName name="BidClass_Text_8_3">#REF!</definedName>
    <definedName name="BidClass_Text_9">#REF!</definedName>
    <definedName name="BidClass_Text_9_3">#REF!</definedName>
    <definedName name="BillingFreq">#REF!</definedName>
    <definedName name="BillingFreq_1">#REF!</definedName>
    <definedName name="BillingFreq_1_3">#REF!</definedName>
    <definedName name="BillingFreq_10">#REF!</definedName>
    <definedName name="BillingFreq_10_1">#REF!</definedName>
    <definedName name="BillingFreq_10_17">#REF!</definedName>
    <definedName name="BillingFreq_11">#REF!</definedName>
    <definedName name="BillingFreq_11_1">#REF!</definedName>
    <definedName name="BillingFreq_12">#REF!</definedName>
    <definedName name="BillingFreq_13">#REF!</definedName>
    <definedName name="BillingFreq_14">#REF!</definedName>
    <definedName name="BillingFreq_15">#REF!</definedName>
    <definedName name="BillingFreq_15_1">#REF!</definedName>
    <definedName name="BillingFreq_16">#REF!</definedName>
    <definedName name="BillingFreq_16_1">#REF!</definedName>
    <definedName name="BillingFreq_17">#REF!</definedName>
    <definedName name="BillingFreq_17_1">#REF!</definedName>
    <definedName name="BillingFreq_18">#REF!</definedName>
    <definedName name="BillingFreq_18_1">#REF!</definedName>
    <definedName name="BillingFreq_18_1_3">#REF!</definedName>
    <definedName name="BillingFreq_19">#REF!</definedName>
    <definedName name="BillingFreq_19_1">#REF!</definedName>
    <definedName name="BillingFreq_2">#REF!</definedName>
    <definedName name="BillingFreq_20">#REF!</definedName>
    <definedName name="BillingFreq_20_1">#REF!</definedName>
    <definedName name="BillingFreq_21">#REF!</definedName>
    <definedName name="BillingFreq_21_1">#REF!</definedName>
    <definedName name="BillingFreq_21_1_1">#REF!</definedName>
    <definedName name="BillingFreq_22">#REF!</definedName>
    <definedName name="BillingFreq_23">#REF!</definedName>
    <definedName name="BillingFreq_24">#REF!</definedName>
    <definedName name="BillingFreq_25">#REF!</definedName>
    <definedName name="BillingFreq_26">#REF!</definedName>
    <definedName name="BillingFreq_26_1">#REF!</definedName>
    <definedName name="BillingFreq_27">#REF!</definedName>
    <definedName name="BillingFreq_27_1">#REF!</definedName>
    <definedName name="BillingFreq_28">#REF!</definedName>
    <definedName name="BillingFreq_28_1">#REF!</definedName>
    <definedName name="BillingFreq_29">#REF!</definedName>
    <definedName name="BillingFreq_3">#REF!</definedName>
    <definedName name="BillingFreq_4">#REF!</definedName>
    <definedName name="BillingFreq_4_1">#REF!</definedName>
    <definedName name="BillingFreq_4_1_1">#REF!</definedName>
    <definedName name="BillingFreq_4_1_1_1">#REF!</definedName>
    <definedName name="BillingFreq_4_1_1_1_1">#REF!</definedName>
    <definedName name="BillingFreq_4_1_1_1_1_1">#REF!</definedName>
    <definedName name="BillingFreq_4_1_1_1_1_3">#REF!</definedName>
    <definedName name="BillingFreq_4_1_1_1_3">#REF!</definedName>
    <definedName name="BillingFreq_4_1_1_1_3_1">#REF!</definedName>
    <definedName name="BillingFreq_4_1_1_3">#REF!</definedName>
    <definedName name="BillingFreq_4_1_17">#REF!</definedName>
    <definedName name="BillingFreq_4_1_17_3">#REF!</definedName>
    <definedName name="BillingFreq_4_1_28">#REF!</definedName>
    <definedName name="BillingFreq_4_1_3">#REF!</definedName>
    <definedName name="BillingFreq_4_1_6">#REF!</definedName>
    <definedName name="BillingFreq_4_10">#REF!</definedName>
    <definedName name="BillingFreq_4_12">#REF!</definedName>
    <definedName name="BillingFreq_4_13">#REF!</definedName>
    <definedName name="BillingFreq_4_14">#REF!</definedName>
    <definedName name="BillingFreq_4_15">#REF!</definedName>
    <definedName name="BillingFreq_4_16">#REF!</definedName>
    <definedName name="BillingFreq_4_17">#REF!</definedName>
    <definedName name="BillingFreq_4_18">#REF!</definedName>
    <definedName name="BillingFreq_4_18_1">#REF!</definedName>
    <definedName name="BillingFreq_4_18_1_3">#REF!</definedName>
    <definedName name="BillingFreq_4_19">#REF!</definedName>
    <definedName name="BillingFreq_4_20">#REF!</definedName>
    <definedName name="BillingFreq_4_21">#REF!</definedName>
    <definedName name="BillingFreq_4_21_1">#REF!</definedName>
    <definedName name="BillingFreq_4_22">#REF!</definedName>
    <definedName name="BillingFreq_4_23">#REF!</definedName>
    <definedName name="BillingFreq_4_24">#REF!</definedName>
    <definedName name="BillingFreq_4_25">#REF!</definedName>
    <definedName name="BillingFreq_4_26">#REF!</definedName>
    <definedName name="BillingFreq_4_27">#REF!</definedName>
    <definedName name="BillingFreq_4_28">#REF!</definedName>
    <definedName name="BillingFreq_4_6">#REF!</definedName>
    <definedName name="BillingFreq_4_7">#REF!</definedName>
    <definedName name="BillingFreq_4_8">#REF!</definedName>
    <definedName name="BillingFreq_4_9">#REF!</definedName>
    <definedName name="BillingFreq_5">#REF!</definedName>
    <definedName name="BillingFreq_5_17">#REF!</definedName>
    <definedName name="BillingFreq_5_28">#REF!</definedName>
    <definedName name="BillingFreq_5_6">#REF!</definedName>
    <definedName name="BillingFreq_6">#REF!</definedName>
    <definedName name="BillingFreq_6_1">#REF!</definedName>
    <definedName name="BillingFreq_6_10">#REF!</definedName>
    <definedName name="BillingFreq_6_12">#REF!</definedName>
    <definedName name="BillingFreq_6_13">#REF!</definedName>
    <definedName name="BillingFreq_6_14">#REF!</definedName>
    <definedName name="BillingFreq_6_15">#REF!</definedName>
    <definedName name="BillingFreq_6_16">#REF!</definedName>
    <definedName name="BillingFreq_6_17">#REF!</definedName>
    <definedName name="BillingFreq_6_18">#REF!</definedName>
    <definedName name="BillingFreq_6_18_1">#REF!</definedName>
    <definedName name="BillingFreq_6_18_1_3">#REF!</definedName>
    <definedName name="BillingFreq_6_19">#REF!</definedName>
    <definedName name="BillingFreq_6_20">#REF!</definedName>
    <definedName name="BillingFreq_6_21">#REF!</definedName>
    <definedName name="BillingFreq_6_21_1">#REF!</definedName>
    <definedName name="BillingFreq_6_22">#REF!</definedName>
    <definedName name="BillingFreq_6_23">#REF!</definedName>
    <definedName name="BillingFreq_6_24">#REF!</definedName>
    <definedName name="BillingFreq_6_25">#REF!</definedName>
    <definedName name="BillingFreq_6_26">#REF!</definedName>
    <definedName name="BillingFreq_6_27">#REF!</definedName>
    <definedName name="BillingFreq_6_28">#REF!</definedName>
    <definedName name="BillingFreq_6_6">#REF!</definedName>
    <definedName name="BillingFreq_6_7">#REF!</definedName>
    <definedName name="BillingFreq_6_8">#REF!</definedName>
    <definedName name="BillingFreq_6_9">#REF!</definedName>
    <definedName name="BillingFreq_6_9_1">#REF!</definedName>
    <definedName name="BillingFreq_6_9_1_1">#REF!</definedName>
    <definedName name="BillingFreq_7">#REF!</definedName>
    <definedName name="BillingFreq_8">#REF!</definedName>
    <definedName name="BillingFreq_9">#REF!</definedName>
    <definedName name="BillingTiming">#REF!</definedName>
    <definedName name="BillingTiming_1">#REF!</definedName>
    <definedName name="BillingTiming_1_3">#REF!</definedName>
    <definedName name="BillingTiming_10">#REF!</definedName>
    <definedName name="BillingTiming_10_1">#REF!</definedName>
    <definedName name="BillingTiming_10_17">#REF!</definedName>
    <definedName name="BillingTiming_11">#REF!</definedName>
    <definedName name="BillingTiming_11_1">#REF!</definedName>
    <definedName name="BillingTiming_12">#REF!</definedName>
    <definedName name="BillingTiming_13">#REF!</definedName>
    <definedName name="BillingTiming_14">#REF!</definedName>
    <definedName name="BillingTiming_15">#REF!</definedName>
    <definedName name="BillingTiming_15_1">#REF!</definedName>
    <definedName name="BillingTiming_16">#REF!</definedName>
    <definedName name="BillingTiming_16_1">#REF!</definedName>
    <definedName name="BillingTiming_17">#REF!</definedName>
    <definedName name="BillingTiming_17_1">#REF!</definedName>
    <definedName name="BillingTiming_18">#REF!</definedName>
    <definedName name="BillingTiming_18_1">#REF!</definedName>
    <definedName name="BillingTiming_18_1_3">#REF!</definedName>
    <definedName name="BillingTiming_19">#REF!</definedName>
    <definedName name="BillingTiming_19_1">#REF!</definedName>
    <definedName name="BillingTiming_2">#REF!</definedName>
    <definedName name="BillingTiming_20">#REF!</definedName>
    <definedName name="BillingTiming_20_1">#REF!</definedName>
    <definedName name="BillingTiming_21">#REF!</definedName>
    <definedName name="BillingTiming_21_1">#REF!</definedName>
    <definedName name="BillingTiming_21_1_1">#REF!</definedName>
    <definedName name="BillingTiming_22">#REF!</definedName>
    <definedName name="BillingTiming_23">#REF!</definedName>
    <definedName name="BillingTiming_24">#REF!</definedName>
    <definedName name="BillingTiming_25">#REF!</definedName>
    <definedName name="BillingTiming_26">#REF!</definedName>
    <definedName name="BillingTiming_26_1">#REF!</definedName>
    <definedName name="BillingTiming_27">#REF!</definedName>
    <definedName name="BillingTiming_27_1">#REF!</definedName>
    <definedName name="BillingTiming_28">#REF!</definedName>
    <definedName name="BillingTiming_28_1">#REF!</definedName>
    <definedName name="BillingTiming_29">#REF!</definedName>
    <definedName name="BillingTiming_3">#REF!</definedName>
    <definedName name="BillingTiming_4">#REF!</definedName>
    <definedName name="BillingTiming_4_1">#REF!</definedName>
    <definedName name="BillingTiming_4_1_1">#REF!</definedName>
    <definedName name="BillingTiming_4_1_1_1">#REF!</definedName>
    <definedName name="BillingTiming_4_1_1_1_1">#REF!</definedName>
    <definedName name="BillingTiming_4_1_1_1_1_1">#REF!</definedName>
    <definedName name="BillingTiming_4_1_1_1_1_3">#REF!</definedName>
    <definedName name="BillingTiming_4_1_1_1_3">#REF!</definedName>
    <definedName name="BillingTiming_4_1_1_1_3_1">#REF!</definedName>
    <definedName name="BillingTiming_4_1_1_3">#REF!</definedName>
    <definedName name="BillingTiming_4_1_17">#REF!</definedName>
    <definedName name="BillingTiming_4_1_17_3">#REF!</definedName>
    <definedName name="BillingTiming_4_1_28">#REF!</definedName>
    <definedName name="BillingTiming_4_1_3">#REF!</definedName>
    <definedName name="BillingTiming_4_1_6">#REF!</definedName>
    <definedName name="BillingTiming_4_10">#REF!</definedName>
    <definedName name="BillingTiming_4_12">#REF!</definedName>
    <definedName name="BillingTiming_4_13">#REF!</definedName>
    <definedName name="BillingTiming_4_14">#REF!</definedName>
    <definedName name="BillingTiming_4_15">#REF!</definedName>
    <definedName name="BillingTiming_4_16">#REF!</definedName>
    <definedName name="BillingTiming_4_17">#REF!</definedName>
    <definedName name="BillingTiming_4_18">#REF!</definedName>
    <definedName name="BillingTiming_4_18_1">#REF!</definedName>
    <definedName name="BillingTiming_4_18_1_3">#REF!</definedName>
    <definedName name="BillingTiming_4_19">#REF!</definedName>
    <definedName name="BillingTiming_4_20">#REF!</definedName>
    <definedName name="BillingTiming_4_21">#REF!</definedName>
    <definedName name="BillingTiming_4_21_1">#REF!</definedName>
    <definedName name="BillingTiming_4_22">#REF!</definedName>
    <definedName name="BillingTiming_4_23">#REF!</definedName>
    <definedName name="BillingTiming_4_24">#REF!</definedName>
    <definedName name="BillingTiming_4_25">#REF!</definedName>
    <definedName name="BillingTiming_4_26">#REF!</definedName>
    <definedName name="BillingTiming_4_27">#REF!</definedName>
    <definedName name="BillingTiming_4_28">#REF!</definedName>
    <definedName name="BillingTiming_4_6">#REF!</definedName>
    <definedName name="BillingTiming_4_7">#REF!</definedName>
    <definedName name="BillingTiming_4_8">#REF!</definedName>
    <definedName name="BillingTiming_4_9">#REF!</definedName>
    <definedName name="BillingTiming_5">#REF!</definedName>
    <definedName name="BillingTiming_5_17">#REF!</definedName>
    <definedName name="BillingTiming_5_28">#REF!</definedName>
    <definedName name="BillingTiming_5_6">#REF!</definedName>
    <definedName name="BillingTiming_6">#REF!</definedName>
    <definedName name="BillingTiming_6_1">#REF!</definedName>
    <definedName name="BillingTiming_6_10">#REF!</definedName>
    <definedName name="BillingTiming_6_12">#REF!</definedName>
    <definedName name="BillingTiming_6_13">#REF!</definedName>
    <definedName name="BillingTiming_6_14">#REF!</definedName>
    <definedName name="BillingTiming_6_15">#REF!</definedName>
    <definedName name="BillingTiming_6_16">#REF!</definedName>
    <definedName name="BillingTiming_6_17">#REF!</definedName>
    <definedName name="BillingTiming_6_18">#REF!</definedName>
    <definedName name="BillingTiming_6_18_1">#REF!</definedName>
    <definedName name="BillingTiming_6_18_1_3">#REF!</definedName>
    <definedName name="BillingTiming_6_19">#REF!</definedName>
    <definedName name="BillingTiming_6_20">#REF!</definedName>
    <definedName name="BillingTiming_6_21">#REF!</definedName>
    <definedName name="BillingTiming_6_21_1">#REF!</definedName>
    <definedName name="BillingTiming_6_22">#REF!</definedName>
    <definedName name="BillingTiming_6_23">#REF!</definedName>
    <definedName name="BillingTiming_6_24">#REF!</definedName>
    <definedName name="BillingTiming_6_25">#REF!</definedName>
    <definedName name="BillingTiming_6_26">#REF!</definedName>
    <definedName name="BillingTiming_6_27">#REF!</definedName>
    <definedName name="BillingTiming_6_28">#REF!</definedName>
    <definedName name="BillingTiming_6_6">#REF!</definedName>
    <definedName name="BillingTiming_6_7">#REF!</definedName>
    <definedName name="BillingTiming_6_8">#REF!</definedName>
    <definedName name="BillingTiming_6_9">#REF!</definedName>
    <definedName name="BillingTiming_6_9_1">#REF!</definedName>
    <definedName name="BillingTiming_6_9_1_1">#REF!</definedName>
    <definedName name="BillingTiming_7">#REF!</definedName>
    <definedName name="BillingTiming_8">#REF!</definedName>
    <definedName name="BillingTiming_9">#REF!</definedName>
    <definedName name="BldgQty">#REF!</definedName>
    <definedName name="bol">#REF!</definedName>
    <definedName name="bol_10">#REF!</definedName>
    <definedName name="bol_10_3">#REF!</definedName>
    <definedName name="bol_12">#REF!</definedName>
    <definedName name="bol_12_3">#REF!</definedName>
    <definedName name="bol_13">#REF!</definedName>
    <definedName name="bol_13_3">#REF!</definedName>
    <definedName name="bol_14">#REF!</definedName>
    <definedName name="bol_14_3">#REF!</definedName>
    <definedName name="bol_15">#REF!</definedName>
    <definedName name="bol_15_3">#REF!</definedName>
    <definedName name="bol_16">#REF!</definedName>
    <definedName name="bol_16_3">#REF!</definedName>
    <definedName name="bol_17">#REF!</definedName>
    <definedName name="bol_17_3">#REF!</definedName>
    <definedName name="bol_18">#REF!</definedName>
    <definedName name="bol_19">#REF!</definedName>
    <definedName name="bol_20">#REF!</definedName>
    <definedName name="bol_20_3">#REF!</definedName>
    <definedName name="bol_21">#REF!</definedName>
    <definedName name="bol_21_3">#REF!</definedName>
    <definedName name="bol_22">#REF!</definedName>
    <definedName name="bol_22_3">#REF!</definedName>
    <definedName name="bol_23">#REF!</definedName>
    <definedName name="bol_23_3">#REF!</definedName>
    <definedName name="bol_24">#REF!</definedName>
    <definedName name="bol_24_3">#REF!</definedName>
    <definedName name="bol_25">#REF!</definedName>
    <definedName name="bol_25_3">#REF!</definedName>
    <definedName name="bol_26">#REF!</definedName>
    <definedName name="bol_26_3">#REF!</definedName>
    <definedName name="bol_27">#REF!</definedName>
    <definedName name="bol_27_3">#REF!</definedName>
    <definedName name="bol_28">#REF!</definedName>
    <definedName name="bol_28_3">#REF!</definedName>
    <definedName name="bol_6">#REF!</definedName>
    <definedName name="bol_6_3">#REF!</definedName>
    <definedName name="bol_7">#REF!</definedName>
    <definedName name="bol_7_3">#REF!</definedName>
    <definedName name="bol_8">#REF!</definedName>
    <definedName name="bol_8_3">#REF!</definedName>
    <definedName name="bol_9">#REF!</definedName>
    <definedName name="bol_9_1">#REF!</definedName>
    <definedName name="bol_9_1_1">#REF!</definedName>
    <definedName name="bol_9_1_1_3">#REF!</definedName>
    <definedName name="bol_9_1_3">#REF!</definedName>
    <definedName name="boml">#REF!</definedName>
    <definedName name="boml_10">#REF!</definedName>
    <definedName name="boml_10_3">#REF!</definedName>
    <definedName name="boml_12">#REF!</definedName>
    <definedName name="boml_12_3">#REF!</definedName>
    <definedName name="boml_13">#REF!</definedName>
    <definedName name="boml_13_3">#REF!</definedName>
    <definedName name="boml_14">#REF!</definedName>
    <definedName name="boml_14_3">#REF!</definedName>
    <definedName name="boml_15">#REF!</definedName>
    <definedName name="boml_15_3">#REF!</definedName>
    <definedName name="boml_16">#REF!</definedName>
    <definedName name="boml_16_3">#REF!</definedName>
    <definedName name="boml_17">#REF!</definedName>
    <definedName name="boml_17_3">#REF!</definedName>
    <definedName name="boml_18">#REF!</definedName>
    <definedName name="boml_19">#REF!</definedName>
    <definedName name="boml_20">#REF!</definedName>
    <definedName name="boml_20_3">#REF!</definedName>
    <definedName name="boml_21">#REF!</definedName>
    <definedName name="boml_21_3">#REF!</definedName>
    <definedName name="boml_22">#REF!</definedName>
    <definedName name="boml_22_3">#REF!</definedName>
    <definedName name="boml_23">#REF!</definedName>
    <definedName name="boml_23_3">#REF!</definedName>
    <definedName name="boml_24">#REF!</definedName>
    <definedName name="boml_24_3">#REF!</definedName>
    <definedName name="boml_25">#REF!</definedName>
    <definedName name="boml_25_3">#REF!</definedName>
    <definedName name="boml_26">#REF!</definedName>
    <definedName name="boml_26_3">#REF!</definedName>
    <definedName name="boml_27">#REF!</definedName>
    <definedName name="boml_27_3">#REF!</definedName>
    <definedName name="boml_28">#REF!</definedName>
    <definedName name="boml_28_3">#REF!</definedName>
    <definedName name="boml_6">#REF!</definedName>
    <definedName name="boml_6_3">#REF!</definedName>
    <definedName name="boml_7">#REF!</definedName>
    <definedName name="boml_7_3">#REF!</definedName>
    <definedName name="boml_8">#REF!</definedName>
    <definedName name="boml_8_3">#REF!</definedName>
    <definedName name="boml_9">#REF!</definedName>
    <definedName name="boml_9_1">#REF!</definedName>
    <definedName name="boml_9_1_1">#REF!</definedName>
    <definedName name="boml_9_1_1_3">#REF!</definedName>
    <definedName name="boml_9_1_3">#REF!</definedName>
    <definedName name="botl">#REF!</definedName>
    <definedName name="botl_10">#REF!</definedName>
    <definedName name="botl_10_3">#REF!</definedName>
    <definedName name="botl_12">#REF!</definedName>
    <definedName name="botl_12_3">#REF!</definedName>
    <definedName name="botl_13">#REF!</definedName>
    <definedName name="botl_13_3">#REF!</definedName>
    <definedName name="botl_14">#REF!</definedName>
    <definedName name="botl_14_3">#REF!</definedName>
    <definedName name="botl_15">#REF!</definedName>
    <definedName name="botl_15_3">#REF!</definedName>
    <definedName name="botl_16">#REF!</definedName>
    <definedName name="botl_16_3">#REF!</definedName>
    <definedName name="botl_17">#REF!</definedName>
    <definedName name="botl_17_3">#REF!</definedName>
    <definedName name="botl_18">#REF!</definedName>
    <definedName name="botl_19">#REF!</definedName>
    <definedName name="botl_20">#REF!</definedName>
    <definedName name="botl_20_3">#REF!</definedName>
    <definedName name="botl_21">#REF!</definedName>
    <definedName name="botl_21_3">#REF!</definedName>
    <definedName name="botl_22">#REF!</definedName>
    <definedName name="botl_22_3">#REF!</definedName>
    <definedName name="botl_23">#REF!</definedName>
    <definedName name="botl_23_3">#REF!</definedName>
    <definedName name="botl_24">#REF!</definedName>
    <definedName name="botl_24_3">#REF!</definedName>
    <definedName name="botl_25">#REF!</definedName>
    <definedName name="botl_25_3">#REF!</definedName>
    <definedName name="botl_26">#REF!</definedName>
    <definedName name="botl_26_3">#REF!</definedName>
    <definedName name="botl_27">#REF!</definedName>
    <definedName name="botl_27_3">#REF!</definedName>
    <definedName name="botl_28">#REF!</definedName>
    <definedName name="botl_28_3">#REF!</definedName>
    <definedName name="botl_6">#REF!</definedName>
    <definedName name="botl_6_3">#REF!</definedName>
    <definedName name="botl_7">#REF!</definedName>
    <definedName name="botl_7_3">#REF!</definedName>
    <definedName name="botl_8">#REF!</definedName>
    <definedName name="botl_8_3">#REF!</definedName>
    <definedName name="botl_9">#REF!</definedName>
    <definedName name="botl_9_1">#REF!</definedName>
    <definedName name="botl_9_1_1">#REF!</definedName>
    <definedName name="botl_9_1_1_3">#REF!</definedName>
    <definedName name="botl_9_1_3">#REF!</definedName>
    <definedName name="botn">#REF!</definedName>
    <definedName name="botn_10">#REF!</definedName>
    <definedName name="botn_10_3">#REF!</definedName>
    <definedName name="botn_12">#REF!</definedName>
    <definedName name="botn_12_3">#REF!</definedName>
    <definedName name="botn_13">#REF!</definedName>
    <definedName name="botn_13_3">#REF!</definedName>
    <definedName name="botn_14">#REF!</definedName>
    <definedName name="botn_14_3">#REF!</definedName>
    <definedName name="botn_15">#REF!</definedName>
    <definedName name="botn_15_3">#REF!</definedName>
    <definedName name="botn_16">#REF!</definedName>
    <definedName name="botn_16_3">#REF!</definedName>
    <definedName name="botn_17">#REF!</definedName>
    <definedName name="botn_17_3">#REF!</definedName>
    <definedName name="botn_18">#REF!</definedName>
    <definedName name="botn_19">#REF!</definedName>
    <definedName name="botn_20">#REF!</definedName>
    <definedName name="botn_20_3">#REF!</definedName>
    <definedName name="botn_21">#REF!</definedName>
    <definedName name="botn_21_3">#REF!</definedName>
    <definedName name="botn_22">#REF!</definedName>
    <definedName name="botn_22_3">#REF!</definedName>
    <definedName name="botn_23">#REF!</definedName>
    <definedName name="botn_23_3">#REF!</definedName>
    <definedName name="botn_24">#REF!</definedName>
    <definedName name="botn_24_3">#REF!</definedName>
    <definedName name="botn_25">#REF!</definedName>
    <definedName name="botn_25_3">#REF!</definedName>
    <definedName name="botn_26">#REF!</definedName>
    <definedName name="botn_26_3">#REF!</definedName>
    <definedName name="botn_27">#REF!</definedName>
    <definedName name="botn_27_3">#REF!</definedName>
    <definedName name="botn_28">#REF!</definedName>
    <definedName name="botn_28_3">#REF!</definedName>
    <definedName name="botn_6">#REF!</definedName>
    <definedName name="botn_6_3">#REF!</definedName>
    <definedName name="botn_7">#REF!</definedName>
    <definedName name="botn_7_3">#REF!</definedName>
    <definedName name="botn_8">#REF!</definedName>
    <definedName name="botn_8_3">#REF!</definedName>
    <definedName name="botn_9">#REF!</definedName>
    <definedName name="botn_9_1">#REF!</definedName>
    <definedName name="botn_9_1_1">#REF!</definedName>
    <definedName name="botn_9_1_1_3">#REF!</definedName>
    <definedName name="botn_9_1_3">#REF!</definedName>
    <definedName name="Breakup">#REF!</definedName>
    <definedName name="Breakup_1">#REF!</definedName>
    <definedName name="bua">#REF!</definedName>
    <definedName name="bua_10">#REF!</definedName>
    <definedName name="bua_12">#REF!</definedName>
    <definedName name="bua_13">#REF!</definedName>
    <definedName name="bua_14">#REF!</definedName>
    <definedName name="bua_15">#REF!</definedName>
    <definedName name="bua_16">#REF!</definedName>
    <definedName name="bua_17">#REF!</definedName>
    <definedName name="bua_18">#REF!</definedName>
    <definedName name="bua_19">#REF!</definedName>
    <definedName name="bua_20">#REF!</definedName>
    <definedName name="bua_21">#REF!</definedName>
    <definedName name="bua_22">#REF!</definedName>
    <definedName name="bua_23">#REF!</definedName>
    <definedName name="bua_24">#REF!</definedName>
    <definedName name="bua_25">#REF!</definedName>
    <definedName name="bua_26">#REF!</definedName>
    <definedName name="bua_27">#REF!</definedName>
    <definedName name="bua_28">#REF!</definedName>
    <definedName name="bua_6">#REF!</definedName>
    <definedName name="bua_7">#REF!</definedName>
    <definedName name="bua_8">#REF!</definedName>
    <definedName name="bua_9">#REF!</definedName>
    <definedName name="bua_9_1">#REF!</definedName>
    <definedName name="bua_9_1_1">#REF!</definedName>
    <definedName name="BusType">#REF!</definedName>
    <definedName name="BusType_1">#REF!</definedName>
    <definedName name="BusType_1_3">#REF!</definedName>
    <definedName name="BusType_10">#REF!</definedName>
    <definedName name="BusType_11">#REF!</definedName>
    <definedName name="BusType_11_1">#REF!</definedName>
    <definedName name="BusType_14">#REF!</definedName>
    <definedName name="BusType_15">#REF!</definedName>
    <definedName name="BusType_16">#REF!</definedName>
    <definedName name="BusType_17">#REF!</definedName>
    <definedName name="BusType_17_1">#REF!</definedName>
    <definedName name="BusType_18">#REF!</definedName>
    <definedName name="BusType_18_1">#REF!</definedName>
    <definedName name="BusType_19">#REF!</definedName>
    <definedName name="BusType_2">#REF!</definedName>
    <definedName name="BusType_20">#REF!</definedName>
    <definedName name="BusType_21">#REF!</definedName>
    <definedName name="BusType_21_1">#REF!</definedName>
    <definedName name="BusType_26">#REF!</definedName>
    <definedName name="BusType_27">#REF!</definedName>
    <definedName name="BusType_28">#REF!</definedName>
    <definedName name="BusType_29">#REF!</definedName>
    <definedName name="BusType_3">#REF!</definedName>
    <definedName name="BusType_4">#REF!</definedName>
    <definedName name="BusType_4_1">#REF!</definedName>
    <definedName name="BusType_4_1_1">#REF!</definedName>
    <definedName name="BusType_4_1_1_1">#REF!</definedName>
    <definedName name="BusType_4_1_1_1_1">#REF!</definedName>
    <definedName name="BusType_4_1_1_1_1_1">#REF!</definedName>
    <definedName name="BusType_4_18">#REF!</definedName>
    <definedName name="BusType_4_18_1">#REF!</definedName>
    <definedName name="BusType_4_21">#REF!</definedName>
    <definedName name="BusType_5">#REF!</definedName>
    <definedName name="BusType_6">#REF!</definedName>
    <definedName name="BusType_6_1">#REF!</definedName>
    <definedName name="BusType_6_18">#REF!</definedName>
    <definedName name="BusType_6_18_1">#REF!</definedName>
    <definedName name="BusType_6_21">#REF!</definedName>
    <definedName name="BusType_7">#REF!</definedName>
    <definedName name="BusType_Text">#REF!</definedName>
    <definedName name="BusType_Text_1">#REF!</definedName>
    <definedName name="BusType_Text_1_3">#REF!</definedName>
    <definedName name="BusType_Text_10">#REF!</definedName>
    <definedName name="BusType_Text_11">#REF!</definedName>
    <definedName name="BusType_Text_11_1">#REF!</definedName>
    <definedName name="BusType_Text_14">#REF!</definedName>
    <definedName name="BusType_Text_15">#REF!</definedName>
    <definedName name="BusType_Text_16">#REF!</definedName>
    <definedName name="BusType_Text_17">#REF!</definedName>
    <definedName name="BusType_Text_17_1">#REF!</definedName>
    <definedName name="BusType_Text_18">#REF!</definedName>
    <definedName name="BusType_Text_18_1">#REF!</definedName>
    <definedName name="BusType_Text_19">#REF!</definedName>
    <definedName name="BusType_Text_2">#REF!</definedName>
    <definedName name="BusType_Text_20">#REF!</definedName>
    <definedName name="BusType_Text_21">#REF!</definedName>
    <definedName name="BusType_Text_21_1">#REF!</definedName>
    <definedName name="BusType_Text_26">#REF!</definedName>
    <definedName name="BusType_Text_27">#REF!</definedName>
    <definedName name="BusType_Text_28">#REF!</definedName>
    <definedName name="BusType_Text_29">#REF!</definedName>
    <definedName name="BusType_Text_3">#REF!</definedName>
    <definedName name="BusType_Text_4">#REF!</definedName>
    <definedName name="BusType_Text_4_1">#REF!</definedName>
    <definedName name="BusType_Text_4_1_1">#REF!</definedName>
    <definedName name="BusType_Text_4_1_1_1">#REF!</definedName>
    <definedName name="BusType_Text_4_1_1_1_1">#REF!</definedName>
    <definedName name="BusType_Text_4_1_1_1_1_1">#REF!</definedName>
    <definedName name="BusType_Text_4_18">#REF!</definedName>
    <definedName name="BusType_Text_4_18_1">#REF!</definedName>
    <definedName name="BusType_Text_4_21">#REF!</definedName>
    <definedName name="BusType_Text_5">#REF!</definedName>
    <definedName name="BusType_Text_6">#REF!</definedName>
    <definedName name="BusType_Text_6_1">#REF!</definedName>
    <definedName name="BusType_Text_6_18">#REF!</definedName>
    <definedName name="BusType_Text_6_18_1">#REF!</definedName>
    <definedName name="BusType_Text_6_21">#REF!</definedName>
    <definedName name="BusType_Text_7">#REF!</definedName>
    <definedName name="bxevxed">#REF!</definedName>
    <definedName name="bxn">#REF!</definedName>
    <definedName name="bxnvxnd">#REF!</definedName>
    <definedName name="bxnvxnd_18">#REF!</definedName>
    <definedName name="bxnvxnd_18_1">#REF!</definedName>
    <definedName name="bxnvxnd_21">#REF!</definedName>
    <definedName name="cab">#REF!</definedName>
    <definedName name="cab_10">#REF!</definedName>
    <definedName name="cab_12">#REF!</definedName>
    <definedName name="cab_13">#REF!</definedName>
    <definedName name="cab_14">#REF!</definedName>
    <definedName name="cab_15">#REF!</definedName>
    <definedName name="cab_16">#REF!</definedName>
    <definedName name="cab_17">#REF!</definedName>
    <definedName name="cab_18">#REF!</definedName>
    <definedName name="cab_18_1">#REF!</definedName>
    <definedName name="cab_19">#REF!</definedName>
    <definedName name="cab_20">#REF!</definedName>
    <definedName name="cab_21">#REF!</definedName>
    <definedName name="cab_21_1">#REF!</definedName>
    <definedName name="cab_22">#REF!</definedName>
    <definedName name="cab_23">#REF!</definedName>
    <definedName name="cab_24">#REF!</definedName>
    <definedName name="cab_25">#REF!</definedName>
    <definedName name="cab_26">#REF!</definedName>
    <definedName name="cab_27">#REF!</definedName>
    <definedName name="cab_28">#REF!</definedName>
    <definedName name="cab_6">#REF!</definedName>
    <definedName name="cab_7">#REF!</definedName>
    <definedName name="cab_8">#REF!</definedName>
    <definedName name="cab_9">#REF!</definedName>
    <definedName name="cab21.5tp">#REF!</definedName>
    <definedName name="cab21.5tp_1">#REF!</definedName>
    <definedName name="cab21.5tp_1_3">#REF!</definedName>
    <definedName name="cab21.5tp_10">#REF!</definedName>
    <definedName name="cab21.5tp_10_1">#REF!</definedName>
    <definedName name="cab21.5tp_10_1_3">#REF!</definedName>
    <definedName name="cab21.5tp_10_17">#REF!</definedName>
    <definedName name="cab21.5tp_10_17_3">#REF!</definedName>
    <definedName name="cab21.5tp_11">#REF!</definedName>
    <definedName name="cab21.5tp_11_1">#REF!</definedName>
    <definedName name="cab21.5tp_12">#REF!</definedName>
    <definedName name="cab21.5tp_12_3">#REF!</definedName>
    <definedName name="cab21.5tp_13">#REF!</definedName>
    <definedName name="cab21.5tp_13_3">#REF!</definedName>
    <definedName name="cab21.5tp_14">#REF!</definedName>
    <definedName name="cab21.5tp_15">#REF!</definedName>
    <definedName name="cab21.5tp_15_1">#REF!</definedName>
    <definedName name="cab21.5tp_15_1_3">#REF!</definedName>
    <definedName name="cab21.5tp_15_3">#REF!</definedName>
    <definedName name="cab21.5tp_16">#REF!</definedName>
    <definedName name="cab21.5tp_16_1">#REF!</definedName>
    <definedName name="cab21.5tp_16_1_3">#REF!</definedName>
    <definedName name="cab21.5tp_16_3">#REF!</definedName>
    <definedName name="cab21.5tp_17">#REF!</definedName>
    <definedName name="cab21.5tp_17_1">#REF!</definedName>
    <definedName name="cab21.5tp_17_3">#REF!</definedName>
    <definedName name="cab21.5tp_18">#REF!</definedName>
    <definedName name="cab21.5tp_18_1">#REF!</definedName>
    <definedName name="cab21.5tp_19">#REF!</definedName>
    <definedName name="cab21.5tp_19_1">#REF!</definedName>
    <definedName name="cab21.5tp_2">#REF!</definedName>
    <definedName name="cab21.5tp_20">#REF!</definedName>
    <definedName name="cab21.5tp_20_1">#REF!</definedName>
    <definedName name="cab21.5tp_20_1_3">#REF!</definedName>
    <definedName name="cab21.5tp_21">#REF!</definedName>
    <definedName name="cab21.5tp_21_1">#REF!</definedName>
    <definedName name="cab21.5tp_21_1_1">#REF!</definedName>
    <definedName name="cab21.5tp_21_1_1_3">#REF!</definedName>
    <definedName name="cab21.5tp_21_1_3">#REF!</definedName>
    <definedName name="cab21.5tp_22">#REF!</definedName>
    <definedName name="cab21.5tp_22_3">#REF!</definedName>
    <definedName name="cab21.5tp_23">#REF!</definedName>
    <definedName name="cab21.5tp_23_3">#REF!</definedName>
    <definedName name="cab21.5tp_24">#REF!</definedName>
    <definedName name="cab21.5tp_24_3">#REF!</definedName>
    <definedName name="cab21.5tp_25">#REF!</definedName>
    <definedName name="cab21.5tp_25_3">#REF!</definedName>
    <definedName name="cab21.5tp_26">#REF!</definedName>
    <definedName name="cab21.5tp_26_1">#REF!</definedName>
    <definedName name="cab21.5tp_26_1_3">#REF!</definedName>
    <definedName name="cab21.5tp_26_3">#REF!</definedName>
    <definedName name="cab21.5tp_27">#REF!</definedName>
    <definedName name="cab21.5tp_27_1">#REF!</definedName>
    <definedName name="cab21.5tp_27_1_3">#REF!</definedName>
    <definedName name="cab21.5tp_27_3">#REF!</definedName>
    <definedName name="cab21.5tp_28">#REF!</definedName>
    <definedName name="cab21.5tp_28_1">#REF!</definedName>
    <definedName name="cab21.5tp_28_1_3">#REF!</definedName>
    <definedName name="cab21.5tp_28_3">#REF!</definedName>
    <definedName name="cab21.5tp_29">#REF!</definedName>
    <definedName name="cab21.5tp_29_3">#REF!</definedName>
    <definedName name="cab21.5tp_3">#REF!</definedName>
    <definedName name="cab21.5tp_4">#REF!</definedName>
    <definedName name="cab21.5tp_4_1">#REF!</definedName>
    <definedName name="cab21.5tp_4_1_1">#REF!</definedName>
    <definedName name="cab21.5tp_4_1_1_1">#REF!</definedName>
    <definedName name="cab21.5tp_4_1_1_1_1">#REF!</definedName>
    <definedName name="cab21.5tp_4_1_1_1_1_1">#REF!</definedName>
    <definedName name="cab21.5tp_4_1_1_1_1_3">#REF!</definedName>
    <definedName name="cab21.5tp_4_1_1_1_3">#REF!</definedName>
    <definedName name="cab21.5tp_4_1_1_1_3_1">#REF!</definedName>
    <definedName name="cab21.5tp_4_1_1_3">#REF!</definedName>
    <definedName name="cab21.5tp_4_1_17">#REF!</definedName>
    <definedName name="cab21.5tp_4_1_17_3">#REF!</definedName>
    <definedName name="cab21.5tp_4_1_28">#REF!</definedName>
    <definedName name="cab21.5tp_4_1_28_3">#REF!</definedName>
    <definedName name="cab21.5tp_4_1_6">#REF!</definedName>
    <definedName name="cab21.5tp_4_1_6_3">#REF!</definedName>
    <definedName name="cab21.5tp_4_10">#REF!</definedName>
    <definedName name="cab21.5tp_4_10_3">#REF!</definedName>
    <definedName name="cab21.5tp_4_12">#REF!</definedName>
    <definedName name="cab21.5tp_4_12_3">#REF!</definedName>
    <definedName name="cab21.5tp_4_13">#REF!</definedName>
    <definedName name="cab21.5tp_4_13_3">#REF!</definedName>
    <definedName name="cab21.5tp_4_14">#REF!</definedName>
    <definedName name="cab21.5tp_4_14_3">#REF!</definedName>
    <definedName name="cab21.5tp_4_15">#REF!</definedName>
    <definedName name="cab21.5tp_4_15_3">#REF!</definedName>
    <definedName name="cab21.5tp_4_16">#REF!</definedName>
    <definedName name="cab21.5tp_4_16_3">#REF!</definedName>
    <definedName name="cab21.5tp_4_17">#REF!</definedName>
    <definedName name="cab21.5tp_4_17_3">#REF!</definedName>
    <definedName name="cab21.5tp_4_18">#REF!</definedName>
    <definedName name="cab21.5tp_4_18_1">#REF!</definedName>
    <definedName name="cab21.5tp_4_19">#REF!</definedName>
    <definedName name="cab21.5tp_4_20">#REF!</definedName>
    <definedName name="cab21.5tp_4_20_3">#REF!</definedName>
    <definedName name="cab21.5tp_4_21">#REF!</definedName>
    <definedName name="cab21.5tp_4_21_1">#REF!</definedName>
    <definedName name="cab21.5tp_4_21_1_3">#REF!</definedName>
    <definedName name="cab21.5tp_4_22">#REF!</definedName>
    <definedName name="cab21.5tp_4_22_3">#REF!</definedName>
    <definedName name="cab21.5tp_4_23">#REF!</definedName>
    <definedName name="cab21.5tp_4_23_3">#REF!</definedName>
    <definedName name="cab21.5tp_4_24">#REF!</definedName>
    <definedName name="cab21.5tp_4_24_3">#REF!</definedName>
    <definedName name="cab21.5tp_4_25">#REF!</definedName>
    <definedName name="cab21.5tp_4_25_3">#REF!</definedName>
    <definedName name="cab21.5tp_4_26">#REF!</definedName>
    <definedName name="cab21.5tp_4_26_3">#REF!</definedName>
    <definedName name="cab21.5tp_4_27">#REF!</definedName>
    <definedName name="cab21.5tp_4_27_3">#REF!</definedName>
    <definedName name="cab21.5tp_4_28">#REF!</definedName>
    <definedName name="cab21.5tp_4_28_3">#REF!</definedName>
    <definedName name="cab21.5tp_4_6">#REF!</definedName>
    <definedName name="cab21.5tp_4_6_3">#REF!</definedName>
    <definedName name="cab21.5tp_4_7">#REF!</definedName>
    <definedName name="cab21.5tp_4_7_3">#REF!</definedName>
    <definedName name="cab21.5tp_4_8">#REF!</definedName>
    <definedName name="cab21.5tp_4_8_3">#REF!</definedName>
    <definedName name="cab21.5tp_4_9">#REF!</definedName>
    <definedName name="cab21.5tp_4_9_3">#REF!</definedName>
    <definedName name="cab21.5tp_5">#REF!</definedName>
    <definedName name="cab21.5tp_5_17">#REF!</definedName>
    <definedName name="cab21.5tp_5_17_3">#REF!</definedName>
    <definedName name="cab21.5tp_5_28">#REF!</definedName>
    <definedName name="cab21.5tp_5_28_3">#REF!</definedName>
    <definedName name="cab21.5tp_5_3">#REF!</definedName>
    <definedName name="cab21.5tp_5_6">#REF!</definedName>
    <definedName name="cab21.5tp_5_6_3">#REF!</definedName>
    <definedName name="cab21.5tp_6">#REF!</definedName>
    <definedName name="cab21.5tp_6_1">#REF!</definedName>
    <definedName name="cab21.5tp_6_10">#REF!</definedName>
    <definedName name="cab21.5tp_6_10_3">#REF!</definedName>
    <definedName name="cab21.5tp_6_12">#REF!</definedName>
    <definedName name="cab21.5tp_6_12_3">#REF!</definedName>
    <definedName name="cab21.5tp_6_13">#REF!</definedName>
    <definedName name="cab21.5tp_6_13_3">#REF!</definedName>
    <definedName name="cab21.5tp_6_14">#REF!</definedName>
    <definedName name="cab21.5tp_6_14_3">#REF!</definedName>
    <definedName name="cab21.5tp_6_15">#REF!</definedName>
    <definedName name="cab21.5tp_6_15_3">#REF!</definedName>
    <definedName name="cab21.5tp_6_16">#REF!</definedName>
    <definedName name="cab21.5tp_6_16_3">#REF!</definedName>
    <definedName name="cab21.5tp_6_17">#REF!</definedName>
    <definedName name="cab21.5tp_6_17_3">#REF!</definedName>
    <definedName name="cab21.5tp_6_18">#REF!</definedName>
    <definedName name="cab21.5tp_6_18_1">#REF!</definedName>
    <definedName name="cab21.5tp_6_19">#REF!</definedName>
    <definedName name="cab21.5tp_6_20">#REF!</definedName>
    <definedName name="cab21.5tp_6_20_3">#REF!</definedName>
    <definedName name="cab21.5tp_6_21">#REF!</definedName>
    <definedName name="cab21.5tp_6_21_1">#REF!</definedName>
    <definedName name="cab21.5tp_6_21_1_3">#REF!</definedName>
    <definedName name="cab21.5tp_6_22">#REF!</definedName>
    <definedName name="cab21.5tp_6_22_3">#REF!</definedName>
    <definedName name="cab21.5tp_6_23">#REF!</definedName>
    <definedName name="cab21.5tp_6_23_3">#REF!</definedName>
    <definedName name="cab21.5tp_6_24">#REF!</definedName>
    <definedName name="cab21.5tp_6_24_3">#REF!</definedName>
    <definedName name="cab21.5tp_6_25">#REF!</definedName>
    <definedName name="cab21.5tp_6_25_3">#REF!</definedName>
    <definedName name="cab21.5tp_6_26">#REF!</definedName>
    <definedName name="cab21.5tp_6_26_3">#REF!</definedName>
    <definedName name="cab21.5tp_6_27">#REF!</definedName>
    <definedName name="cab21.5tp_6_27_3">#REF!</definedName>
    <definedName name="cab21.5tp_6_28">#REF!</definedName>
    <definedName name="cab21.5tp_6_28_3">#REF!</definedName>
    <definedName name="cab21.5tp_6_6">#REF!</definedName>
    <definedName name="cab21.5tp_6_6_3">#REF!</definedName>
    <definedName name="cab21.5tp_6_7">#REF!</definedName>
    <definedName name="cab21.5tp_6_7_3">#REF!</definedName>
    <definedName name="cab21.5tp_6_8">#REF!</definedName>
    <definedName name="cab21.5tp_6_8_3">#REF!</definedName>
    <definedName name="cab21.5tp_6_9">#REF!</definedName>
    <definedName name="cab21.5tp_6_9_1">#REF!</definedName>
    <definedName name="cab21.5tp_6_9_1_1">#REF!</definedName>
    <definedName name="cab21.5tp_6_9_1_1_3">#REF!</definedName>
    <definedName name="cab21.5tp_6_9_1_3">#REF!</definedName>
    <definedName name="cab21.5tp_7">#REF!</definedName>
    <definedName name="cab21.5tp_8">#REF!</definedName>
    <definedName name="cab21.5tp_8_3">#REF!</definedName>
    <definedName name="cab21.5tp_9">#REF!</definedName>
    <definedName name="cab21.5tp_9_3">#REF!</definedName>
    <definedName name="cab21s">#REF!</definedName>
    <definedName name="cab21s_1">#REF!</definedName>
    <definedName name="cab21s_1_3">#REF!</definedName>
    <definedName name="cab21s_10">#REF!</definedName>
    <definedName name="cab21s_10_1">#REF!</definedName>
    <definedName name="cab21s_10_1_3">#REF!</definedName>
    <definedName name="cab21s_10_17">#REF!</definedName>
    <definedName name="cab21s_10_17_3">#REF!</definedName>
    <definedName name="cab21s_11">#REF!</definedName>
    <definedName name="cab21s_11_1">#REF!</definedName>
    <definedName name="cab21s_12">#REF!</definedName>
    <definedName name="cab21s_12_3">#REF!</definedName>
    <definedName name="cab21s_13">#REF!</definedName>
    <definedName name="cab21s_13_3">#REF!</definedName>
    <definedName name="cab21s_14">#REF!</definedName>
    <definedName name="cab21s_15">#REF!</definedName>
    <definedName name="cab21s_15_1">#REF!</definedName>
    <definedName name="cab21s_15_1_3">#REF!</definedName>
    <definedName name="cab21s_15_3">#REF!</definedName>
    <definedName name="cab21s_16">#REF!</definedName>
    <definedName name="cab21s_16_1">#REF!</definedName>
    <definedName name="cab21s_16_1_3">#REF!</definedName>
    <definedName name="cab21s_16_3">#REF!</definedName>
    <definedName name="cab21s_17">#REF!</definedName>
    <definedName name="cab21s_17_1">#REF!</definedName>
    <definedName name="cab21s_17_3">#REF!</definedName>
    <definedName name="cab21s_18">#REF!</definedName>
    <definedName name="cab21s_18_1">#REF!</definedName>
    <definedName name="cab21s_19">#REF!</definedName>
    <definedName name="cab21s_19_1">#REF!</definedName>
    <definedName name="cab21s_2">#REF!</definedName>
    <definedName name="cab21s_20">#REF!</definedName>
    <definedName name="cab21s_20_1">#REF!</definedName>
    <definedName name="cab21s_20_1_3">#REF!</definedName>
    <definedName name="cab21s_21">#REF!</definedName>
    <definedName name="cab21s_21_1">#REF!</definedName>
    <definedName name="cab21s_21_1_1">#REF!</definedName>
    <definedName name="cab21s_21_1_1_3">#REF!</definedName>
    <definedName name="cab21s_21_1_3">#REF!</definedName>
    <definedName name="cab21s_22">#REF!</definedName>
    <definedName name="cab21s_22_3">#REF!</definedName>
    <definedName name="cab21s_23">#REF!</definedName>
    <definedName name="cab21s_23_3">#REF!</definedName>
    <definedName name="cab21s_24">#REF!</definedName>
    <definedName name="cab21s_24_3">#REF!</definedName>
    <definedName name="cab21s_25">#REF!</definedName>
    <definedName name="cab21s_25_3">#REF!</definedName>
    <definedName name="cab21s_26">#REF!</definedName>
    <definedName name="cab21s_26_1">#REF!</definedName>
    <definedName name="cab21s_26_1_3">#REF!</definedName>
    <definedName name="cab21s_26_3">#REF!</definedName>
    <definedName name="cab21s_27">#REF!</definedName>
    <definedName name="cab21s_27_1">#REF!</definedName>
    <definedName name="cab21s_27_1_3">#REF!</definedName>
    <definedName name="cab21s_27_3">#REF!</definedName>
    <definedName name="cab21s_28">#REF!</definedName>
    <definedName name="cab21s_28_1">#REF!</definedName>
    <definedName name="cab21s_28_1_3">#REF!</definedName>
    <definedName name="cab21s_28_3">#REF!</definedName>
    <definedName name="cab21s_29">#REF!</definedName>
    <definedName name="cab21s_29_3">#REF!</definedName>
    <definedName name="cab21s_3">#REF!</definedName>
    <definedName name="cab21s_4">#REF!</definedName>
    <definedName name="cab21s_4_1">#REF!</definedName>
    <definedName name="cab21s_4_1_1">#REF!</definedName>
    <definedName name="cab21s_4_1_1_1">#REF!</definedName>
    <definedName name="cab21s_4_1_1_1_1">#REF!</definedName>
    <definedName name="cab21s_4_1_1_1_1_1">#REF!</definedName>
    <definedName name="cab21s_4_1_1_1_1_3">#REF!</definedName>
    <definedName name="cab21s_4_1_1_1_3">#REF!</definedName>
    <definedName name="cab21s_4_1_1_1_3_1">#REF!</definedName>
    <definedName name="cab21s_4_1_1_3">#REF!</definedName>
    <definedName name="cab21s_4_1_17">#REF!</definedName>
    <definedName name="cab21s_4_1_17_3">#REF!</definedName>
    <definedName name="cab21s_4_1_28">#REF!</definedName>
    <definedName name="cab21s_4_1_28_3">#REF!</definedName>
    <definedName name="cab21s_4_1_6">#REF!</definedName>
    <definedName name="cab21s_4_1_6_3">#REF!</definedName>
    <definedName name="cab21s_4_10">#REF!</definedName>
    <definedName name="cab21s_4_10_3">#REF!</definedName>
    <definedName name="cab21s_4_12">#REF!</definedName>
    <definedName name="cab21s_4_12_3">#REF!</definedName>
    <definedName name="cab21s_4_13">#REF!</definedName>
    <definedName name="cab21s_4_13_3">#REF!</definedName>
    <definedName name="cab21s_4_14">#REF!</definedName>
    <definedName name="cab21s_4_14_3">#REF!</definedName>
    <definedName name="cab21s_4_15">#REF!</definedName>
    <definedName name="cab21s_4_15_3">#REF!</definedName>
    <definedName name="cab21s_4_16">#REF!</definedName>
    <definedName name="cab21s_4_16_3">#REF!</definedName>
    <definedName name="cab21s_4_17">#REF!</definedName>
    <definedName name="cab21s_4_17_3">#REF!</definedName>
    <definedName name="cab21s_4_18">#REF!</definedName>
    <definedName name="cab21s_4_18_1">#REF!</definedName>
    <definedName name="cab21s_4_19">#REF!</definedName>
    <definedName name="cab21s_4_20">#REF!</definedName>
    <definedName name="cab21s_4_20_3">#REF!</definedName>
    <definedName name="cab21s_4_21">#REF!</definedName>
    <definedName name="cab21s_4_21_1">#REF!</definedName>
    <definedName name="cab21s_4_21_1_3">#REF!</definedName>
    <definedName name="cab21s_4_22">#REF!</definedName>
    <definedName name="cab21s_4_22_3">#REF!</definedName>
    <definedName name="cab21s_4_23">#REF!</definedName>
    <definedName name="cab21s_4_23_3">#REF!</definedName>
    <definedName name="cab21s_4_24">#REF!</definedName>
    <definedName name="cab21s_4_24_3">#REF!</definedName>
    <definedName name="cab21s_4_25">#REF!</definedName>
    <definedName name="cab21s_4_25_3">#REF!</definedName>
    <definedName name="cab21s_4_26">#REF!</definedName>
    <definedName name="cab21s_4_26_3">#REF!</definedName>
    <definedName name="cab21s_4_27">#REF!</definedName>
    <definedName name="cab21s_4_27_3">#REF!</definedName>
    <definedName name="cab21s_4_28">#REF!</definedName>
    <definedName name="cab21s_4_28_3">#REF!</definedName>
    <definedName name="cab21s_4_6">#REF!</definedName>
    <definedName name="cab21s_4_6_3">#REF!</definedName>
    <definedName name="cab21s_4_7">#REF!</definedName>
    <definedName name="cab21s_4_7_3">#REF!</definedName>
    <definedName name="cab21s_4_8">#REF!</definedName>
    <definedName name="cab21s_4_8_3">#REF!</definedName>
    <definedName name="cab21s_4_9">#REF!</definedName>
    <definedName name="cab21s_4_9_3">#REF!</definedName>
    <definedName name="cab21s_5">#REF!</definedName>
    <definedName name="cab21s_5_17">#REF!</definedName>
    <definedName name="cab21s_5_17_3">#REF!</definedName>
    <definedName name="cab21s_5_28">#REF!</definedName>
    <definedName name="cab21s_5_28_3">#REF!</definedName>
    <definedName name="cab21s_5_3">#REF!</definedName>
    <definedName name="cab21s_5_6">#REF!</definedName>
    <definedName name="cab21s_5_6_3">#REF!</definedName>
    <definedName name="cab21s_6">#REF!</definedName>
    <definedName name="cab21s_6_1">#REF!</definedName>
    <definedName name="cab21s_6_10">#REF!</definedName>
    <definedName name="cab21s_6_10_3">#REF!</definedName>
    <definedName name="cab21s_6_12">#REF!</definedName>
    <definedName name="cab21s_6_12_3">#REF!</definedName>
    <definedName name="cab21s_6_13">#REF!</definedName>
    <definedName name="cab21s_6_13_3">#REF!</definedName>
    <definedName name="cab21s_6_14">#REF!</definedName>
    <definedName name="cab21s_6_14_3">#REF!</definedName>
    <definedName name="cab21s_6_15">#REF!</definedName>
    <definedName name="cab21s_6_15_3">#REF!</definedName>
    <definedName name="cab21s_6_16">#REF!</definedName>
    <definedName name="cab21s_6_16_3">#REF!</definedName>
    <definedName name="cab21s_6_17">#REF!</definedName>
    <definedName name="cab21s_6_17_3">#REF!</definedName>
    <definedName name="cab21s_6_18">#REF!</definedName>
    <definedName name="cab21s_6_18_1">#REF!</definedName>
    <definedName name="cab21s_6_19">#REF!</definedName>
    <definedName name="cab21s_6_20">#REF!</definedName>
    <definedName name="cab21s_6_20_3">#REF!</definedName>
    <definedName name="cab21s_6_21">#REF!</definedName>
    <definedName name="cab21s_6_21_1">#REF!</definedName>
    <definedName name="cab21s_6_21_1_3">#REF!</definedName>
    <definedName name="cab21s_6_22">#REF!</definedName>
    <definedName name="cab21s_6_22_3">#REF!</definedName>
    <definedName name="cab21s_6_23">#REF!</definedName>
    <definedName name="cab21s_6_23_3">#REF!</definedName>
    <definedName name="cab21s_6_24">#REF!</definedName>
    <definedName name="cab21s_6_24_3">#REF!</definedName>
    <definedName name="cab21s_6_25">#REF!</definedName>
    <definedName name="cab21s_6_25_3">#REF!</definedName>
    <definedName name="cab21s_6_26">#REF!</definedName>
    <definedName name="cab21s_6_26_3">#REF!</definedName>
    <definedName name="cab21s_6_27">#REF!</definedName>
    <definedName name="cab21s_6_27_3">#REF!</definedName>
    <definedName name="cab21s_6_28">#REF!</definedName>
    <definedName name="cab21s_6_28_3">#REF!</definedName>
    <definedName name="cab21s_6_6">#REF!</definedName>
    <definedName name="cab21s_6_6_3">#REF!</definedName>
    <definedName name="cab21s_6_7">#REF!</definedName>
    <definedName name="cab21s_6_7_3">#REF!</definedName>
    <definedName name="cab21s_6_8">#REF!</definedName>
    <definedName name="cab21s_6_8_3">#REF!</definedName>
    <definedName name="cab21s_6_9">#REF!</definedName>
    <definedName name="cab21s_6_9_1">#REF!</definedName>
    <definedName name="cab21s_6_9_1_1">#REF!</definedName>
    <definedName name="cab21s_6_9_1_1_3">#REF!</definedName>
    <definedName name="cab21s_6_9_1_3">#REF!</definedName>
    <definedName name="cab21s_7">#REF!</definedName>
    <definedName name="cab21s_8">#REF!</definedName>
    <definedName name="cab21s_8_3">#REF!</definedName>
    <definedName name="cab21s_9">#REF!</definedName>
    <definedName name="cab21s_9_3">#REF!</definedName>
    <definedName name="cab21us">#REF!</definedName>
    <definedName name="cab21us_1">#REF!</definedName>
    <definedName name="cab21us_1_3">#REF!</definedName>
    <definedName name="cab21us_10">#REF!</definedName>
    <definedName name="cab21us_10_1">#REF!</definedName>
    <definedName name="cab21us_10_1_3">#REF!</definedName>
    <definedName name="cab21us_10_17">#REF!</definedName>
    <definedName name="cab21us_10_17_3">#REF!</definedName>
    <definedName name="cab21us_11">#REF!</definedName>
    <definedName name="cab21us_11_1">#REF!</definedName>
    <definedName name="cab21us_12">#REF!</definedName>
    <definedName name="cab21us_12_3">#REF!</definedName>
    <definedName name="cab21us_13">#REF!</definedName>
    <definedName name="cab21us_13_3">#REF!</definedName>
    <definedName name="cab21us_14">#REF!</definedName>
    <definedName name="cab21us_15">#REF!</definedName>
    <definedName name="cab21us_15_1">#REF!</definedName>
    <definedName name="cab21us_15_1_3">#REF!</definedName>
    <definedName name="cab21us_15_3">#REF!</definedName>
    <definedName name="cab21us_16">#REF!</definedName>
    <definedName name="cab21us_16_1">#REF!</definedName>
    <definedName name="cab21us_16_1_3">#REF!</definedName>
    <definedName name="cab21us_16_3">#REF!</definedName>
    <definedName name="cab21us_17">#REF!</definedName>
    <definedName name="cab21us_17_1">#REF!</definedName>
    <definedName name="cab21us_17_3">#REF!</definedName>
    <definedName name="cab21us_18">#REF!</definedName>
    <definedName name="cab21us_18_1">#REF!</definedName>
    <definedName name="cab21us_19">#REF!</definedName>
    <definedName name="cab21us_19_1">#REF!</definedName>
    <definedName name="cab21us_2">#REF!</definedName>
    <definedName name="cab21us_20">#REF!</definedName>
    <definedName name="cab21us_20_1">#REF!</definedName>
    <definedName name="cab21us_20_1_3">#REF!</definedName>
    <definedName name="cab21us_21">#REF!</definedName>
    <definedName name="cab21us_21_1">#REF!</definedName>
    <definedName name="cab21us_21_1_1">#REF!</definedName>
    <definedName name="cab21us_21_1_1_3">#REF!</definedName>
    <definedName name="cab21us_21_1_3">#REF!</definedName>
    <definedName name="cab21us_22">#REF!</definedName>
    <definedName name="cab21us_22_3">#REF!</definedName>
    <definedName name="cab21us_23">#REF!</definedName>
    <definedName name="cab21us_23_3">#REF!</definedName>
    <definedName name="cab21us_24">#REF!</definedName>
    <definedName name="cab21us_24_3">#REF!</definedName>
    <definedName name="cab21us_25">#REF!</definedName>
    <definedName name="cab21us_25_3">#REF!</definedName>
    <definedName name="cab21us_26">#REF!</definedName>
    <definedName name="cab21us_26_1">#REF!</definedName>
    <definedName name="cab21us_26_1_3">#REF!</definedName>
    <definedName name="cab21us_26_3">#REF!</definedName>
    <definedName name="cab21us_27">#REF!</definedName>
    <definedName name="cab21us_27_1">#REF!</definedName>
    <definedName name="cab21us_27_1_3">#REF!</definedName>
    <definedName name="cab21us_27_3">#REF!</definedName>
    <definedName name="cab21us_28">#REF!</definedName>
    <definedName name="cab21us_28_1">#REF!</definedName>
    <definedName name="cab21us_28_1_3">#REF!</definedName>
    <definedName name="cab21us_28_3">#REF!</definedName>
    <definedName name="cab21us_29">#REF!</definedName>
    <definedName name="cab21us_29_3">#REF!</definedName>
    <definedName name="cab21us_3">#REF!</definedName>
    <definedName name="cab21us_4">#REF!</definedName>
    <definedName name="cab21us_4_1">#REF!</definedName>
    <definedName name="cab21us_4_1_1">#REF!</definedName>
    <definedName name="cab21us_4_1_1_1">#REF!</definedName>
    <definedName name="cab21us_4_1_1_1_1">#REF!</definedName>
    <definedName name="cab21us_4_1_1_1_1_1">#REF!</definedName>
    <definedName name="cab21us_4_1_1_1_1_3">#REF!</definedName>
    <definedName name="cab21us_4_1_1_1_3">#REF!</definedName>
    <definedName name="cab21us_4_1_1_1_3_1">#REF!</definedName>
    <definedName name="cab21us_4_1_1_3">#REF!</definedName>
    <definedName name="cab21us_4_1_17">#REF!</definedName>
    <definedName name="cab21us_4_1_17_3">#REF!</definedName>
    <definedName name="cab21us_4_1_28">#REF!</definedName>
    <definedName name="cab21us_4_1_28_3">#REF!</definedName>
    <definedName name="cab21us_4_1_6">#REF!</definedName>
    <definedName name="cab21us_4_1_6_3">#REF!</definedName>
    <definedName name="cab21us_4_10">#REF!</definedName>
    <definedName name="cab21us_4_10_3">#REF!</definedName>
    <definedName name="cab21us_4_12">#REF!</definedName>
    <definedName name="cab21us_4_12_3">#REF!</definedName>
    <definedName name="cab21us_4_13">#REF!</definedName>
    <definedName name="cab21us_4_13_3">#REF!</definedName>
    <definedName name="cab21us_4_14">#REF!</definedName>
    <definedName name="cab21us_4_14_3">#REF!</definedName>
    <definedName name="cab21us_4_15">#REF!</definedName>
    <definedName name="cab21us_4_15_3">#REF!</definedName>
    <definedName name="cab21us_4_16">#REF!</definedName>
    <definedName name="cab21us_4_16_3">#REF!</definedName>
    <definedName name="cab21us_4_17">#REF!</definedName>
    <definedName name="cab21us_4_17_3">#REF!</definedName>
    <definedName name="cab21us_4_18">#REF!</definedName>
    <definedName name="cab21us_4_18_1">#REF!</definedName>
    <definedName name="cab21us_4_19">#REF!</definedName>
    <definedName name="cab21us_4_20">#REF!</definedName>
    <definedName name="cab21us_4_20_3">#REF!</definedName>
    <definedName name="cab21us_4_21">#REF!</definedName>
    <definedName name="cab21us_4_21_1">#REF!</definedName>
    <definedName name="cab21us_4_21_1_3">#REF!</definedName>
    <definedName name="cab21us_4_22">#REF!</definedName>
    <definedName name="cab21us_4_22_3">#REF!</definedName>
    <definedName name="cab21us_4_23">#REF!</definedName>
    <definedName name="cab21us_4_23_3">#REF!</definedName>
    <definedName name="cab21us_4_24">#REF!</definedName>
    <definedName name="cab21us_4_24_3">#REF!</definedName>
    <definedName name="cab21us_4_25">#REF!</definedName>
    <definedName name="cab21us_4_25_3">#REF!</definedName>
    <definedName name="cab21us_4_26">#REF!</definedName>
    <definedName name="cab21us_4_26_3">#REF!</definedName>
    <definedName name="cab21us_4_27">#REF!</definedName>
    <definedName name="cab21us_4_27_3">#REF!</definedName>
    <definedName name="cab21us_4_28">#REF!</definedName>
    <definedName name="cab21us_4_28_3">#REF!</definedName>
    <definedName name="cab21us_4_6">#REF!</definedName>
    <definedName name="cab21us_4_6_3">#REF!</definedName>
    <definedName name="cab21us_4_7">#REF!</definedName>
    <definedName name="cab21us_4_7_3">#REF!</definedName>
    <definedName name="cab21us_4_8">#REF!</definedName>
    <definedName name="cab21us_4_8_3">#REF!</definedName>
    <definedName name="cab21us_4_9">#REF!</definedName>
    <definedName name="cab21us_4_9_3">#REF!</definedName>
    <definedName name="cab21us_5">#REF!</definedName>
    <definedName name="cab21us_5_17">#REF!</definedName>
    <definedName name="cab21us_5_17_3">#REF!</definedName>
    <definedName name="cab21us_5_28">#REF!</definedName>
    <definedName name="cab21us_5_28_3">#REF!</definedName>
    <definedName name="cab21us_5_3">#REF!</definedName>
    <definedName name="cab21us_5_6">#REF!</definedName>
    <definedName name="cab21us_5_6_3">#REF!</definedName>
    <definedName name="cab21us_6">#REF!</definedName>
    <definedName name="cab21us_6_1">#REF!</definedName>
    <definedName name="cab21us_6_10">#REF!</definedName>
    <definedName name="cab21us_6_10_3">#REF!</definedName>
    <definedName name="cab21us_6_12">#REF!</definedName>
    <definedName name="cab21us_6_12_3">#REF!</definedName>
    <definedName name="cab21us_6_13">#REF!</definedName>
    <definedName name="cab21us_6_13_3">#REF!</definedName>
    <definedName name="cab21us_6_14">#REF!</definedName>
    <definedName name="cab21us_6_14_3">#REF!</definedName>
    <definedName name="cab21us_6_15">#REF!</definedName>
    <definedName name="cab21us_6_15_3">#REF!</definedName>
    <definedName name="cab21us_6_16">#REF!</definedName>
    <definedName name="cab21us_6_16_3">#REF!</definedName>
    <definedName name="cab21us_6_17">#REF!</definedName>
    <definedName name="cab21us_6_17_3">#REF!</definedName>
    <definedName name="cab21us_6_18">#REF!</definedName>
    <definedName name="cab21us_6_18_1">#REF!</definedName>
    <definedName name="cab21us_6_19">#REF!</definedName>
    <definedName name="cab21us_6_20">#REF!</definedName>
    <definedName name="cab21us_6_20_3">#REF!</definedName>
    <definedName name="cab21us_6_21">#REF!</definedName>
    <definedName name="cab21us_6_21_1">#REF!</definedName>
    <definedName name="cab21us_6_21_1_3">#REF!</definedName>
    <definedName name="cab21us_6_22">#REF!</definedName>
    <definedName name="cab21us_6_22_3">#REF!</definedName>
    <definedName name="cab21us_6_23">#REF!</definedName>
    <definedName name="cab21us_6_23_3">#REF!</definedName>
    <definedName name="cab21us_6_24">#REF!</definedName>
    <definedName name="cab21us_6_24_3">#REF!</definedName>
    <definedName name="cab21us_6_25">#REF!</definedName>
    <definedName name="cab21us_6_25_3">#REF!</definedName>
    <definedName name="cab21us_6_26">#REF!</definedName>
    <definedName name="cab21us_6_26_3">#REF!</definedName>
    <definedName name="cab21us_6_27">#REF!</definedName>
    <definedName name="cab21us_6_27_3">#REF!</definedName>
    <definedName name="cab21us_6_28">#REF!</definedName>
    <definedName name="cab21us_6_28_3">#REF!</definedName>
    <definedName name="cab21us_6_6">#REF!</definedName>
    <definedName name="cab21us_6_6_3">#REF!</definedName>
    <definedName name="cab21us_6_7">#REF!</definedName>
    <definedName name="cab21us_6_7_3">#REF!</definedName>
    <definedName name="cab21us_6_8">#REF!</definedName>
    <definedName name="cab21us_6_8_3">#REF!</definedName>
    <definedName name="cab21us_6_9">#REF!</definedName>
    <definedName name="cab21us_6_9_1">#REF!</definedName>
    <definedName name="cab21us_6_9_1_1">#REF!</definedName>
    <definedName name="cab21us_6_9_1_1_3">#REF!</definedName>
    <definedName name="cab21us_6_9_1_3">#REF!</definedName>
    <definedName name="cab21us_7">#REF!</definedName>
    <definedName name="cab21us_8">#REF!</definedName>
    <definedName name="cab21us_8_3">#REF!</definedName>
    <definedName name="cab21us_9">#REF!</definedName>
    <definedName name="cab21us_9_3">#REF!</definedName>
    <definedName name="cab31s">#REF!</definedName>
    <definedName name="cab31s_1">#REF!</definedName>
    <definedName name="cab31s_1_3">#REF!</definedName>
    <definedName name="cab31s_10">#REF!</definedName>
    <definedName name="cab31s_10_1">#REF!</definedName>
    <definedName name="cab31s_10_1_3">#REF!</definedName>
    <definedName name="cab31s_10_17">#REF!</definedName>
    <definedName name="cab31s_10_17_3">#REF!</definedName>
    <definedName name="cab31s_11">#REF!</definedName>
    <definedName name="cab31s_11_1">#REF!</definedName>
    <definedName name="cab31s_12">#REF!</definedName>
    <definedName name="cab31s_12_3">#REF!</definedName>
    <definedName name="cab31s_13">#REF!</definedName>
    <definedName name="cab31s_13_3">#REF!</definedName>
    <definedName name="cab31s_14">#REF!</definedName>
    <definedName name="cab31s_15">#REF!</definedName>
    <definedName name="cab31s_15_1">#REF!</definedName>
    <definedName name="cab31s_15_1_3">#REF!</definedName>
    <definedName name="cab31s_15_3">#REF!</definedName>
    <definedName name="cab31s_16">#REF!</definedName>
    <definedName name="cab31s_16_1">#REF!</definedName>
    <definedName name="cab31s_16_1_3">#REF!</definedName>
    <definedName name="cab31s_16_3">#REF!</definedName>
    <definedName name="cab31s_17">#REF!</definedName>
    <definedName name="cab31s_17_1">#REF!</definedName>
    <definedName name="cab31s_17_3">#REF!</definedName>
    <definedName name="cab31s_18">#REF!</definedName>
    <definedName name="cab31s_18_1">#REF!</definedName>
    <definedName name="cab31s_19">#REF!</definedName>
    <definedName name="cab31s_19_1">#REF!</definedName>
    <definedName name="cab31s_2">#REF!</definedName>
    <definedName name="cab31s_20">#REF!</definedName>
    <definedName name="cab31s_20_1">#REF!</definedName>
    <definedName name="cab31s_20_1_3">#REF!</definedName>
    <definedName name="cab31s_21">#REF!</definedName>
    <definedName name="cab31s_21_1">#REF!</definedName>
    <definedName name="cab31s_21_1_1">#REF!</definedName>
    <definedName name="cab31s_21_1_1_3">#REF!</definedName>
    <definedName name="cab31s_21_1_3">#REF!</definedName>
    <definedName name="cab31s_22">#REF!</definedName>
    <definedName name="cab31s_22_3">#REF!</definedName>
    <definedName name="cab31s_23">#REF!</definedName>
    <definedName name="cab31s_23_3">#REF!</definedName>
    <definedName name="cab31s_24">#REF!</definedName>
    <definedName name="cab31s_24_3">#REF!</definedName>
    <definedName name="cab31s_25">#REF!</definedName>
    <definedName name="cab31s_25_3">#REF!</definedName>
    <definedName name="cab31s_26">#REF!</definedName>
    <definedName name="cab31s_26_1">#REF!</definedName>
    <definedName name="cab31s_26_1_3">#REF!</definedName>
    <definedName name="cab31s_26_3">#REF!</definedName>
    <definedName name="cab31s_27">#REF!</definedName>
    <definedName name="cab31s_27_1">#REF!</definedName>
    <definedName name="cab31s_27_1_3">#REF!</definedName>
    <definedName name="cab31s_27_3">#REF!</definedName>
    <definedName name="cab31s_28">#REF!</definedName>
    <definedName name="cab31s_28_1">#REF!</definedName>
    <definedName name="cab31s_28_1_3">#REF!</definedName>
    <definedName name="cab31s_28_3">#REF!</definedName>
    <definedName name="cab31s_29">#REF!</definedName>
    <definedName name="cab31s_29_3">#REF!</definedName>
    <definedName name="cab31s_3">#REF!</definedName>
    <definedName name="cab31s_4">#REF!</definedName>
    <definedName name="cab31s_4_1">#REF!</definedName>
    <definedName name="cab31s_4_1_1">#REF!</definedName>
    <definedName name="cab31s_4_1_1_1">#REF!</definedName>
    <definedName name="cab31s_4_1_1_1_1">#REF!</definedName>
    <definedName name="cab31s_4_1_1_1_1_1">#REF!</definedName>
    <definedName name="cab31s_4_1_1_1_1_3">#REF!</definedName>
    <definedName name="cab31s_4_1_1_1_3">#REF!</definedName>
    <definedName name="cab31s_4_1_1_1_3_1">#REF!</definedName>
    <definedName name="cab31s_4_1_1_3">#REF!</definedName>
    <definedName name="cab31s_4_1_17">#REF!</definedName>
    <definedName name="cab31s_4_1_17_3">#REF!</definedName>
    <definedName name="cab31s_4_1_28">#REF!</definedName>
    <definedName name="cab31s_4_1_28_3">#REF!</definedName>
    <definedName name="cab31s_4_1_6">#REF!</definedName>
    <definedName name="cab31s_4_1_6_3">#REF!</definedName>
    <definedName name="cab31s_4_10">#REF!</definedName>
    <definedName name="cab31s_4_10_3">#REF!</definedName>
    <definedName name="cab31s_4_12">#REF!</definedName>
    <definedName name="cab31s_4_12_3">#REF!</definedName>
    <definedName name="cab31s_4_13">#REF!</definedName>
    <definedName name="cab31s_4_13_3">#REF!</definedName>
    <definedName name="cab31s_4_14">#REF!</definedName>
    <definedName name="cab31s_4_14_3">#REF!</definedName>
    <definedName name="cab31s_4_15">#REF!</definedName>
    <definedName name="cab31s_4_15_3">#REF!</definedName>
    <definedName name="cab31s_4_16">#REF!</definedName>
    <definedName name="cab31s_4_16_3">#REF!</definedName>
    <definedName name="cab31s_4_17">#REF!</definedName>
    <definedName name="cab31s_4_17_3">#REF!</definedName>
    <definedName name="cab31s_4_18">#REF!</definedName>
    <definedName name="cab31s_4_18_1">#REF!</definedName>
    <definedName name="cab31s_4_19">#REF!</definedName>
    <definedName name="cab31s_4_20">#REF!</definedName>
    <definedName name="cab31s_4_20_3">#REF!</definedName>
    <definedName name="cab31s_4_21">#REF!</definedName>
    <definedName name="cab31s_4_21_1">#REF!</definedName>
    <definedName name="cab31s_4_21_1_3">#REF!</definedName>
    <definedName name="cab31s_4_22">#REF!</definedName>
    <definedName name="cab31s_4_22_3">#REF!</definedName>
    <definedName name="cab31s_4_23">#REF!</definedName>
    <definedName name="cab31s_4_23_3">#REF!</definedName>
    <definedName name="cab31s_4_24">#REF!</definedName>
    <definedName name="cab31s_4_24_3">#REF!</definedName>
    <definedName name="cab31s_4_25">#REF!</definedName>
    <definedName name="cab31s_4_25_3">#REF!</definedName>
    <definedName name="cab31s_4_26">#REF!</definedName>
    <definedName name="cab31s_4_26_3">#REF!</definedName>
    <definedName name="cab31s_4_27">#REF!</definedName>
    <definedName name="cab31s_4_27_3">#REF!</definedName>
    <definedName name="cab31s_4_28">#REF!</definedName>
    <definedName name="cab31s_4_28_3">#REF!</definedName>
    <definedName name="cab31s_4_6">#REF!</definedName>
    <definedName name="cab31s_4_6_3">#REF!</definedName>
    <definedName name="cab31s_4_7">#REF!</definedName>
    <definedName name="cab31s_4_7_3">#REF!</definedName>
    <definedName name="cab31s_4_8">#REF!</definedName>
    <definedName name="cab31s_4_8_3">#REF!</definedName>
    <definedName name="cab31s_4_9">#REF!</definedName>
    <definedName name="cab31s_4_9_3">#REF!</definedName>
    <definedName name="cab31s_5">#REF!</definedName>
    <definedName name="cab31s_5_17">#REF!</definedName>
    <definedName name="cab31s_5_17_3">#REF!</definedName>
    <definedName name="cab31s_5_28">#REF!</definedName>
    <definedName name="cab31s_5_28_3">#REF!</definedName>
    <definedName name="cab31s_5_3">#REF!</definedName>
    <definedName name="cab31s_5_6">#REF!</definedName>
    <definedName name="cab31s_5_6_3">#REF!</definedName>
    <definedName name="cab31s_6">#REF!</definedName>
    <definedName name="cab31s_6_1">#REF!</definedName>
    <definedName name="cab31s_6_10">#REF!</definedName>
    <definedName name="cab31s_6_10_3">#REF!</definedName>
    <definedName name="cab31s_6_12">#REF!</definedName>
    <definedName name="cab31s_6_12_3">#REF!</definedName>
    <definedName name="cab31s_6_13">#REF!</definedName>
    <definedName name="cab31s_6_13_3">#REF!</definedName>
    <definedName name="cab31s_6_14">#REF!</definedName>
    <definedName name="cab31s_6_14_3">#REF!</definedName>
    <definedName name="cab31s_6_15">#REF!</definedName>
    <definedName name="cab31s_6_15_3">#REF!</definedName>
    <definedName name="cab31s_6_16">#REF!</definedName>
    <definedName name="cab31s_6_16_3">#REF!</definedName>
    <definedName name="cab31s_6_17">#REF!</definedName>
    <definedName name="cab31s_6_17_3">#REF!</definedName>
    <definedName name="cab31s_6_18">#REF!</definedName>
    <definedName name="cab31s_6_18_1">#REF!</definedName>
    <definedName name="cab31s_6_19">#REF!</definedName>
    <definedName name="cab31s_6_20">#REF!</definedName>
    <definedName name="cab31s_6_20_3">#REF!</definedName>
    <definedName name="cab31s_6_21">#REF!</definedName>
    <definedName name="cab31s_6_21_1">#REF!</definedName>
    <definedName name="cab31s_6_21_1_3">#REF!</definedName>
    <definedName name="cab31s_6_22">#REF!</definedName>
    <definedName name="cab31s_6_22_3">#REF!</definedName>
    <definedName name="cab31s_6_23">#REF!</definedName>
    <definedName name="cab31s_6_23_3">#REF!</definedName>
    <definedName name="cab31s_6_24">#REF!</definedName>
    <definedName name="cab31s_6_24_3">#REF!</definedName>
    <definedName name="cab31s_6_25">#REF!</definedName>
    <definedName name="cab31s_6_25_3">#REF!</definedName>
    <definedName name="cab31s_6_26">#REF!</definedName>
    <definedName name="cab31s_6_26_3">#REF!</definedName>
    <definedName name="cab31s_6_27">#REF!</definedName>
    <definedName name="cab31s_6_27_3">#REF!</definedName>
    <definedName name="cab31s_6_28">#REF!</definedName>
    <definedName name="cab31s_6_28_3">#REF!</definedName>
    <definedName name="cab31s_6_6">#REF!</definedName>
    <definedName name="cab31s_6_6_3">#REF!</definedName>
    <definedName name="cab31s_6_7">#REF!</definedName>
    <definedName name="cab31s_6_7_3">#REF!</definedName>
    <definedName name="cab31s_6_8">#REF!</definedName>
    <definedName name="cab31s_6_8_3">#REF!</definedName>
    <definedName name="cab31s_6_9">#REF!</definedName>
    <definedName name="cab31s_6_9_1">#REF!</definedName>
    <definedName name="cab31s_6_9_1_1">#REF!</definedName>
    <definedName name="cab31s_6_9_1_1_3">#REF!</definedName>
    <definedName name="cab31s_6_9_1_3">#REF!</definedName>
    <definedName name="cab31s_7">#REF!</definedName>
    <definedName name="cab31s_8">#REF!</definedName>
    <definedName name="cab31s_8_3">#REF!</definedName>
    <definedName name="cab31s_9">#REF!</definedName>
    <definedName name="cab31s_9_3">#REF!</definedName>
    <definedName name="cab31us">#REF!</definedName>
    <definedName name="cab31us_1">#REF!</definedName>
    <definedName name="cab31us_1_3">#REF!</definedName>
    <definedName name="cab31us_10">#REF!</definedName>
    <definedName name="cab31us_10_1">#REF!</definedName>
    <definedName name="cab31us_10_1_3">#REF!</definedName>
    <definedName name="cab31us_10_17">#REF!</definedName>
    <definedName name="cab31us_10_17_3">#REF!</definedName>
    <definedName name="cab31us_11">#REF!</definedName>
    <definedName name="cab31us_11_1">#REF!</definedName>
    <definedName name="cab31us_12">#REF!</definedName>
    <definedName name="cab31us_12_3">#REF!</definedName>
    <definedName name="cab31us_13">#REF!</definedName>
    <definedName name="cab31us_13_3">#REF!</definedName>
    <definedName name="cab31us_14">#REF!</definedName>
    <definedName name="cab31us_15">#REF!</definedName>
    <definedName name="cab31us_15_1">#REF!</definedName>
    <definedName name="cab31us_15_1_3">#REF!</definedName>
    <definedName name="cab31us_15_3">#REF!</definedName>
    <definedName name="cab31us_16">#REF!</definedName>
    <definedName name="cab31us_16_1">#REF!</definedName>
    <definedName name="cab31us_16_1_3">#REF!</definedName>
    <definedName name="cab31us_16_3">#REF!</definedName>
    <definedName name="cab31us_17">#REF!</definedName>
    <definedName name="cab31us_17_1">#REF!</definedName>
    <definedName name="cab31us_17_3">#REF!</definedName>
    <definedName name="cab31us_18">#REF!</definedName>
    <definedName name="cab31us_18_1">#REF!</definedName>
    <definedName name="cab31us_19">#REF!</definedName>
    <definedName name="cab31us_19_1">#REF!</definedName>
    <definedName name="cab31us_2">#REF!</definedName>
    <definedName name="cab31us_20">#REF!</definedName>
    <definedName name="cab31us_20_1">#REF!</definedName>
    <definedName name="cab31us_20_1_3">#REF!</definedName>
    <definedName name="cab31us_21">#REF!</definedName>
    <definedName name="cab31us_21_1">#REF!</definedName>
    <definedName name="cab31us_21_1_1">#REF!</definedName>
    <definedName name="cab31us_21_1_1_3">#REF!</definedName>
    <definedName name="cab31us_21_1_3">#REF!</definedName>
    <definedName name="cab31us_22">#REF!</definedName>
    <definedName name="cab31us_22_3">#REF!</definedName>
    <definedName name="cab31us_23">#REF!</definedName>
    <definedName name="cab31us_23_3">#REF!</definedName>
    <definedName name="cab31us_24">#REF!</definedName>
    <definedName name="cab31us_24_3">#REF!</definedName>
    <definedName name="cab31us_25">#REF!</definedName>
    <definedName name="cab31us_25_3">#REF!</definedName>
    <definedName name="cab31us_26">#REF!</definedName>
    <definedName name="cab31us_26_1">#REF!</definedName>
    <definedName name="cab31us_26_1_3">#REF!</definedName>
    <definedName name="cab31us_26_3">#REF!</definedName>
    <definedName name="cab31us_27">#REF!</definedName>
    <definedName name="cab31us_27_1">#REF!</definedName>
    <definedName name="cab31us_27_1_3">#REF!</definedName>
    <definedName name="cab31us_27_3">#REF!</definedName>
    <definedName name="cab31us_28">#REF!</definedName>
    <definedName name="cab31us_28_1">#REF!</definedName>
    <definedName name="cab31us_28_1_3">#REF!</definedName>
    <definedName name="cab31us_28_3">#REF!</definedName>
    <definedName name="cab31us_29">#REF!</definedName>
    <definedName name="cab31us_29_3">#REF!</definedName>
    <definedName name="cab31us_3">#REF!</definedName>
    <definedName name="cab31us_4">#REF!</definedName>
    <definedName name="cab31us_4_1">#REF!</definedName>
    <definedName name="cab31us_4_1_1">#REF!</definedName>
    <definedName name="cab31us_4_1_1_1">#REF!</definedName>
    <definedName name="cab31us_4_1_1_1_1">#REF!</definedName>
    <definedName name="cab31us_4_1_1_1_1_1">#REF!</definedName>
    <definedName name="cab31us_4_1_1_1_1_3">#REF!</definedName>
    <definedName name="cab31us_4_1_1_1_3">#REF!</definedName>
    <definedName name="cab31us_4_1_1_1_3_1">#REF!</definedName>
    <definedName name="cab31us_4_1_1_3">#REF!</definedName>
    <definedName name="cab31us_4_1_17">#REF!</definedName>
    <definedName name="cab31us_4_1_17_3">#REF!</definedName>
    <definedName name="cab31us_4_1_28">#REF!</definedName>
    <definedName name="cab31us_4_1_28_3">#REF!</definedName>
    <definedName name="cab31us_4_1_6">#REF!</definedName>
    <definedName name="cab31us_4_1_6_3">#REF!</definedName>
    <definedName name="cab31us_4_10">#REF!</definedName>
    <definedName name="cab31us_4_10_3">#REF!</definedName>
    <definedName name="cab31us_4_12">#REF!</definedName>
    <definedName name="cab31us_4_12_3">#REF!</definedName>
    <definedName name="cab31us_4_13">#REF!</definedName>
    <definedName name="cab31us_4_13_3">#REF!</definedName>
    <definedName name="cab31us_4_14">#REF!</definedName>
    <definedName name="cab31us_4_14_3">#REF!</definedName>
    <definedName name="cab31us_4_15">#REF!</definedName>
    <definedName name="cab31us_4_15_3">#REF!</definedName>
    <definedName name="cab31us_4_16">#REF!</definedName>
    <definedName name="cab31us_4_16_3">#REF!</definedName>
    <definedName name="cab31us_4_17">#REF!</definedName>
    <definedName name="cab31us_4_17_3">#REF!</definedName>
    <definedName name="cab31us_4_18">#REF!</definedName>
    <definedName name="cab31us_4_18_1">#REF!</definedName>
    <definedName name="cab31us_4_19">#REF!</definedName>
    <definedName name="cab31us_4_20">#REF!</definedName>
    <definedName name="cab31us_4_20_3">#REF!</definedName>
    <definedName name="cab31us_4_21">#REF!</definedName>
    <definedName name="cab31us_4_21_1">#REF!</definedName>
    <definedName name="cab31us_4_21_1_3">#REF!</definedName>
    <definedName name="cab31us_4_22">#REF!</definedName>
    <definedName name="cab31us_4_22_3">#REF!</definedName>
    <definedName name="cab31us_4_23">#REF!</definedName>
    <definedName name="cab31us_4_23_3">#REF!</definedName>
    <definedName name="cab31us_4_24">#REF!</definedName>
    <definedName name="cab31us_4_24_3">#REF!</definedName>
    <definedName name="cab31us_4_25">#REF!</definedName>
    <definedName name="cab31us_4_25_3">#REF!</definedName>
    <definedName name="cab31us_4_26">#REF!</definedName>
    <definedName name="cab31us_4_26_3">#REF!</definedName>
    <definedName name="cab31us_4_27">#REF!</definedName>
    <definedName name="cab31us_4_27_3">#REF!</definedName>
    <definedName name="cab31us_4_28">#REF!</definedName>
    <definedName name="cab31us_4_28_3">#REF!</definedName>
    <definedName name="cab31us_4_6">#REF!</definedName>
    <definedName name="cab31us_4_6_3">#REF!</definedName>
    <definedName name="cab31us_4_7">#REF!</definedName>
    <definedName name="cab31us_4_7_3">#REF!</definedName>
    <definedName name="cab31us_4_8">#REF!</definedName>
    <definedName name="cab31us_4_8_3">#REF!</definedName>
    <definedName name="cab31us_4_9">#REF!</definedName>
    <definedName name="cab31us_4_9_3">#REF!</definedName>
    <definedName name="cab31us_5">#REF!</definedName>
    <definedName name="cab31us_5_17">#REF!</definedName>
    <definedName name="cab31us_5_17_3">#REF!</definedName>
    <definedName name="cab31us_5_28">#REF!</definedName>
    <definedName name="cab31us_5_28_3">#REF!</definedName>
    <definedName name="cab31us_5_3">#REF!</definedName>
    <definedName name="cab31us_5_6">#REF!</definedName>
    <definedName name="cab31us_5_6_3">#REF!</definedName>
    <definedName name="cab31us_6">#REF!</definedName>
    <definedName name="cab31us_6_1">#REF!</definedName>
    <definedName name="cab31us_6_10">#REF!</definedName>
    <definedName name="cab31us_6_10_3">#REF!</definedName>
    <definedName name="cab31us_6_12">#REF!</definedName>
    <definedName name="cab31us_6_12_3">#REF!</definedName>
    <definedName name="cab31us_6_13">#REF!</definedName>
    <definedName name="cab31us_6_13_3">#REF!</definedName>
    <definedName name="cab31us_6_14">#REF!</definedName>
    <definedName name="cab31us_6_14_3">#REF!</definedName>
    <definedName name="cab31us_6_15">#REF!</definedName>
    <definedName name="cab31us_6_15_3">#REF!</definedName>
    <definedName name="cab31us_6_16">#REF!</definedName>
    <definedName name="cab31us_6_16_3">#REF!</definedName>
    <definedName name="cab31us_6_17">#REF!</definedName>
    <definedName name="cab31us_6_17_3">#REF!</definedName>
    <definedName name="cab31us_6_18">#REF!</definedName>
    <definedName name="cab31us_6_18_1">#REF!</definedName>
    <definedName name="cab31us_6_19">#REF!</definedName>
    <definedName name="cab31us_6_20">#REF!</definedName>
    <definedName name="cab31us_6_20_3">#REF!</definedName>
    <definedName name="cab31us_6_21">#REF!</definedName>
    <definedName name="cab31us_6_21_1">#REF!</definedName>
    <definedName name="cab31us_6_21_1_3">#REF!</definedName>
    <definedName name="cab31us_6_22">#REF!</definedName>
    <definedName name="cab31us_6_22_3">#REF!</definedName>
    <definedName name="cab31us_6_23">#REF!</definedName>
    <definedName name="cab31us_6_23_3">#REF!</definedName>
    <definedName name="cab31us_6_24">#REF!</definedName>
    <definedName name="cab31us_6_24_3">#REF!</definedName>
    <definedName name="cab31us_6_25">#REF!</definedName>
    <definedName name="cab31us_6_25_3">#REF!</definedName>
    <definedName name="cab31us_6_26">#REF!</definedName>
    <definedName name="cab31us_6_26_3">#REF!</definedName>
    <definedName name="cab31us_6_27">#REF!</definedName>
    <definedName name="cab31us_6_27_3">#REF!</definedName>
    <definedName name="cab31us_6_28">#REF!</definedName>
    <definedName name="cab31us_6_28_3">#REF!</definedName>
    <definedName name="cab31us_6_6">#REF!</definedName>
    <definedName name="cab31us_6_6_3">#REF!</definedName>
    <definedName name="cab31us_6_7">#REF!</definedName>
    <definedName name="cab31us_6_7_3">#REF!</definedName>
    <definedName name="cab31us_6_8">#REF!</definedName>
    <definedName name="cab31us_6_8_3">#REF!</definedName>
    <definedName name="cab31us_6_9">#REF!</definedName>
    <definedName name="cab31us_6_9_1">#REF!</definedName>
    <definedName name="cab31us_6_9_1_1">#REF!</definedName>
    <definedName name="cab31us_6_9_1_1_3">#REF!</definedName>
    <definedName name="cab31us_6_9_1_3">#REF!</definedName>
    <definedName name="cab31us_7">#REF!</definedName>
    <definedName name="cab31us_8">#REF!</definedName>
    <definedName name="cab31us_8_3">#REF!</definedName>
    <definedName name="cab31us_9">#REF!</definedName>
    <definedName name="cab31us_9_3">#REF!</definedName>
    <definedName name="cab41s">#REF!</definedName>
    <definedName name="cab41s_1">#REF!</definedName>
    <definedName name="cab41s_1_3">#REF!</definedName>
    <definedName name="cab41s_10">#REF!</definedName>
    <definedName name="cab41s_10_1">#REF!</definedName>
    <definedName name="cab41s_10_1_3">#REF!</definedName>
    <definedName name="cab41s_10_17">#REF!</definedName>
    <definedName name="cab41s_10_17_3">#REF!</definedName>
    <definedName name="cab41s_11">#REF!</definedName>
    <definedName name="cab41s_11_1">#REF!</definedName>
    <definedName name="cab41s_12">#REF!</definedName>
    <definedName name="cab41s_12_3">#REF!</definedName>
    <definedName name="cab41s_13">#REF!</definedName>
    <definedName name="cab41s_13_3">#REF!</definedName>
    <definedName name="cab41s_14">#REF!</definedName>
    <definedName name="cab41s_15">#REF!</definedName>
    <definedName name="cab41s_15_1">#REF!</definedName>
    <definedName name="cab41s_15_1_3">#REF!</definedName>
    <definedName name="cab41s_15_3">#REF!</definedName>
    <definedName name="cab41s_16">#REF!</definedName>
    <definedName name="cab41s_16_1">#REF!</definedName>
    <definedName name="cab41s_16_1_3">#REF!</definedName>
    <definedName name="cab41s_16_3">#REF!</definedName>
    <definedName name="cab41s_17">#REF!</definedName>
    <definedName name="cab41s_17_1">#REF!</definedName>
    <definedName name="cab41s_17_3">#REF!</definedName>
    <definedName name="cab41s_18">#REF!</definedName>
    <definedName name="cab41s_18_1">#REF!</definedName>
    <definedName name="cab41s_19">#REF!</definedName>
    <definedName name="cab41s_19_1">#REF!</definedName>
    <definedName name="cab41s_2">#REF!</definedName>
    <definedName name="cab41s_20">#REF!</definedName>
    <definedName name="cab41s_20_1">#REF!</definedName>
    <definedName name="cab41s_20_1_3">#REF!</definedName>
    <definedName name="cab41s_21">#REF!</definedName>
    <definedName name="cab41s_21_1">#REF!</definedName>
    <definedName name="cab41s_21_1_1">#REF!</definedName>
    <definedName name="cab41s_21_1_1_3">#REF!</definedName>
    <definedName name="cab41s_21_1_3">#REF!</definedName>
    <definedName name="cab41s_22">#REF!</definedName>
    <definedName name="cab41s_22_3">#REF!</definedName>
    <definedName name="cab41s_23">#REF!</definedName>
    <definedName name="cab41s_23_3">#REF!</definedName>
    <definedName name="cab41s_24">#REF!</definedName>
    <definedName name="cab41s_24_3">#REF!</definedName>
    <definedName name="cab41s_25">#REF!</definedName>
    <definedName name="cab41s_25_3">#REF!</definedName>
    <definedName name="cab41s_26">#REF!</definedName>
    <definedName name="cab41s_26_1">#REF!</definedName>
    <definedName name="cab41s_26_1_3">#REF!</definedName>
    <definedName name="cab41s_26_3">#REF!</definedName>
    <definedName name="cab41s_27">#REF!</definedName>
    <definedName name="cab41s_27_1">#REF!</definedName>
    <definedName name="cab41s_27_1_3">#REF!</definedName>
    <definedName name="cab41s_27_3">#REF!</definedName>
    <definedName name="cab41s_28">#REF!</definedName>
    <definedName name="cab41s_28_1">#REF!</definedName>
    <definedName name="cab41s_28_1_3">#REF!</definedName>
    <definedName name="cab41s_28_3">#REF!</definedName>
    <definedName name="cab41s_29">#REF!</definedName>
    <definedName name="cab41s_29_3">#REF!</definedName>
    <definedName name="cab41s_3">#REF!</definedName>
    <definedName name="cab41s_4">#REF!</definedName>
    <definedName name="cab41s_4_1">#REF!</definedName>
    <definedName name="cab41s_4_1_1">#REF!</definedName>
    <definedName name="cab41s_4_1_1_1">#REF!</definedName>
    <definedName name="cab41s_4_1_1_1_1">#REF!</definedName>
    <definedName name="cab41s_4_1_1_1_1_1">#REF!</definedName>
    <definedName name="cab41s_4_1_1_1_1_3">#REF!</definedName>
    <definedName name="cab41s_4_1_1_1_3">#REF!</definedName>
    <definedName name="cab41s_4_1_1_1_3_1">#REF!</definedName>
    <definedName name="cab41s_4_1_1_3">#REF!</definedName>
    <definedName name="cab41s_4_1_17">#REF!</definedName>
    <definedName name="cab41s_4_1_17_3">#REF!</definedName>
    <definedName name="cab41s_4_1_28">#REF!</definedName>
    <definedName name="cab41s_4_1_28_3">#REF!</definedName>
    <definedName name="cab41s_4_1_6">#REF!</definedName>
    <definedName name="cab41s_4_1_6_3">#REF!</definedName>
    <definedName name="cab41s_4_10">#REF!</definedName>
    <definedName name="cab41s_4_10_3">#REF!</definedName>
    <definedName name="cab41s_4_12">#REF!</definedName>
    <definedName name="cab41s_4_12_3">#REF!</definedName>
    <definedName name="cab41s_4_13">#REF!</definedName>
    <definedName name="cab41s_4_13_3">#REF!</definedName>
    <definedName name="cab41s_4_14">#REF!</definedName>
    <definedName name="cab41s_4_14_3">#REF!</definedName>
    <definedName name="cab41s_4_15">#REF!</definedName>
    <definedName name="cab41s_4_15_3">#REF!</definedName>
    <definedName name="cab41s_4_16">#REF!</definedName>
    <definedName name="cab41s_4_16_3">#REF!</definedName>
    <definedName name="cab41s_4_17">#REF!</definedName>
    <definedName name="cab41s_4_17_3">#REF!</definedName>
    <definedName name="cab41s_4_18">#REF!</definedName>
    <definedName name="cab41s_4_18_1">#REF!</definedName>
    <definedName name="cab41s_4_19">#REF!</definedName>
    <definedName name="cab41s_4_20">#REF!</definedName>
    <definedName name="cab41s_4_20_3">#REF!</definedName>
    <definedName name="cab41s_4_21">#REF!</definedName>
    <definedName name="cab41s_4_21_1">#REF!</definedName>
    <definedName name="cab41s_4_21_1_3">#REF!</definedName>
    <definedName name="cab41s_4_22">#REF!</definedName>
    <definedName name="cab41s_4_22_3">#REF!</definedName>
    <definedName name="cab41s_4_23">#REF!</definedName>
    <definedName name="cab41s_4_23_3">#REF!</definedName>
    <definedName name="cab41s_4_24">#REF!</definedName>
    <definedName name="cab41s_4_24_3">#REF!</definedName>
    <definedName name="cab41s_4_25">#REF!</definedName>
    <definedName name="cab41s_4_25_3">#REF!</definedName>
    <definedName name="cab41s_4_26">#REF!</definedName>
    <definedName name="cab41s_4_26_3">#REF!</definedName>
    <definedName name="cab41s_4_27">#REF!</definedName>
    <definedName name="cab41s_4_27_3">#REF!</definedName>
    <definedName name="cab41s_4_28">#REF!</definedName>
    <definedName name="cab41s_4_28_3">#REF!</definedName>
    <definedName name="cab41s_4_6">#REF!</definedName>
    <definedName name="cab41s_4_6_3">#REF!</definedName>
    <definedName name="cab41s_4_7">#REF!</definedName>
    <definedName name="cab41s_4_7_3">#REF!</definedName>
    <definedName name="cab41s_4_8">#REF!</definedName>
    <definedName name="cab41s_4_8_3">#REF!</definedName>
    <definedName name="cab41s_4_9">#REF!</definedName>
    <definedName name="cab41s_4_9_3">#REF!</definedName>
    <definedName name="cab41s_5">#REF!</definedName>
    <definedName name="cab41s_5_17">#REF!</definedName>
    <definedName name="cab41s_5_17_3">#REF!</definedName>
    <definedName name="cab41s_5_28">#REF!</definedName>
    <definedName name="cab41s_5_28_3">#REF!</definedName>
    <definedName name="cab41s_5_3">#REF!</definedName>
    <definedName name="cab41s_5_6">#REF!</definedName>
    <definedName name="cab41s_5_6_3">#REF!</definedName>
    <definedName name="cab41s_6">#REF!</definedName>
    <definedName name="cab41s_6_1">#REF!</definedName>
    <definedName name="cab41s_6_10">#REF!</definedName>
    <definedName name="cab41s_6_10_3">#REF!</definedName>
    <definedName name="cab41s_6_12">#REF!</definedName>
    <definedName name="cab41s_6_12_3">#REF!</definedName>
    <definedName name="cab41s_6_13">#REF!</definedName>
    <definedName name="cab41s_6_13_3">#REF!</definedName>
    <definedName name="cab41s_6_14">#REF!</definedName>
    <definedName name="cab41s_6_14_3">#REF!</definedName>
    <definedName name="cab41s_6_15">#REF!</definedName>
    <definedName name="cab41s_6_15_3">#REF!</definedName>
    <definedName name="cab41s_6_16">#REF!</definedName>
    <definedName name="cab41s_6_16_3">#REF!</definedName>
    <definedName name="cab41s_6_17">#REF!</definedName>
    <definedName name="cab41s_6_17_3">#REF!</definedName>
    <definedName name="cab41s_6_18">#REF!</definedName>
    <definedName name="cab41s_6_18_1">#REF!</definedName>
    <definedName name="cab41s_6_19">#REF!</definedName>
    <definedName name="cab41s_6_20">#REF!</definedName>
    <definedName name="cab41s_6_20_3">#REF!</definedName>
    <definedName name="cab41s_6_21">#REF!</definedName>
    <definedName name="cab41s_6_21_1">#REF!</definedName>
    <definedName name="cab41s_6_21_1_3">#REF!</definedName>
    <definedName name="cab41s_6_22">#REF!</definedName>
    <definedName name="cab41s_6_22_3">#REF!</definedName>
    <definedName name="cab41s_6_23">#REF!</definedName>
    <definedName name="cab41s_6_23_3">#REF!</definedName>
    <definedName name="cab41s_6_24">#REF!</definedName>
    <definedName name="cab41s_6_24_3">#REF!</definedName>
    <definedName name="cab41s_6_25">#REF!</definedName>
    <definedName name="cab41s_6_25_3">#REF!</definedName>
    <definedName name="cab41s_6_26">#REF!</definedName>
    <definedName name="cab41s_6_26_3">#REF!</definedName>
    <definedName name="cab41s_6_27">#REF!</definedName>
    <definedName name="cab41s_6_27_3">#REF!</definedName>
    <definedName name="cab41s_6_28">#REF!</definedName>
    <definedName name="cab41s_6_28_3">#REF!</definedName>
    <definedName name="cab41s_6_6">#REF!</definedName>
    <definedName name="cab41s_6_6_3">#REF!</definedName>
    <definedName name="cab41s_6_7">#REF!</definedName>
    <definedName name="cab41s_6_7_3">#REF!</definedName>
    <definedName name="cab41s_6_8">#REF!</definedName>
    <definedName name="cab41s_6_8_3">#REF!</definedName>
    <definedName name="cab41s_6_9">#REF!</definedName>
    <definedName name="cab41s_6_9_1">#REF!</definedName>
    <definedName name="cab41s_6_9_1_1">#REF!</definedName>
    <definedName name="cab41s_6_9_1_1_3">#REF!</definedName>
    <definedName name="cab41s_6_9_1_3">#REF!</definedName>
    <definedName name="cab41s_7">#REF!</definedName>
    <definedName name="cab41s_8">#REF!</definedName>
    <definedName name="cab41s_8_3">#REF!</definedName>
    <definedName name="cab41s_9">#REF!</definedName>
    <definedName name="cab41s_9_3">#REF!</definedName>
    <definedName name="cab41us">#REF!</definedName>
    <definedName name="cab41us_1">#REF!</definedName>
    <definedName name="cab41us_1_3">#REF!</definedName>
    <definedName name="cab41us_10">#REF!</definedName>
    <definedName name="cab41us_10_1">#REF!</definedName>
    <definedName name="cab41us_10_1_3">#REF!</definedName>
    <definedName name="cab41us_10_17">#REF!</definedName>
    <definedName name="cab41us_10_17_3">#REF!</definedName>
    <definedName name="cab41us_11">#REF!</definedName>
    <definedName name="cab41us_11_1">#REF!</definedName>
    <definedName name="cab41us_12">#REF!</definedName>
    <definedName name="cab41us_12_3">#REF!</definedName>
    <definedName name="cab41us_13">#REF!</definedName>
    <definedName name="cab41us_13_3">#REF!</definedName>
    <definedName name="cab41us_14">#REF!</definedName>
    <definedName name="cab41us_15">#REF!</definedName>
    <definedName name="cab41us_15_1">#REF!</definedName>
    <definedName name="cab41us_15_1_3">#REF!</definedName>
    <definedName name="cab41us_15_3">#REF!</definedName>
    <definedName name="cab41us_16">#REF!</definedName>
    <definedName name="cab41us_16_1">#REF!</definedName>
    <definedName name="cab41us_16_1_3">#REF!</definedName>
    <definedName name="cab41us_16_3">#REF!</definedName>
    <definedName name="cab41us_17">#REF!</definedName>
    <definedName name="cab41us_17_1">#REF!</definedName>
    <definedName name="cab41us_17_3">#REF!</definedName>
    <definedName name="cab41us_18">#REF!</definedName>
    <definedName name="cab41us_18_1">#REF!</definedName>
    <definedName name="cab41us_19">#REF!</definedName>
    <definedName name="cab41us_19_1">#REF!</definedName>
    <definedName name="cab41us_2">#REF!</definedName>
    <definedName name="cab41us_20">#REF!</definedName>
    <definedName name="cab41us_20_1">#REF!</definedName>
    <definedName name="cab41us_20_1_3">#REF!</definedName>
    <definedName name="cab41us_21">#REF!</definedName>
    <definedName name="cab41us_21_1">#REF!</definedName>
    <definedName name="cab41us_21_1_1">#REF!</definedName>
    <definedName name="cab41us_21_1_1_3">#REF!</definedName>
    <definedName name="cab41us_21_1_3">#REF!</definedName>
    <definedName name="cab41us_22">#REF!</definedName>
    <definedName name="cab41us_22_3">#REF!</definedName>
    <definedName name="cab41us_23">#REF!</definedName>
    <definedName name="cab41us_23_3">#REF!</definedName>
    <definedName name="cab41us_24">#REF!</definedName>
    <definedName name="cab41us_24_3">#REF!</definedName>
    <definedName name="cab41us_25">#REF!</definedName>
    <definedName name="cab41us_25_3">#REF!</definedName>
    <definedName name="cab41us_26">#REF!</definedName>
    <definedName name="cab41us_26_1">#REF!</definedName>
    <definedName name="cab41us_26_1_3">#REF!</definedName>
    <definedName name="cab41us_26_3">#REF!</definedName>
    <definedName name="cab41us_27">#REF!</definedName>
    <definedName name="cab41us_27_1">#REF!</definedName>
    <definedName name="cab41us_27_1_3">#REF!</definedName>
    <definedName name="cab41us_27_3">#REF!</definedName>
    <definedName name="cab41us_28">#REF!</definedName>
    <definedName name="cab41us_28_1">#REF!</definedName>
    <definedName name="cab41us_28_1_3">#REF!</definedName>
    <definedName name="cab41us_28_3">#REF!</definedName>
    <definedName name="cab41us_29">#REF!</definedName>
    <definedName name="cab41us_29_3">#REF!</definedName>
    <definedName name="cab41us_3">#REF!</definedName>
    <definedName name="cab41us_4">#REF!</definedName>
    <definedName name="cab41us_4_1">#REF!</definedName>
    <definedName name="cab41us_4_1_1">#REF!</definedName>
    <definedName name="cab41us_4_1_1_1">#REF!</definedName>
    <definedName name="cab41us_4_1_1_1_1">#REF!</definedName>
    <definedName name="cab41us_4_1_1_1_1_1">#REF!</definedName>
    <definedName name="cab41us_4_1_1_1_1_3">#REF!</definedName>
    <definedName name="cab41us_4_1_1_1_3">#REF!</definedName>
    <definedName name="cab41us_4_1_1_1_3_1">#REF!</definedName>
    <definedName name="cab41us_4_1_1_3">#REF!</definedName>
    <definedName name="cab41us_4_1_17">#REF!</definedName>
    <definedName name="cab41us_4_1_17_3">#REF!</definedName>
    <definedName name="cab41us_4_1_28">#REF!</definedName>
    <definedName name="cab41us_4_1_28_3">#REF!</definedName>
    <definedName name="cab41us_4_1_6">#REF!</definedName>
    <definedName name="cab41us_4_1_6_3">#REF!</definedName>
    <definedName name="cab41us_4_10">#REF!</definedName>
    <definedName name="cab41us_4_10_3">#REF!</definedName>
    <definedName name="cab41us_4_12">#REF!</definedName>
    <definedName name="cab41us_4_12_3">#REF!</definedName>
    <definedName name="cab41us_4_13">#REF!</definedName>
    <definedName name="cab41us_4_13_3">#REF!</definedName>
    <definedName name="cab41us_4_14">#REF!</definedName>
    <definedName name="cab41us_4_14_3">#REF!</definedName>
    <definedName name="cab41us_4_15">#REF!</definedName>
    <definedName name="cab41us_4_15_3">#REF!</definedName>
    <definedName name="cab41us_4_16">#REF!</definedName>
    <definedName name="cab41us_4_16_3">#REF!</definedName>
    <definedName name="cab41us_4_17">#REF!</definedName>
    <definedName name="cab41us_4_17_3">#REF!</definedName>
    <definedName name="cab41us_4_18">#REF!</definedName>
    <definedName name="cab41us_4_18_1">#REF!</definedName>
    <definedName name="cab41us_4_19">#REF!</definedName>
    <definedName name="cab41us_4_20">#REF!</definedName>
    <definedName name="cab41us_4_20_3">#REF!</definedName>
    <definedName name="cab41us_4_21">#REF!</definedName>
    <definedName name="cab41us_4_21_1">#REF!</definedName>
    <definedName name="cab41us_4_21_1_3">#REF!</definedName>
    <definedName name="cab41us_4_22">#REF!</definedName>
    <definedName name="cab41us_4_22_3">#REF!</definedName>
    <definedName name="cab41us_4_23">#REF!</definedName>
    <definedName name="cab41us_4_23_3">#REF!</definedName>
    <definedName name="cab41us_4_24">#REF!</definedName>
    <definedName name="cab41us_4_24_3">#REF!</definedName>
    <definedName name="cab41us_4_25">#REF!</definedName>
    <definedName name="cab41us_4_25_3">#REF!</definedName>
    <definedName name="cab41us_4_26">#REF!</definedName>
    <definedName name="cab41us_4_26_3">#REF!</definedName>
    <definedName name="cab41us_4_27">#REF!</definedName>
    <definedName name="cab41us_4_27_3">#REF!</definedName>
    <definedName name="cab41us_4_28">#REF!</definedName>
    <definedName name="cab41us_4_28_3">#REF!</definedName>
    <definedName name="cab41us_4_6">#REF!</definedName>
    <definedName name="cab41us_4_6_3">#REF!</definedName>
    <definedName name="cab41us_4_7">#REF!</definedName>
    <definedName name="cab41us_4_7_3">#REF!</definedName>
    <definedName name="cab41us_4_8">#REF!</definedName>
    <definedName name="cab41us_4_8_3">#REF!</definedName>
    <definedName name="cab41us_4_9">#REF!</definedName>
    <definedName name="cab41us_4_9_3">#REF!</definedName>
    <definedName name="cab41us_5">#REF!</definedName>
    <definedName name="cab41us_5_17">#REF!</definedName>
    <definedName name="cab41us_5_17_3">#REF!</definedName>
    <definedName name="cab41us_5_28">#REF!</definedName>
    <definedName name="cab41us_5_28_3">#REF!</definedName>
    <definedName name="cab41us_5_3">#REF!</definedName>
    <definedName name="cab41us_5_6">#REF!</definedName>
    <definedName name="cab41us_5_6_3">#REF!</definedName>
    <definedName name="cab41us_6">#REF!</definedName>
    <definedName name="cab41us_6_1">#REF!</definedName>
    <definedName name="cab41us_6_10">#REF!</definedName>
    <definedName name="cab41us_6_10_3">#REF!</definedName>
    <definedName name="cab41us_6_12">#REF!</definedName>
    <definedName name="cab41us_6_12_3">#REF!</definedName>
    <definedName name="cab41us_6_13">#REF!</definedName>
    <definedName name="cab41us_6_13_3">#REF!</definedName>
    <definedName name="cab41us_6_14">#REF!</definedName>
    <definedName name="cab41us_6_14_3">#REF!</definedName>
    <definedName name="cab41us_6_15">#REF!</definedName>
    <definedName name="cab41us_6_15_3">#REF!</definedName>
    <definedName name="cab41us_6_16">#REF!</definedName>
    <definedName name="cab41us_6_16_3">#REF!</definedName>
    <definedName name="cab41us_6_17">#REF!</definedName>
    <definedName name="cab41us_6_17_3">#REF!</definedName>
    <definedName name="cab41us_6_18">#REF!</definedName>
    <definedName name="cab41us_6_18_1">#REF!</definedName>
    <definedName name="cab41us_6_19">#REF!</definedName>
    <definedName name="cab41us_6_20">#REF!</definedName>
    <definedName name="cab41us_6_20_3">#REF!</definedName>
    <definedName name="cab41us_6_21">#REF!</definedName>
    <definedName name="cab41us_6_21_1">#REF!</definedName>
    <definedName name="cab41us_6_21_1_3">#REF!</definedName>
    <definedName name="cab41us_6_22">#REF!</definedName>
    <definedName name="cab41us_6_22_3">#REF!</definedName>
    <definedName name="cab41us_6_23">#REF!</definedName>
    <definedName name="cab41us_6_23_3">#REF!</definedName>
    <definedName name="cab41us_6_24">#REF!</definedName>
    <definedName name="cab41us_6_24_3">#REF!</definedName>
    <definedName name="cab41us_6_25">#REF!</definedName>
    <definedName name="cab41us_6_25_3">#REF!</definedName>
    <definedName name="cab41us_6_26">#REF!</definedName>
    <definedName name="cab41us_6_26_3">#REF!</definedName>
    <definedName name="cab41us_6_27">#REF!</definedName>
    <definedName name="cab41us_6_27_3">#REF!</definedName>
    <definedName name="cab41us_6_28">#REF!</definedName>
    <definedName name="cab41us_6_28_3">#REF!</definedName>
    <definedName name="cab41us_6_6">#REF!</definedName>
    <definedName name="cab41us_6_6_3">#REF!</definedName>
    <definedName name="cab41us_6_7">#REF!</definedName>
    <definedName name="cab41us_6_7_3">#REF!</definedName>
    <definedName name="cab41us_6_8">#REF!</definedName>
    <definedName name="cab41us_6_8_3">#REF!</definedName>
    <definedName name="cab41us_6_9">#REF!</definedName>
    <definedName name="cab41us_6_9_1">#REF!</definedName>
    <definedName name="cab41us_6_9_1_1">#REF!</definedName>
    <definedName name="cab41us_6_9_1_1_3">#REF!</definedName>
    <definedName name="cab41us_6_9_1_3">#REF!</definedName>
    <definedName name="cab41us_7">#REF!</definedName>
    <definedName name="cab41us_8">#REF!</definedName>
    <definedName name="cab41us_8_3">#REF!</definedName>
    <definedName name="cab41us_9">#REF!</definedName>
    <definedName name="cab41us_9_3">#REF!</definedName>
    <definedName name="caba">#REF!</definedName>
    <definedName name="caba_1">#REF!</definedName>
    <definedName name="cabd">#REF!</definedName>
    <definedName name="cabf">#REF!</definedName>
    <definedName name="cabf_1">#REF!</definedName>
    <definedName name="cabf_1_3">#REF!</definedName>
    <definedName name="cabf_10">#REF!</definedName>
    <definedName name="cabf_11">#REF!</definedName>
    <definedName name="cabf_11_1">#REF!</definedName>
    <definedName name="cabf_14">#REF!</definedName>
    <definedName name="cabf_15">#REF!</definedName>
    <definedName name="cabf_16">#REF!</definedName>
    <definedName name="cabf_17">#REF!</definedName>
    <definedName name="cabf_17_1">#REF!</definedName>
    <definedName name="cabf_18">#REF!</definedName>
    <definedName name="cabf_18_1">#REF!</definedName>
    <definedName name="cabf_19">#REF!</definedName>
    <definedName name="cabf_2">#REF!</definedName>
    <definedName name="cabf_20">#REF!</definedName>
    <definedName name="cabf_21">#REF!</definedName>
    <definedName name="cabf_21_1">#REF!</definedName>
    <definedName name="cabf_26">#REF!</definedName>
    <definedName name="cabf_27">#REF!</definedName>
    <definedName name="cabf_28">#REF!</definedName>
    <definedName name="cabf_29">#REF!</definedName>
    <definedName name="cabf_3">#REF!</definedName>
    <definedName name="cabf_4">#REF!</definedName>
    <definedName name="cabf_4_1">#REF!</definedName>
    <definedName name="cabf_4_1_1">#REF!</definedName>
    <definedName name="cabf_4_1_1_1">#REF!</definedName>
    <definedName name="cabf_4_1_1_1_1">#REF!</definedName>
    <definedName name="cabf_4_1_1_1_1_1">#REF!</definedName>
    <definedName name="cabf_4_18">#REF!</definedName>
    <definedName name="cabf_4_18_1">#REF!</definedName>
    <definedName name="cabf_4_21">#REF!</definedName>
    <definedName name="cabf_5">#REF!</definedName>
    <definedName name="cabf_6">#REF!</definedName>
    <definedName name="cabf_6_1">#REF!</definedName>
    <definedName name="cabf_6_18">#REF!</definedName>
    <definedName name="cabf_6_18_1">#REF!</definedName>
    <definedName name="cabf_6_21">#REF!</definedName>
    <definedName name="cabf_7">#REF!</definedName>
    <definedName name="cabinet">#REF!</definedName>
    <definedName name="cabl">#REF!</definedName>
    <definedName name="CABLE">#REF!</definedName>
    <definedName name="CABLE_1">#REF!</definedName>
    <definedName name="CABLE_10">#REF!</definedName>
    <definedName name="CABLE_10_1">#REF!</definedName>
    <definedName name="CABLE_10_17">#REF!</definedName>
    <definedName name="CABLE_11">#REF!</definedName>
    <definedName name="CABLE_11_1">#REF!</definedName>
    <definedName name="CABLE_12">#REF!</definedName>
    <definedName name="CABLE_13">#REF!</definedName>
    <definedName name="CABLE_14">#REF!</definedName>
    <definedName name="CABLE_15">#REF!</definedName>
    <definedName name="CABLE_15_1">#REF!</definedName>
    <definedName name="CABLE_16">#REF!</definedName>
    <definedName name="CABLE_16_1">#REF!</definedName>
    <definedName name="CABLE_17">#REF!</definedName>
    <definedName name="CABLE_17_1">#REF!</definedName>
    <definedName name="CABLE_18">#REF!</definedName>
    <definedName name="CABLE_18_1">#REF!</definedName>
    <definedName name="CABLE_19">#REF!</definedName>
    <definedName name="CABLE_19_1">#REF!</definedName>
    <definedName name="CABLE_2">#REF!</definedName>
    <definedName name="CABLE_20">#REF!</definedName>
    <definedName name="CABLE_20_1">#REF!</definedName>
    <definedName name="CABLE_21">#REF!</definedName>
    <definedName name="CABLE_21_1">#REF!</definedName>
    <definedName name="CABLE_21_1_1">#REF!</definedName>
    <definedName name="CABLE_22">#REF!</definedName>
    <definedName name="CABLE_23">#REF!</definedName>
    <definedName name="CABLE_24">#REF!</definedName>
    <definedName name="CABLE_25">#REF!</definedName>
    <definedName name="CABLE_26">#REF!</definedName>
    <definedName name="CABLE_26_1">#REF!</definedName>
    <definedName name="CABLE_27">#REF!</definedName>
    <definedName name="CABLE_27_1">#REF!</definedName>
    <definedName name="CABLE_28">#REF!</definedName>
    <definedName name="CABLE_28_1">#REF!</definedName>
    <definedName name="CABLE_29">#REF!</definedName>
    <definedName name="CABLE_4">#REF!</definedName>
    <definedName name="CABLE_4_1">#REF!</definedName>
    <definedName name="CABLE_4_1_1">#REF!</definedName>
    <definedName name="CABLE_4_1_1_1">#REF!</definedName>
    <definedName name="CABLE_4_1_1_1_1">#REF!</definedName>
    <definedName name="CABLE_4_1_1_1_1_1">#REF!</definedName>
    <definedName name="CABLE_4_1_17">#REF!</definedName>
    <definedName name="CABLE_4_1_28">#REF!</definedName>
    <definedName name="CABLE_4_1_6">#REF!</definedName>
    <definedName name="CABLE_4_10">#REF!</definedName>
    <definedName name="CABLE_4_12">#REF!</definedName>
    <definedName name="CABLE_4_13">#REF!</definedName>
    <definedName name="CABLE_4_14">#REF!</definedName>
    <definedName name="CABLE_4_15">#REF!</definedName>
    <definedName name="CABLE_4_16">#REF!</definedName>
    <definedName name="CABLE_4_17">#REF!</definedName>
    <definedName name="CABLE_4_18">#REF!</definedName>
    <definedName name="CABLE_4_18_1">#REF!</definedName>
    <definedName name="CABLE_4_19">#REF!</definedName>
    <definedName name="CABLE_4_20">#REF!</definedName>
    <definedName name="CABLE_4_21">#REF!</definedName>
    <definedName name="CABLE_4_21_1">#REF!</definedName>
    <definedName name="CABLE_4_22">#REF!</definedName>
    <definedName name="CABLE_4_23">#REF!</definedName>
    <definedName name="CABLE_4_24">#REF!</definedName>
    <definedName name="CABLE_4_25">#REF!</definedName>
    <definedName name="CABLE_4_26">#REF!</definedName>
    <definedName name="CABLE_4_27">#REF!</definedName>
    <definedName name="CABLE_4_28">#REF!</definedName>
    <definedName name="CABLE_4_6">#REF!</definedName>
    <definedName name="CABLE_4_7">#REF!</definedName>
    <definedName name="CABLE_4_8">#REF!</definedName>
    <definedName name="CABLE_4_9">#REF!</definedName>
    <definedName name="CABLE_5">#REF!</definedName>
    <definedName name="CABLE_5_17">#REF!</definedName>
    <definedName name="CABLE_5_28">#REF!</definedName>
    <definedName name="CABLE_5_6">#REF!</definedName>
    <definedName name="CABLE_6">#REF!</definedName>
    <definedName name="CABLE_6_1">#REF!</definedName>
    <definedName name="CABLE_6_10">#REF!</definedName>
    <definedName name="CABLE_6_12">#REF!</definedName>
    <definedName name="CABLE_6_13">#REF!</definedName>
    <definedName name="CABLE_6_14">#REF!</definedName>
    <definedName name="CABLE_6_15">#REF!</definedName>
    <definedName name="CABLE_6_16">#REF!</definedName>
    <definedName name="CABLE_6_17">#REF!</definedName>
    <definedName name="CABLE_6_18">#REF!</definedName>
    <definedName name="CABLE_6_18_1">#REF!</definedName>
    <definedName name="CABLE_6_19">#REF!</definedName>
    <definedName name="CABLE_6_20">#REF!</definedName>
    <definedName name="CABLE_6_21">#REF!</definedName>
    <definedName name="CABLE_6_21_1">#REF!</definedName>
    <definedName name="CABLE_6_22">#REF!</definedName>
    <definedName name="CABLE_6_23">#REF!</definedName>
    <definedName name="CABLE_6_24">#REF!</definedName>
    <definedName name="CABLE_6_25">#REF!</definedName>
    <definedName name="CABLE_6_26">#REF!</definedName>
    <definedName name="CABLE_6_27">#REF!</definedName>
    <definedName name="CABLE_6_28">#REF!</definedName>
    <definedName name="CABLE_6_6">#REF!</definedName>
    <definedName name="CABLE_6_7">#REF!</definedName>
    <definedName name="CABLE_6_8">#REF!</definedName>
    <definedName name="CABLE_6_9">#REF!</definedName>
    <definedName name="CABLE_6_9_1">#REF!</definedName>
    <definedName name="CABLE_6_9_1_1">#REF!</definedName>
    <definedName name="CABLE_7">#REF!</definedName>
    <definedName name="CABLE_8">#REF!</definedName>
    <definedName name="CABLE_9">#REF!</definedName>
    <definedName name="cald">#REF!</definedName>
    <definedName name="CALf">#REF!</definedName>
    <definedName name="CALf_1">#REF!</definedName>
    <definedName name="CALf_1_3">#REF!</definedName>
    <definedName name="CALf_10">#REF!</definedName>
    <definedName name="CALf_11">#REF!</definedName>
    <definedName name="CALf_11_1">#REF!</definedName>
    <definedName name="CALf_14">#REF!</definedName>
    <definedName name="CALf_15">#REF!</definedName>
    <definedName name="CALf_16">#REF!</definedName>
    <definedName name="CALf_17">#REF!</definedName>
    <definedName name="CALf_17_1">#REF!</definedName>
    <definedName name="CALf_18">#REF!</definedName>
    <definedName name="CALf_18_1">#REF!</definedName>
    <definedName name="CALf_19">#REF!</definedName>
    <definedName name="CALf_2">#REF!</definedName>
    <definedName name="CALf_20">#REF!</definedName>
    <definedName name="CALf_21">#REF!</definedName>
    <definedName name="CALf_21_1">#REF!</definedName>
    <definedName name="CALf_26">#REF!</definedName>
    <definedName name="CALf_27">#REF!</definedName>
    <definedName name="CALf_28">#REF!</definedName>
    <definedName name="CALf_29">#REF!</definedName>
    <definedName name="CALf_3">#REF!</definedName>
    <definedName name="CALf_4">#REF!</definedName>
    <definedName name="CALf_4_1">#REF!</definedName>
    <definedName name="CALf_4_1_1">#REF!</definedName>
    <definedName name="CALf_4_1_1_1">#REF!</definedName>
    <definedName name="CALf_4_1_1_1_1">#REF!</definedName>
    <definedName name="CALf_4_1_1_1_1_1">#REF!</definedName>
    <definedName name="CALf_4_18">#REF!</definedName>
    <definedName name="CALf_4_18_1">#REF!</definedName>
    <definedName name="CALf_4_21">#REF!</definedName>
    <definedName name="CALf_5">#REF!</definedName>
    <definedName name="CALf_6">#REF!</definedName>
    <definedName name="CALf_6_1">#REF!</definedName>
    <definedName name="CALf_6_18">#REF!</definedName>
    <definedName name="CALf_6_18_1">#REF!</definedName>
    <definedName name="CALf_6_21">#REF!</definedName>
    <definedName name="CALf_7">#REF!</definedName>
    <definedName name="Calibration_Rate">'[1]Works - Quote Sheet'!#REF!</definedName>
    <definedName name="Calibration_Rate_1">'[1]Works - Quote Sheet'!#REF!</definedName>
    <definedName name="CALIMP">[4]factors!#REF!</definedName>
    <definedName name="cant">'[5]Staff Acco.'!#REF!</definedName>
    <definedName name="cant_1">'[5]Staff Acco.'!#REF!</definedName>
    <definedName name="cant_10">'[5]Staff Acco_'!#REF!</definedName>
    <definedName name="cant_10_3">'[5]Staff Acco_'!#REF!</definedName>
    <definedName name="cant_12">'[5]Staff Acco_'!#REF!</definedName>
    <definedName name="cant_12_3">'[5]Staff Acco_'!#REF!</definedName>
    <definedName name="cant_13">'[5]Staff Acco_'!#REF!</definedName>
    <definedName name="cant_13_3">'[5]Staff Acco_'!#REF!</definedName>
    <definedName name="cant_14">'[5]Staff Acco_'!#REF!</definedName>
    <definedName name="cant_14_3">'[5]Staff Acco_'!#REF!</definedName>
    <definedName name="cant_15">'[5]Staff Acco_'!#REF!</definedName>
    <definedName name="cant_15_3">'[5]Staff Acco_'!#REF!</definedName>
    <definedName name="cant_16">'[5]Staff Acco_'!#REF!</definedName>
    <definedName name="cant_16_3">'[5]Staff Acco_'!#REF!</definedName>
    <definedName name="cant_17">'[5]Staff Acco_'!#REF!</definedName>
    <definedName name="cant_17_3">'[5]Staff Acco_'!#REF!</definedName>
    <definedName name="cant_18">'[5]Staff Acco_'!#REF!</definedName>
    <definedName name="cant_18_3">'[5]Staff Acco_'!#REF!</definedName>
    <definedName name="cant_19">'[5]Staff Acco_'!#REF!</definedName>
    <definedName name="cant_19_3">'[5]Staff Acco_'!#REF!</definedName>
    <definedName name="cant_20">'[5]Staff Acco_'!#REF!</definedName>
    <definedName name="cant_20_3">'[5]Staff Acco_'!#REF!</definedName>
    <definedName name="cant_21">'[5]Staff Acco_'!#REF!</definedName>
    <definedName name="cant_21_3">'[5]Staff Acco_'!#REF!</definedName>
    <definedName name="cant_22">'[5]Staff Acco_'!#REF!</definedName>
    <definedName name="cant_22_3">'[5]Staff Acco_'!#REF!</definedName>
    <definedName name="cant_23">'[5]Staff Acco_'!#REF!</definedName>
    <definedName name="cant_23_3">'[5]Staff Acco_'!#REF!</definedName>
    <definedName name="cant_24">'[5]Staff Acco_'!#REF!</definedName>
    <definedName name="cant_24_3">'[5]Staff Acco_'!#REF!</definedName>
    <definedName name="cant_25">'[5]Staff Acco_'!#REF!</definedName>
    <definedName name="cant_25_3">'[5]Staff Acco_'!#REF!</definedName>
    <definedName name="cant_26">'[5]Staff Acco_'!#REF!</definedName>
    <definedName name="cant_26_3">'[5]Staff Acco_'!#REF!</definedName>
    <definedName name="cant_27">'[5]Staff Acco_'!#REF!</definedName>
    <definedName name="cant_27_3">'[5]Staff Acco_'!#REF!</definedName>
    <definedName name="cant_28">'[5]Staff Acco_'!#REF!</definedName>
    <definedName name="cant_28_3">'[5]Staff Acco_'!#REF!</definedName>
    <definedName name="cant_3">'[5]Staff Acco_'!#REF!</definedName>
    <definedName name="cant_6">'[5]Staff Acco_'!#REF!</definedName>
    <definedName name="cant_6_3">'[5]Staff Acco_'!#REF!</definedName>
    <definedName name="cant_7">'[5]Staff Acco_'!#REF!</definedName>
    <definedName name="cant_7_3">'[5]Staff Acco_'!#REF!</definedName>
    <definedName name="cant_8">'[5]Staff Acco_'!#REF!</definedName>
    <definedName name="cant_8_3">'[5]Staff Acco_'!#REF!</definedName>
    <definedName name="cant_9">'[5]Staff Acco_'!#REF!</definedName>
    <definedName name="cant_9_1">'[5]Staff Acco_'!#REF!</definedName>
    <definedName name="cant_9_1_1">'[5]Staff Acco_'!#REF!</definedName>
    <definedName name="cant_9_1_1_3">'[5]Staff Acco_'!#REF!</definedName>
    <definedName name="cant_9_1_3">'[5]Staff Acco_'!#REF!</definedName>
    <definedName name="cant_9_3">'[5]Staff Acco_'!#REF!</definedName>
    <definedName name="CardReaderInd400">[6]CCTV_EST1!#REF!</definedName>
    <definedName name="CardReaderInd400_1">[6]CCTV_EST1!#REF!</definedName>
    <definedName name="ccv">#REF!</definedName>
    <definedName name="ccv_1">#REF!</definedName>
    <definedName name="cdf">#REF!</definedName>
    <definedName name="cdf_1">#REF!</definedName>
    <definedName name="cdf_10">#REF!</definedName>
    <definedName name="cdf_10_3">#REF!</definedName>
    <definedName name="cdf_12">#REF!</definedName>
    <definedName name="cdf_12_3">#REF!</definedName>
    <definedName name="cdf_13">#REF!</definedName>
    <definedName name="cdf_13_3">#REF!</definedName>
    <definedName name="cdf_14">#REF!</definedName>
    <definedName name="cdf_14_3">#REF!</definedName>
    <definedName name="cdf_15">#REF!</definedName>
    <definedName name="cdf_15_3">#REF!</definedName>
    <definedName name="cdf_16">#REF!</definedName>
    <definedName name="cdf_16_3">#REF!</definedName>
    <definedName name="cdf_17">#REF!</definedName>
    <definedName name="cdf_17_3">#REF!</definedName>
    <definedName name="cdf_18">#REF!</definedName>
    <definedName name="cdf_18_1">#REF!</definedName>
    <definedName name="cdf_18_1_3">#REF!</definedName>
    <definedName name="cdf_18_3">#REF!</definedName>
    <definedName name="cdf_19">#REF!</definedName>
    <definedName name="cdf_19_3">#REF!</definedName>
    <definedName name="cdf_20">#REF!</definedName>
    <definedName name="cdf_20_3">#REF!</definedName>
    <definedName name="cdf_21">#REF!</definedName>
    <definedName name="cdf_21_1">#REF!</definedName>
    <definedName name="cdf_21_1_3">#REF!</definedName>
    <definedName name="cdf_21_3">#REF!</definedName>
    <definedName name="cdf_22">#REF!</definedName>
    <definedName name="cdf_22_3">#REF!</definedName>
    <definedName name="cdf_23">#REF!</definedName>
    <definedName name="cdf_23_3">#REF!</definedName>
    <definedName name="cdf_24">#REF!</definedName>
    <definedName name="cdf_24_3">#REF!</definedName>
    <definedName name="cdf_25">#REF!</definedName>
    <definedName name="cdf_25_3">#REF!</definedName>
    <definedName name="cdf_26">#REF!</definedName>
    <definedName name="cdf_26_3">#REF!</definedName>
    <definedName name="cdf_27">#REF!</definedName>
    <definedName name="cdf_27_3">#REF!</definedName>
    <definedName name="cdf_28">#REF!</definedName>
    <definedName name="cdf_28_3">#REF!</definedName>
    <definedName name="cdf_3">#REF!</definedName>
    <definedName name="cdf_6">#REF!</definedName>
    <definedName name="cdf_6_3">#REF!</definedName>
    <definedName name="cdf_7">#REF!</definedName>
    <definedName name="cdf_7_3">#REF!</definedName>
    <definedName name="cdf_8">#REF!</definedName>
    <definedName name="cdf_8_3">#REF!</definedName>
    <definedName name="cdf_9">#REF!</definedName>
    <definedName name="cdf_9_3">#REF!</definedName>
    <definedName name="ChangeBy">#REF!</definedName>
    <definedName name="ChangeBy_1">#REF!</definedName>
    <definedName name="ChangeBy_1_3">#REF!</definedName>
    <definedName name="ChangeBy_10">#REF!</definedName>
    <definedName name="ChangeBy_10_1">#REF!</definedName>
    <definedName name="ChangeBy_10_1_3">#REF!</definedName>
    <definedName name="ChangeBy_10_17">#REF!</definedName>
    <definedName name="ChangeBy_10_17_3">#REF!</definedName>
    <definedName name="ChangeBy_11">#REF!</definedName>
    <definedName name="ChangeBy_11_1">#REF!</definedName>
    <definedName name="ChangeBy_12">#REF!</definedName>
    <definedName name="ChangeBy_12_3">#REF!</definedName>
    <definedName name="ChangeBy_13">#REF!</definedName>
    <definedName name="ChangeBy_13_3">#REF!</definedName>
    <definedName name="ChangeBy_14">#REF!</definedName>
    <definedName name="ChangeBy_15">#REF!</definedName>
    <definedName name="ChangeBy_15_1">#REF!</definedName>
    <definedName name="ChangeBy_15_1_3">#REF!</definedName>
    <definedName name="ChangeBy_15_3">#REF!</definedName>
    <definedName name="ChangeBy_16">#REF!</definedName>
    <definedName name="ChangeBy_16_1">#REF!</definedName>
    <definedName name="ChangeBy_16_1_3">#REF!</definedName>
    <definedName name="ChangeBy_16_3">#REF!</definedName>
    <definedName name="ChangeBy_17">#REF!</definedName>
    <definedName name="ChangeBy_17_1">#REF!</definedName>
    <definedName name="ChangeBy_17_3">#REF!</definedName>
    <definedName name="ChangeBy_18">#REF!</definedName>
    <definedName name="ChangeBy_18_1">#REF!</definedName>
    <definedName name="ChangeBy_19">#REF!</definedName>
    <definedName name="ChangeBy_19_1">#REF!</definedName>
    <definedName name="ChangeBy_2">#REF!</definedName>
    <definedName name="ChangeBy_20">#REF!</definedName>
    <definedName name="ChangeBy_20_1">#REF!</definedName>
    <definedName name="ChangeBy_20_1_3">#REF!</definedName>
    <definedName name="ChangeBy_21">#REF!</definedName>
    <definedName name="ChangeBy_21_1">#REF!</definedName>
    <definedName name="ChangeBy_21_1_1">#REF!</definedName>
    <definedName name="ChangeBy_21_1_1_3">#REF!</definedName>
    <definedName name="ChangeBy_21_1_3">#REF!</definedName>
    <definedName name="ChangeBy_22">#REF!</definedName>
    <definedName name="ChangeBy_22_3">#REF!</definedName>
    <definedName name="ChangeBy_23">#REF!</definedName>
    <definedName name="ChangeBy_23_3">#REF!</definedName>
    <definedName name="ChangeBy_24">#REF!</definedName>
    <definedName name="ChangeBy_24_3">#REF!</definedName>
    <definedName name="ChangeBy_25">#REF!</definedName>
    <definedName name="ChangeBy_25_3">#REF!</definedName>
    <definedName name="ChangeBy_26">#REF!</definedName>
    <definedName name="ChangeBy_26_1">#REF!</definedName>
    <definedName name="ChangeBy_26_1_3">#REF!</definedName>
    <definedName name="ChangeBy_26_3">#REF!</definedName>
    <definedName name="ChangeBy_27">#REF!</definedName>
    <definedName name="ChangeBy_27_1">#REF!</definedName>
    <definedName name="ChangeBy_27_1_3">#REF!</definedName>
    <definedName name="ChangeBy_27_3">#REF!</definedName>
    <definedName name="ChangeBy_28">#REF!</definedName>
    <definedName name="ChangeBy_28_1">#REF!</definedName>
    <definedName name="ChangeBy_28_1_3">#REF!</definedName>
    <definedName name="ChangeBy_28_3">#REF!</definedName>
    <definedName name="ChangeBy_29">#REF!</definedName>
    <definedName name="ChangeBy_29_3">#REF!</definedName>
    <definedName name="ChangeBy_3">#REF!</definedName>
    <definedName name="ChangeBy_4">#REF!</definedName>
    <definedName name="ChangeBy_4_1">#REF!</definedName>
    <definedName name="ChangeBy_4_1_1">#REF!</definedName>
    <definedName name="ChangeBy_4_1_1_1">#REF!</definedName>
    <definedName name="ChangeBy_4_1_1_1_1">#REF!</definedName>
    <definedName name="ChangeBy_4_1_1_1_1_1">#REF!</definedName>
    <definedName name="ChangeBy_4_1_1_1_1_3">#REF!</definedName>
    <definedName name="ChangeBy_4_1_1_1_3">#REF!</definedName>
    <definedName name="ChangeBy_4_1_1_1_3_1">#REF!</definedName>
    <definedName name="ChangeBy_4_1_1_3">#REF!</definedName>
    <definedName name="ChangeBy_4_1_17">#REF!</definedName>
    <definedName name="ChangeBy_4_1_17_3">#REF!</definedName>
    <definedName name="ChangeBy_4_1_28">#REF!</definedName>
    <definedName name="ChangeBy_4_1_28_3">#REF!</definedName>
    <definedName name="ChangeBy_4_1_6">#REF!</definedName>
    <definedName name="ChangeBy_4_1_6_3">#REF!</definedName>
    <definedName name="ChangeBy_4_10">#REF!</definedName>
    <definedName name="ChangeBy_4_10_3">#REF!</definedName>
    <definedName name="ChangeBy_4_12">#REF!</definedName>
    <definedName name="ChangeBy_4_12_3">#REF!</definedName>
    <definedName name="ChangeBy_4_13">#REF!</definedName>
    <definedName name="ChangeBy_4_13_3">#REF!</definedName>
    <definedName name="ChangeBy_4_14">#REF!</definedName>
    <definedName name="ChangeBy_4_14_3">#REF!</definedName>
    <definedName name="ChangeBy_4_15">#REF!</definedName>
    <definedName name="ChangeBy_4_15_3">#REF!</definedName>
    <definedName name="ChangeBy_4_16">#REF!</definedName>
    <definedName name="ChangeBy_4_16_3">#REF!</definedName>
    <definedName name="ChangeBy_4_17">#REF!</definedName>
    <definedName name="ChangeBy_4_17_3">#REF!</definedName>
    <definedName name="ChangeBy_4_18">#REF!</definedName>
    <definedName name="ChangeBy_4_18_1">#REF!</definedName>
    <definedName name="ChangeBy_4_19">#REF!</definedName>
    <definedName name="ChangeBy_4_20">#REF!</definedName>
    <definedName name="ChangeBy_4_20_3">#REF!</definedName>
    <definedName name="ChangeBy_4_21">#REF!</definedName>
    <definedName name="ChangeBy_4_21_1">#REF!</definedName>
    <definedName name="ChangeBy_4_21_1_3">#REF!</definedName>
    <definedName name="ChangeBy_4_22">#REF!</definedName>
    <definedName name="ChangeBy_4_22_3">#REF!</definedName>
    <definedName name="ChangeBy_4_23">#REF!</definedName>
    <definedName name="ChangeBy_4_23_3">#REF!</definedName>
    <definedName name="ChangeBy_4_24">#REF!</definedName>
    <definedName name="ChangeBy_4_24_3">#REF!</definedName>
    <definedName name="ChangeBy_4_25">#REF!</definedName>
    <definedName name="ChangeBy_4_25_3">#REF!</definedName>
    <definedName name="ChangeBy_4_26">#REF!</definedName>
    <definedName name="ChangeBy_4_26_3">#REF!</definedName>
    <definedName name="ChangeBy_4_27">#REF!</definedName>
    <definedName name="ChangeBy_4_27_3">#REF!</definedName>
    <definedName name="ChangeBy_4_28">#REF!</definedName>
    <definedName name="ChangeBy_4_28_3">#REF!</definedName>
    <definedName name="ChangeBy_4_6">#REF!</definedName>
    <definedName name="ChangeBy_4_6_3">#REF!</definedName>
    <definedName name="ChangeBy_4_7">#REF!</definedName>
    <definedName name="ChangeBy_4_7_3">#REF!</definedName>
    <definedName name="ChangeBy_4_8">#REF!</definedName>
    <definedName name="ChangeBy_4_8_3">#REF!</definedName>
    <definedName name="ChangeBy_4_9">#REF!</definedName>
    <definedName name="ChangeBy_4_9_3">#REF!</definedName>
    <definedName name="ChangeBy_5">#REF!</definedName>
    <definedName name="ChangeBy_5_17">#REF!</definedName>
    <definedName name="ChangeBy_5_17_3">#REF!</definedName>
    <definedName name="ChangeBy_5_28">#REF!</definedName>
    <definedName name="ChangeBy_5_28_3">#REF!</definedName>
    <definedName name="ChangeBy_5_3">#REF!</definedName>
    <definedName name="ChangeBy_5_6">#REF!</definedName>
    <definedName name="ChangeBy_5_6_3">#REF!</definedName>
    <definedName name="ChangeBy_6">#REF!</definedName>
    <definedName name="ChangeBy_6_1">#REF!</definedName>
    <definedName name="ChangeBy_6_10">#REF!</definedName>
    <definedName name="ChangeBy_6_10_3">#REF!</definedName>
    <definedName name="ChangeBy_6_12">#REF!</definedName>
    <definedName name="ChangeBy_6_12_3">#REF!</definedName>
    <definedName name="ChangeBy_6_13">#REF!</definedName>
    <definedName name="ChangeBy_6_13_3">#REF!</definedName>
    <definedName name="ChangeBy_6_14">#REF!</definedName>
    <definedName name="ChangeBy_6_14_3">#REF!</definedName>
    <definedName name="ChangeBy_6_15">#REF!</definedName>
    <definedName name="ChangeBy_6_15_3">#REF!</definedName>
    <definedName name="ChangeBy_6_16">#REF!</definedName>
    <definedName name="ChangeBy_6_16_3">#REF!</definedName>
    <definedName name="ChangeBy_6_17">#REF!</definedName>
    <definedName name="ChangeBy_6_17_3">#REF!</definedName>
    <definedName name="ChangeBy_6_18">#REF!</definedName>
    <definedName name="ChangeBy_6_18_1">#REF!</definedName>
    <definedName name="ChangeBy_6_19">#REF!</definedName>
    <definedName name="ChangeBy_6_20">#REF!</definedName>
    <definedName name="ChangeBy_6_20_3">#REF!</definedName>
    <definedName name="ChangeBy_6_21">#REF!</definedName>
    <definedName name="ChangeBy_6_21_1">#REF!</definedName>
    <definedName name="ChangeBy_6_21_1_3">#REF!</definedName>
    <definedName name="ChangeBy_6_22">#REF!</definedName>
    <definedName name="ChangeBy_6_22_3">#REF!</definedName>
    <definedName name="ChangeBy_6_23">#REF!</definedName>
    <definedName name="ChangeBy_6_23_3">#REF!</definedName>
    <definedName name="ChangeBy_6_24">#REF!</definedName>
    <definedName name="ChangeBy_6_24_3">#REF!</definedName>
    <definedName name="ChangeBy_6_25">#REF!</definedName>
    <definedName name="ChangeBy_6_25_3">#REF!</definedName>
    <definedName name="ChangeBy_6_26">#REF!</definedName>
    <definedName name="ChangeBy_6_26_3">#REF!</definedName>
    <definedName name="ChangeBy_6_27">#REF!</definedName>
    <definedName name="ChangeBy_6_27_3">#REF!</definedName>
    <definedName name="ChangeBy_6_28">#REF!</definedName>
    <definedName name="ChangeBy_6_28_3">#REF!</definedName>
    <definedName name="ChangeBy_6_6">#REF!</definedName>
    <definedName name="ChangeBy_6_6_3">#REF!</definedName>
    <definedName name="ChangeBy_6_7">#REF!</definedName>
    <definedName name="ChangeBy_6_7_3">#REF!</definedName>
    <definedName name="ChangeBy_6_8">#REF!</definedName>
    <definedName name="ChangeBy_6_8_3">#REF!</definedName>
    <definedName name="ChangeBy_6_9">#REF!</definedName>
    <definedName name="ChangeBy_6_9_1">#REF!</definedName>
    <definedName name="ChangeBy_6_9_1_1">#REF!</definedName>
    <definedName name="ChangeBy_6_9_1_1_3">#REF!</definedName>
    <definedName name="ChangeBy_6_9_1_3">#REF!</definedName>
    <definedName name="ChangeBy_7">#REF!</definedName>
    <definedName name="ChangeBy_8">#REF!</definedName>
    <definedName name="ChangeBy_8_3">#REF!</definedName>
    <definedName name="ChangeBy_9">#REF!</definedName>
    <definedName name="ChangeBy_9_3">#REF!</definedName>
    <definedName name="ChangeDate">#REF!</definedName>
    <definedName name="ChangeDate_1">#REF!</definedName>
    <definedName name="ChangeDate_1_3">#REF!</definedName>
    <definedName name="ChangeDate_10">#REF!</definedName>
    <definedName name="ChangeDate_10_1">#REF!</definedName>
    <definedName name="ChangeDate_10_1_3">#REF!</definedName>
    <definedName name="ChangeDate_10_17">#REF!</definedName>
    <definedName name="ChangeDate_10_17_3">#REF!</definedName>
    <definedName name="ChangeDate_11">#REF!</definedName>
    <definedName name="ChangeDate_11_1">#REF!</definedName>
    <definedName name="ChangeDate_12">#REF!</definedName>
    <definedName name="ChangeDate_12_3">#REF!</definedName>
    <definedName name="ChangeDate_13">#REF!</definedName>
    <definedName name="ChangeDate_13_3">#REF!</definedName>
    <definedName name="ChangeDate_14">#REF!</definedName>
    <definedName name="ChangeDate_15">#REF!</definedName>
    <definedName name="ChangeDate_15_1">#REF!</definedName>
    <definedName name="ChangeDate_15_1_3">#REF!</definedName>
    <definedName name="ChangeDate_15_3">#REF!</definedName>
    <definedName name="ChangeDate_16">#REF!</definedName>
    <definedName name="ChangeDate_16_1">#REF!</definedName>
    <definedName name="ChangeDate_16_1_3">#REF!</definedName>
    <definedName name="ChangeDate_16_3">#REF!</definedName>
    <definedName name="ChangeDate_17">#REF!</definedName>
    <definedName name="ChangeDate_17_1">#REF!</definedName>
    <definedName name="ChangeDate_17_3">#REF!</definedName>
    <definedName name="ChangeDate_18">#REF!</definedName>
    <definedName name="ChangeDate_18_1">#REF!</definedName>
    <definedName name="ChangeDate_19">#REF!</definedName>
    <definedName name="ChangeDate_19_1">#REF!</definedName>
    <definedName name="ChangeDate_2">#REF!</definedName>
    <definedName name="ChangeDate_20">#REF!</definedName>
    <definedName name="ChangeDate_20_1">#REF!</definedName>
    <definedName name="ChangeDate_20_1_3">#REF!</definedName>
    <definedName name="ChangeDate_21">#REF!</definedName>
    <definedName name="ChangeDate_21_1">#REF!</definedName>
    <definedName name="ChangeDate_21_1_1">#REF!</definedName>
    <definedName name="ChangeDate_21_1_1_3">#REF!</definedName>
    <definedName name="ChangeDate_21_1_3">#REF!</definedName>
    <definedName name="ChangeDate_22">#REF!</definedName>
    <definedName name="ChangeDate_22_3">#REF!</definedName>
    <definedName name="ChangeDate_23">#REF!</definedName>
    <definedName name="ChangeDate_23_3">#REF!</definedName>
    <definedName name="ChangeDate_24">#REF!</definedName>
    <definedName name="ChangeDate_24_3">#REF!</definedName>
    <definedName name="ChangeDate_25">#REF!</definedName>
    <definedName name="ChangeDate_25_3">#REF!</definedName>
    <definedName name="ChangeDate_26">#REF!</definedName>
    <definedName name="ChangeDate_26_1">#REF!</definedName>
    <definedName name="ChangeDate_26_1_3">#REF!</definedName>
    <definedName name="ChangeDate_26_3">#REF!</definedName>
    <definedName name="ChangeDate_27">#REF!</definedName>
    <definedName name="ChangeDate_27_1">#REF!</definedName>
    <definedName name="ChangeDate_27_1_3">#REF!</definedName>
    <definedName name="ChangeDate_27_3">#REF!</definedName>
    <definedName name="ChangeDate_28">#REF!</definedName>
    <definedName name="ChangeDate_28_1">#REF!</definedName>
    <definedName name="ChangeDate_28_1_3">#REF!</definedName>
    <definedName name="ChangeDate_28_3">#REF!</definedName>
    <definedName name="ChangeDate_29">#REF!</definedName>
    <definedName name="ChangeDate_29_3">#REF!</definedName>
    <definedName name="ChangeDate_3">#REF!</definedName>
    <definedName name="ChangeDate_4">#REF!</definedName>
    <definedName name="ChangeDate_4_1">#REF!</definedName>
    <definedName name="ChangeDate_4_1_1">#REF!</definedName>
    <definedName name="ChangeDate_4_1_1_1">#REF!</definedName>
    <definedName name="ChangeDate_4_1_1_1_1">#REF!</definedName>
    <definedName name="ChangeDate_4_1_1_1_1_1">#REF!</definedName>
    <definedName name="ChangeDate_4_1_1_1_1_3">#REF!</definedName>
    <definedName name="ChangeDate_4_1_1_1_3">#REF!</definedName>
    <definedName name="ChangeDate_4_1_1_1_3_1">#REF!</definedName>
    <definedName name="ChangeDate_4_1_1_3">#REF!</definedName>
    <definedName name="ChangeDate_4_1_17">#REF!</definedName>
    <definedName name="ChangeDate_4_1_17_3">#REF!</definedName>
    <definedName name="ChangeDate_4_1_28">#REF!</definedName>
    <definedName name="ChangeDate_4_1_28_3">#REF!</definedName>
    <definedName name="ChangeDate_4_1_6">#REF!</definedName>
    <definedName name="ChangeDate_4_1_6_3">#REF!</definedName>
    <definedName name="ChangeDate_4_10">#REF!</definedName>
    <definedName name="ChangeDate_4_10_3">#REF!</definedName>
    <definedName name="ChangeDate_4_12">#REF!</definedName>
    <definedName name="ChangeDate_4_12_3">#REF!</definedName>
    <definedName name="ChangeDate_4_13">#REF!</definedName>
    <definedName name="ChangeDate_4_13_3">#REF!</definedName>
    <definedName name="ChangeDate_4_14">#REF!</definedName>
    <definedName name="ChangeDate_4_14_3">#REF!</definedName>
    <definedName name="ChangeDate_4_15">#REF!</definedName>
    <definedName name="ChangeDate_4_15_3">#REF!</definedName>
    <definedName name="ChangeDate_4_16">#REF!</definedName>
    <definedName name="ChangeDate_4_16_3">#REF!</definedName>
    <definedName name="ChangeDate_4_17">#REF!</definedName>
    <definedName name="ChangeDate_4_17_3">#REF!</definedName>
    <definedName name="ChangeDate_4_18">#REF!</definedName>
    <definedName name="ChangeDate_4_18_1">#REF!</definedName>
    <definedName name="ChangeDate_4_19">#REF!</definedName>
    <definedName name="ChangeDate_4_20">#REF!</definedName>
    <definedName name="ChangeDate_4_20_3">#REF!</definedName>
    <definedName name="ChangeDate_4_21">#REF!</definedName>
    <definedName name="ChangeDate_4_21_1">#REF!</definedName>
    <definedName name="ChangeDate_4_21_1_3">#REF!</definedName>
    <definedName name="ChangeDate_4_22">#REF!</definedName>
    <definedName name="ChangeDate_4_22_3">#REF!</definedName>
    <definedName name="ChangeDate_4_23">#REF!</definedName>
    <definedName name="ChangeDate_4_23_3">#REF!</definedName>
    <definedName name="ChangeDate_4_24">#REF!</definedName>
    <definedName name="ChangeDate_4_24_3">#REF!</definedName>
    <definedName name="ChangeDate_4_25">#REF!</definedName>
    <definedName name="ChangeDate_4_25_3">#REF!</definedName>
    <definedName name="ChangeDate_4_26">#REF!</definedName>
    <definedName name="ChangeDate_4_26_3">#REF!</definedName>
    <definedName name="ChangeDate_4_27">#REF!</definedName>
    <definedName name="ChangeDate_4_27_3">#REF!</definedName>
    <definedName name="ChangeDate_4_28">#REF!</definedName>
    <definedName name="ChangeDate_4_28_3">#REF!</definedName>
    <definedName name="ChangeDate_4_6">#REF!</definedName>
    <definedName name="ChangeDate_4_6_3">#REF!</definedName>
    <definedName name="ChangeDate_4_7">#REF!</definedName>
    <definedName name="ChangeDate_4_7_3">#REF!</definedName>
    <definedName name="ChangeDate_4_8">#REF!</definedName>
    <definedName name="ChangeDate_4_8_3">#REF!</definedName>
    <definedName name="ChangeDate_4_9">#REF!</definedName>
    <definedName name="ChangeDate_4_9_3">#REF!</definedName>
    <definedName name="ChangeDate_5">#REF!</definedName>
    <definedName name="ChangeDate_5_17">#REF!</definedName>
    <definedName name="ChangeDate_5_17_3">#REF!</definedName>
    <definedName name="ChangeDate_5_28">#REF!</definedName>
    <definedName name="ChangeDate_5_28_3">#REF!</definedName>
    <definedName name="ChangeDate_5_3">#REF!</definedName>
    <definedName name="ChangeDate_5_6">#REF!</definedName>
    <definedName name="ChangeDate_5_6_3">#REF!</definedName>
    <definedName name="ChangeDate_6">#REF!</definedName>
    <definedName name="ChangeDate_6_1">#REF!</definedName>
    <definedName name="ChangeDate_6_10">#REF!</definedName>
    <definedName name="ChangeDate_6_10_3">#REF!</definedName>
    <definedName name="ChangeDate_6_12">#REF!</definedName>
    <definedName name="ChangeDate_6_12_3">#REF!</definedName>
    <definedName name="ChangeDate_6_13">#REF!</definedName>
    <definedName name="ChangeDate_6_13_3">#REF!</definedName>
    <definedName name="ChangeDate_6_14">#REF!</definedName>
    <definedName name="ChangeDate_6_14_3">#REF!</definedName>
    <definedName name="ChangeDate_6_15">#REF!</definedName>
    <definedName name="ChangeDate_6_15_3">#REF!</definedName>
    <definedName name="ChangeDate_6_16">#REF!</definedName>
    <definedName name="ChangeDate_6_16_3">#REF!</definedName>
    <definedName name="ChangeDate_6_17">#REF!</definedName>
    <definedName name="ChangeDate_6_17_3">#REF!</definedName>
    <definedName name="ChangeDate_6_18">#REF!</definedName>
    <definedName name="ChangeDate_6_18_1">#REF!</definedName>
    <definedName name="ChangeDate_6_19">#REF!</definedName>
    <definedName name="ChangeDate_6_20">#REF!</definedName>
    <definedName name="ChangeDate_6_20_3">#REF!</definedName>
    <definedName name="ChangeDate_6_21">#REF!</definedName>
    <definedName name="ChangeDate_6_21_1">#REF!</definedName>
    <definedName name="ChangeDate_6_21_1_3">#REF!</definedName>
    <definedName name="ChangeDate_6_22">#REF!</definedName>
    <definedName name="ChangeDate_6_22_3">#REF!</definedName>
    <definedName name="ChangeDate_6_23">#REF!</definedName>
    <definedName name="ChangeDate_6_23_3">#REF!</definedName>
    <definedName name="ChangeDate_6_24">#REF!</definedName>
    <definedName name="ChangeDate_6_24_3">#REF!</definedName>
    <definedName name="ChangeDate_6_25">#REF!</definedName>
    <definedName name="ChangeDate_6_25_3">#REF!</definedName>
    <definedName name="ChangeDate_6_26">#REF!</definedName>
    <definedName name="ChangeDate_6_26_3">#REF!</definedName>
    <definedName name="ChangeDate_6_27">#REF!</definedName>
    <definedName name="ChangeDate_6_27_3">#REF!</definedName>
    <definedName name="ChangeDate_6_28">#REF!</definedName>
    <definedName name="ChangeDate_6_28_3">#REF!</definedName>
    <definedName name="ChangeDate_6_6">#REF!</definedName>
    <definedName name="ChangeDate_6_6_3">#REF!</definedName>
    <definedName name="ChangeDate_6_7">#REF!</definedName>
    <definedName name="ChangeDate_6_7_3">#REF!</definedName>
    <definedName name="ChangeDate_6_8">#REF!</definedName>
    <definedName name="ChangeDate_6_8_3">#REF!</definedName>
    <definedName name="ChangeDate_6_9">#REF!</definedName>
    <definedName name="ChangeDate_6_9_1">#REF!</definedName>
    <definedName name="ChangeDate_6_9_1_1">#REF!</definedName>
    <definedName name="ChangeDate_6_9_1_1_3">#REF!</definedName>
    <definedName name="ChangeDate_6_9_1_3">#REF!</definedName>
    <definedName name="ChangeDate_7">#REF!</definedName>
    <definedName name="ChangeDate_8">#REF!</definedName>
    <definedName name="ChangeDate_8_3">#REF!</definedName>
    <definedName name="ChangeDate_9">#REF!</definedName>
    <definedName name="ChangeDate_9_3">#REF!</definedName>
    <definedName name="chiller">#REF!</definedName>
    <definedName name="chiller_1">#REF!</definedName>
    <definedName name="chiller_10">#REF!</definedName>
    <definedName name="chiller_12">#REF!</definedName>
    <definedName name="chiller_13">#REF!</definedName>
    <definedName name="chiller_14">#REF!</definedName>
    <definedName name="chiller_15">#REF!</definedName>
    <definedName name="chiller_16">#REF!</definedName>
    <definedName name="chiller_17">#REF!</definedName>
    <definedName name="chiller_18">#REF!</definedName>
    <definedName name="chiller_19">#REF!</definedName>
    <definedName name="chiller_20">#REF!</definedName>
    <definedName name="chiller_21">#REF!</definedName>
    <definedName name="chiller_22">#REF!</definedName>
    <definedName name="chiller_23">#REF!</definedName>
    <definedName name="chiller_23_1">#REF!</definedName>
    <definedName name="chiller_23_17">#REF!</definedName>
    <definedName name="chiller_23_28">#REF!</definedName>
    <definedName name="chiller_23_6">#REF!</definedName>
    <definedName name="chiller_24">#REF!</definedName>
    <definedName name="chiller_25">#REF!</definedName>
    <definedName name="chiller_26">#REF!</definedName>
    <definedName name="chiller_27">#REF!</definedName>
    <definedName name="chiller_28">#REF!</definedName>
    <definedName name="chiller_6">#REF!</definedName>
    <definedName name="chiller_7">#REF!</definedName>
    <definedName name="chiller_8">#REF!</definedName>
    <definedName name="chiller_9">#REF!</definedName>
    <definedName name="chiller_9_1">#REF!</definedName>
    <definedName name="chiller_9_1_1">#REF!</definedName>
    <definedName name="ciff">#REF!</definedName>
    <definedName name="ciff_1">#REF!</definedName>
    <definedName name="ciff_10">#REF!</definedName>
    <definedName name="ciff_10_3">#REF!</definedName>
    <definedName name="ciff_12">#REF!</definedName>
    <definedName name="ciff_12_3">#REF!</definedName>
    <definedName name="ciff_13">#REF!</definedName>
    <definedName name="ciff_13_3">#REF!</definedName>
    <definedName name="ciff_14">#REF!</definedName>
    <definedName name="ciff_14_3">#REF!</definedName>
    <definedName name="ciff_15">#REF!</definedName>
    <definedName name="ciff_15_3">#REF!</definedName>
    <definedName name="ciff_16">#REF!</definedName>
    <definedName name="ciff_16_3">#REF!</definedName>
    <definedName name="ciff_17">#REF!</definedName>
    <definedName name="ciff_17_3">#REF!</definedName>
    <definedName name="ciff_18">#REF!</definedName>
    <definedName name="ciff_18_1">#REF!</definedName>
    <definedName name="ciff_18_1_3">#REF!</definedName>
    <definedName name="ciff_18_3">#REF!</definedName>
    <definedName name="ciff_19">#REF!</definedName>
    <definedName name="ciff_19_3">#REF!</definedName>
    <definedName name="ciff_20">#REF!</definedName>
    <definedName name="ciff_20_3">#REF!</definedName>
    <definedName name="ciff_21">#REF!</definedName>
    <definedName name="ciff_21_1">#REF!</definedName>
    <definedName name="ciff_21_1_3">#REF!</definedName>
    <definedName name="ciff_21_3">#REF!</definedName>
    <definedName name="ciff_22">#REF!</definedName>
    <definedName name="ciff_22_3">#REF!</definedName>
    <definedName name="ciff_23">#REF!</definedName>
    <definedName name="ciff_23_3">#REF!</definedName>
    <definedName name="ciff_24">#REF!</definedName>
    <definedName name="ciff_24_3">#REF!</definedName>
    <definedName name="ciff_25">#REF!</definedName>
    <definedName name="ciff_25_3">#REF!</definedName>
    <definedName name="ciff_26">#REF!</definedName>
    <definedName name="ciff_26_3">#REF!</definedName>
    <definedName name="ciff_27">#REF!</definedName>
    <definedName name="ciff_27_3">#REF!</definedName>
    <definedName name="ciff_28">#REF!</definedName>
    <definedName name="ciff_28_3">#REF!</definedName>
    <definedName name="ciff_3">#REF!</definedName>
    <definedName name="ciff_6">#REF!</definedName>
    <definedName name="ciff_6_3">#REF!</definedName>
    <definedName name="ciff_7">#REF!</definedName>
    <definedName name="ciff_7_3">#REF!</definedName>
    <definedName name="ciff_8">#REF!</definedName>
    <definedName name="ciff_8_3">#REF!</definedName>
    <definedName name="ciff_9">#REF!</definedName>
    <definedName name="ciff_9_3">#REF!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State_1">#REF!</definedName>
    <definedName name="ClientZip">#REF!</definedName>
    <definedName name="ClientZip_1">#REF!</definedName>
    <definedName name="clrf">#REF!</definedName>
    <definedName name="clrf_1">#REF!</definedName>
    <definedName name="clrf_10">#REF!</definedName>
    <definedName name="clrf_10_3">#REF!</definedName>
    <definedName name="clrf_12">#REF!</definedName>
    <definedName name="clrf_12_3">#REF!</definedName>
    <definedName name="clrf_13">#REF!</definedName>
    <definedName name="clrf_13_3">#REF!</definedName>
    <definedName name="clrf_14">#REF!</definedName>
    <definedName name="clrf_14_3">#REF!</definedName>
    <definedName name="clrf_15">#REF!</definedName>
    <definedName name="clrf_15_3">#REF!</definedName>
    <definedName name="clrf_16">#REF!</definedName>
    <definedName name="clrf_16_3">#REF!</definedName>
    <definedName name="clrf_17">#REF!</definedName>
    <definedName name="clrf_17_3">#REF!</definedName>
    <definedName name="clrf_18">#REF!</definedName>
    <definedName name="clrf_18_1">#REF!</definedName>
    <definedName name="clrf_18_1_3">#REF!</definedName>
    <definedName name="clrf_18_3">#REF!</definedName>
    <definedName name="clrf_19">#REF!</definedName>
    <definedName name="clrf_19_3">#REF!</definedName>
    <definedName name="clrf_20">#REF!</definedName>
    <definedName name="clrf_20_3">#REF!</definedName>
    <definedName name="clrf_21">#REF!</definedName>
    <definedName name="clrf_21_1">#REF!</definedName>
    <definedName name="clrf_21_1_3">#REF!</definedName>
    <definedName name="clrf_21_3">#REF!</definedName>
    <definedName name="clrf_22">#REF!</definedName>
    <definedName name="clrf_22_3">#REF!</definedName>
    <definedName name="clrf_23">#REF!</definedName>
    <definedName name="clrf_23_3">#REF!</definedName>
    <definedName name="clrf_24">#REF!</definedName>
    <definedName name="clrf_24_3">#REF!</definedName>
    <definedName name="clrf_25">#REF!</definedName>
    <definedName name="clrf_25_3">#REF!</definedName>
    <definedName name="clrf_26">#REF!</definedName>
    <definedName name="clrf_26_3">#REF!</definedName>
    <definedName name="clrf_27">#REF!</definedName>
    <definedName name="clrf_27_3">#REF!</definedName>
    <definedName name="clrf_28">#REF!</definedName>
    <definedName name="clrf_28_3">#REF!</definedName>
    <definedName name="clrf_3">#REF!</definedName>
    <definedName name="clrf_6">#REF!</definedName>
    <definedName name="clrf_6_3">#REF!</definedName>
    <definedName name="clrf_7">#REF!</definedName>
    <definedName name="clrf_7_3">#REF!</definedName>
    <definedName name="clrf_8">#REF!</definedName>
    <definedName name="clrf_8_3">#REF!</definedName>
    <definedName name="clrf_9">#REF!</definedName>
    <definedName name="clrf_9_3">#REF!</definedName>
    <definedName name="COAD">'[7]Civil Works'!$K$7</definedName>
    <definedName name="Comments">#REF!</definedName>
    <definedName name="Company">#REF!</definedName>
    <definedName name="CompanyInfo1">"JCI"</definedName>
    <definedName name="CompanyInfo2">"JCI"</definedName>
    <definedName name="CompDate">#REF!</definedName>
    <definedName name="CompDate_1">#REF!</definedName>
    <definedName name="CompDate_1_3">#REF!</definedName>
    <definedName name="CompDate_10">#REF!</definedName>
    <definedName name="CompDate_11">#REF!</definedName>
    <definedName name="CompDate_11_1">#REF!</definedName>
    <definedName name="CompDate_14">#REF!</definedName>
    <definedName name="CompDate_15">#REF!</definedName>
    <definedName name="CompDate_16">#REF!</definedName>
    <definedName name="CompDate_17">#REF!</definedName>
    <definedName name="CompDate_17_1">#REF!</definedName>
    <definedName name="CompDate_18">#REF!</definedName>
    <definedName name="CompDate_18_1">#REF!</definedName>
    <definedName name="CompDate_19">#REF!</definedName>
    <definedName name="CompDate_2">#REF!</definedName>
    <definedName name="CompDate_20">#REF!</definedName>
    <definedName name="CompDate_21">#REF!</definedName>
    <definedName name="CompDate_21_1">#REF!</definedName>
    <definedName name="CompDate_26">#REF!</definedName>
    <definedName name="CompDate_27">#REF!</definedName>
    <definedName name="CompDate_28">#REF!</definedName>
    <definedName name="CompDate_29">#REF!</definedName>
    <definedName name="CompDate_3">#REF!</definedName>
    <definedName name="CompDate_4">#REF!</definedName>
    <definedName name="CompDate_4_1">#REF!</definedName>
    <definedName name="CompDate_4_1_1">#REF!</definedName>
    <definedName name="CompDate_4_1_1_1">#REF!</definedName>
    <definedName name="CompDate_4_1_1_1_1">#REF!</definedName>
    <definedName name="CompDate_4_1_1_1_1_1">#REF!</definedName>
    <definedName name="CompDate_4_18">#REF!</definedName>
    <definedName name="CompDate_4_18_1">#REF!</definedName>
    <definedName name="CompDate_4_21">#REF!</definedName>
    <definedName name="CompDate_5">#REF!</definedName>
    <definedName name="CompDate_6">#REF!</definedName>
    <definedName name="CompDate_6_1">#REF!</definedName>
    <definedName name="CompDate_6_18">#REF!</definedName>
    <definedName name="CompDate_6_18_1">#REF!</definedName>
    <definedName name="CompDate_6_21">#REF!</definedName>
    <definedName name="CompDate_7">#REF!</definedName>
    <definedName name="condf">#REF!</definedName>
    <definedName name="condf_18">#REF!</definedName>
    <definedName name="condf_18_1">#REF!</definedName>
    <definedName name="condf_21">#REF!</definedName>
    <definedName name="conf">#REF!</definedName>
    <definedName name="conf_1">#REF!</definedName>
    <definedName name="conf_1_3">#REF!</definedName>
    <definedName name="conf_10">#REF!</definedName>
    <definedName name="conf_11">#REF!</definedName>
    <definedName name="conf_11_1">#REF!</definedName>
    <definedName name="conf_14">#REF!</definedName>
    <definedName name="conf_15">#REF!</definedName>
    <definedName name="conf_16">#REF!</definedName>
    <definedName name="conf_17">#REF!</definedName>
    <definedName name="conf_17_1">#REF!</definedName>
    <definedName name="conf_18">#REF!</definedName>
    <definedName name="conf_18_1">#REF!</definedName>
    <definedName name="conf_19">#REF!</definedName>
    <definedName name="conf_2">#REF!</definedName>
    <definedName name="conf_20">#REF!</definedName>
    <definedName name="conf_21">#REF!</definedName>
    <definedName name="conf_21_1">#REF!</definedName>
    <definedName name="conf_26">#REF!</definedName>
    <definedName name="conf_27">#REF!</definedName>
    <definedName name="conf_28">#REF!</definedName>
    <definedName name="conf_29">#REF!</definedName>
    <definedName name="conf_3">#REF!</definedName>
    <definedName name="conf_4">#REF!</definedName>
    <definedName name="conf_4_1">#REF!</definedName>
    <definedName name="conf_4_1_1">#REF!</definedName>
    <definedName name="conf_4_1_1_1">#REF!</definedName>
    <definedName name="conf_4_1_1_1_1">#REF!</definedName>
    <definedName name="conf_4_1_1_1_1_1">#REF!</definedName>
    <definedName name="conf_4_18">#REF!</definedName>
    <definedName name="conf_4_18_1">#REF!</definedName>
    <definedName name="conf_4_21">#REF!</definedName>
    <definedName name="conf_5">#REF!</definedName>
    <definedName name="conf_6">#REF!</definedName>
    <definedName name="conf_6_1">#REF!</definedName>
    <definedName name="conf_6_18">#REF!</definedName>
    <definedName name="conf_6_18_1">#REF!</definedName>
    <definedName name="conf_6_21">#REF!</definedName>
    <definedName name="conf_7">#REF!</definedName>
    <definedName name="conmsf">[8]factors!$J$8</definedName>
    <definedName name="Construction_Period">#REF!</definedName>
    <definedName name="Contact">#REF!</definedName>
    <definedName name="ContAmt">#REF!</definedName>
    <definedName name="ContAmt_1">#REF!</definedName>
    <definedName name="ContAmt_1_3">#REF!</definedName>
    <definedName name="ContAmt_10">#REF!</definedName>
    <definedName name="ContAmt_10_1">#REF!</definedName>
    <definedName name="ContAmt_10_1_3">#REF!</definedName>
    <definedName name="ContAmt_10_17">#REF!</definedName>
    <definedName name="ContAmt_10_17_3">#REF!</definedName>
    <definedName name="ContAmt_11">#REF!</definedName>
    <definedName name="ContAmt_11_1">#REF!</definedName>
    <definedName name="ContAmt_12">#REF!</definedName>
    <definedName name="ContAmt_12_3">#REF!</definedName>
    <definedName name="ContAmt_13">#REF!</definedName>
    <definedName name="ContAmt_13_3">#REF!</definedName>
    <definedName name="ContAmt_14">#REF!</definedName>
    <definedName name="ContAmt_15">#REF!</definedName>
    <definedName name="ContAmt_15_1">#REF!</definedName>
    <definedName name="ContAmt_15_1_3">#REF!</definedName>
    <definedName name="ContAmt_15_3">#REF!</definedName>
    <definedName name="ContAmt_16">#REF!</definedName>
    <definedName name="ContAmt_16_1">#REF!</definedName>
    <definedName name="ContAmt_16_1_3">#REF!</definedName>
    <definedName name="ContAmt_16_3">#REF!</definedName>
    <definedName name="ContAmt_17">#REF!</definedName>
    <definedName name="ContAmt_17_1">#REF!</definedName>
    <definedName name="ContAmt_17_3">#REF!</definedName>
    <definedName name="ContAmt_18">#REF!</definedName>
    <definedName name="ContAmt_18_1">#REF!</definedName>
    <definedName name="ContAmt_19">#REF!</definedName>
    <definedName name="ContAmt_19_1">#REF!</definedName>
    <definedName name="ContAmt_2">#REF!</definedName>
    <definedName name="ContAmt_20">#REF!</definedName>
    <definedName name="ContAmt_20_1">#REF!</definedName>
    <definedName name="ContAmt_20_1_3">#REF!</definedName>
    <definedName name="ContAmt_21">#REF!</definedName>
    <definedName name="ContAmt_21_1">#REF!</definedName>
    <definedName name="ContAmt_21_1_1">#REF!</definedName>
    <definedName name="ContAmt_21_1_1_3">#REF!</definedName>
    <definedName name="ContAmt_21_1_3">#REF!</definedName>
    <definedName name="ContAmt_22">#REF!</definedName>
    <definedName name="ContAmt_22_3">#REF!</definedName>
    <definedName name="ContAmt_23">#REF!</definedName>
    <definedName name="ContAmt_23_3">#REF!</definedName>
    <definedName name="ContAmt_24">#REF!</definedName>
    <definedName name="ContAmt_24_3">#REF!</definedName>
    <definedName name="ContAmt_25">#REF!</definedName>
    <definedName name="ContAmt_25_3">#REF!</definedName>
    <definedName name="ContAmt_26">#REF!</definedName>
    <definedName name="ContAmt_26_1">#REF!</definedName>
    <definedName name="ContAmt_26_1_3">#REF!</definedName>
    <definedName name="ContAmt_26_3">#REF!</definedName>
    <definedName name="ContAmt_27">#REF!</definedName>
    <definedName name="ContAmt_27_1">#REF!</definedName>
    <definedName name="ContAmt_27_1_3">#REF!</definedName>
    <definedName name="ContAmt_27_3">#REF!</definedName>
    <definedName name="ContAmt_28">#REF!</definedName>
    <definedName name="ContAmt_28_1">#REF!</definedName>
    <definedName name="ContAmt_28_1_3">#REF!</definedName>
    <definedName name="ContAmt_28_3">#REF!</definedName>
    <definedName name="ContAmt_29">#REF!</definedName>
    <definedName name="ContAmt_29_3">#REF!</definedName>
    <definedName name="ContAmt_3">#REF!</definedName>
    <definedName name="ContAmt_4">#REF!</definedName>
    <definedName name="ContAmt_4_1">#REF!</definedName>
    <definedName name="ContAmt_4_1_1">#REF!</definedName>
    <definedName name="ContAmt_4_1_1_1">#REF!</definedName>
    <definedName name="ContAmt_4_1_1_1_1">#REF!</definedName>
    <definedName name="ContAmt_4_1_1_1_1_1">#REF!</definedName>
    <definedName name="ContAmt_4_1_1_1_1_3">#REF!</definedName>
    <definedName name="ContAmt_4_1_1_1_3">#REF!</definedName>
    <definedName name="ContAmt_4_1_1_1_3_1">#REF!</definedName>
    <definedName name="ContAmt_4_1_1_3">#REF!</definedName>
    <definedName name="ContAmt_4_1_17">#REF!</definedName>
    <definedName name="ContAmt_4_1_17_3">#REF!</definedName>
    <definedName name="ContAmt_4_1_28">#REF!</definedName>
    <definedName name="ContAmt_4_1_28_3">#REF!</definedName>
    <definedName name="ContAmt_4_1_6">#REF!</definedName>
    <definedName name="ContAmt_4_1_6_3">#REF!</definedName>
    <definedName name="ContAmt_4_10">#REF!</definedName>
    <definedName name="ContAmt_4_10_3">#REF!</definedName>
    <definedName name="ContAmt_4_12">#REF!</definedName>
    <definedName name="ContAmt_4_12_3">#REF!</definedName>
    <definedName name="ContAmt_4_13">#REF!</definedName>
    <definedName name="ContAmt_4_13_3">#REF!</definedName>
    <definedName name="ContAmt_4_14">#REF!</definedName>
    <definedName name="ContAmt_4_14_3">#REF!</definedName>
    <definedName name="ContAmt_4_15">#REF!</definedName>
    <definedName name="ContAmt_4_15_3">#REF!</definedName>
    <definedName name="ContAmt_4_16">#REF!</definedName>
    <definedName name="ContAmt_4_16_3">#REF!</definedName>
    <definedName name="ContAmt_4_17">#REF!</definedName>
    <definedName name="ContAmt_4_17_3">#REF!</definedName>
    <definedName name="ContAmt_4_18">#REF!</definedName>
    <definedName name="ContAmt_4_18_1">#REF!</definedName>
    <definedName name="ContAmt_4_19">#REF!</definedName>
    <definedName name="ContAmt_4_20">#REF!</definedName>
    <definedName name="ContAmt_4_20_3">#REF!</definedName>
    <definedName name="ContAmt_4_21">#REF!</definedName>
    <definedName name="ContAmt_4_21_1">#REF!</definedName>
    <definedName name="ContAmt_4_21_1_3">#REF!</definedName>
    <definedName name="ContAmt_4_22">#REF!</definedName>
    <definedName name="ContAmt_4_22_3">#REF!</definedName>
    <definedName name="ContAmt_4_23">#REF!</definedName>
    <definedName name="ContAmt_4_23_3">#REF!</definedName>
    <definedName name="ContAmt_4_24">#REF!</definedName>
    <definedName name="ContAmt_4_24_3">#REF!</definedName>
    <definedName name="ContAmt_4_25">#REF!</definedName>
    <definedName name="ContAmt_4_25_3">#REF!</definedName>
    <definedName name="ContAmt_4_26">#REF!</definedName>
    <definedName name="ContAmt_4_26_3">#REF!</definedName>
    <definedName name="ContAmt_4_27">#REF!</definedName>
    <definedName name="ContAmt_4_27_3">#REF!</definedName>
    <definedName name="ContAmt_4_28">#REF!</definedName>
    <definedName name="ContAmt_4_28_3">#REF!</definedName>
    <definedName name="ContAmt_4_6">#REF!</definedName>
    <definedName name="ContAmt_4_6_3">#REF!</definedName>
    <definedName name="ContAmt_4_7">#REF!</definedName>
    <definedName name="ContAmt_4_7_3">#REF!</definedName>
    <definedName name="ContAmt_4_8">#REF!</definedName>
    <definedName name="ContAmt_4_8_3">#REF!</definedName>
    <definedName name="ContAmt_4_9">#REF!</definedName>
    <definedName name="ContAmt_4_9_3">#REF!</definedName>
    <definedName name="ContAmt_5">#REF!</definedName>
    <definedName name="ContAmt_5_17">#REF!</definedName>
    <definedName name="ContAmt_5_17_3">#REF!</definedName>
    <definedName name="ContAmt_5_28">#REF!</definedName>
    <definedName name="ContAmt_5_28_3">#REF!</definedName>
    <definedName name="ContAmt_5_3">#REF!</definedName>
    <definedName name="ContAmt_5_6">#REF!</definedName>
    <definedName name="ContAmt_5_6_3">#REF!</definedName>
    <definedName name="ContAmt_6">#REF!</definedName>
    <definedName name="ContAmt_6_1">#REF!</definedName>
    <definedName name="ContAmt_6_10">#REF!</definedName>
    <definedName name="ContAmt_6_10_3">#REF!</definedName>
    <definedName name="ContAmt_6_12">#REF!</definedName>
    <definedName name="ContAmt_6_12_3">#REF!</definedName>
    <definedName name="ContAmt_6_13">#REF!</definedName>
    <definedName name="ContAmt_6_13_3">#REF!</definedName>
    <definedName name="ContAmt_6_14">#REF!</definedName>
    <definedName name="ContAmt_6_14_3">#REF!</definedName>
    <definedName name="ContAmt_6_15">#REF!</definedName>
    <definedName name="ContAmt_6_15_3">#REF!</definedName>
    <definedName name="ContAmt_6_16">#REF!</definedName>
    <definedName name="ContAmt_6_16_3">#REF!</definedName>
    <definedName name="ContAmt_6_17">#REF!</definedName>
    <definedName name="ContAmt_6_17_3">#REF!</definedName>
    <definedName name="ContAmt_6_18">#REF!</definedName>
    <definedName name="ContAmt_6_18_1">#REF!</definedName>
    <definedName name="ContAmt_6_19">#REF!</definedName>
    <definedName name="ContAmt_6_20">#REF!</definedName>
    <definedName name="ContAmt_6_20_3">#REF!</definedName>
    <definedName name="ContAmt_6_21">#REF!</definedName>
    <definedName name="ContAmt_6_21_1">#REF!</definedName>
    <definedName name="ContAmt_6_21_1_3">#REF!</definedName>
    <definedName name="ContAmt_6_22">#REF!</definedName>
    <definedName name="ContAmt_6_22_3">#REF!</definedName>
    <definedName name="ContAmt_6_23">#REF!</definedName>
    <definedName name="ContAmt_6_23_3">#REF!</definedName>
    <definedName name="ContAmt_6_24">#REF!</definedName>
    <definedName name="ContAmt_6_24_3">#REF!</definedName>
    <definedName name="ContAmt_6_25">#REF!</definedName>
    <definedName name="ContAmt_6_25_3">#REF!</definedName>
    <definedName name="ContAmt_6_26">#REF!</definedName>
    <definedName name="ContAmt_6_26_3">#REF!</definedName>
    <definedName name="ContAmt_6_27">#REF!</definedName>
    <definedName name="ContAmt_6_27_3">#REF!</definedName>
    <definedName name="ContAmt_6_28">#REF!</definedName>
    <definedName name="ContAmt_6_28_3">#REF!</definedName>
    <definedName name="ContAmt_6_6">#REF!</definedName>
    <definedName name="ContAmt_6_6_3">#REF!</definedName>
    <definedName name="ContAmt_6_7">#REF!</definedName>
    <definedName name="ContAmt_6_7_3">#REF!</definedName>
    <definedName name="ContAmt_6_8">#REF!</definedName>
    <definedName name="ContAmt_6_8_3">#REF!</definedName>
    <definedName name="ContAmt_6_9">#REF!</definedName>
    <definedName name="ContAmt_6_9_1">#REF!</definedName>
    <definedName name="ContAmt_6_9_1_1">#REF!</definedName>
    <definedName name="ContAmt_6_9_1_1_3">#REF!</definedName>
    <definedName name="ContAmt_6_9_1_3">#REF!</definedName>
    <definedName name="ContAmt_7">#REF!</definedName>
    <definedName name="ContAmt_8">#REF!</definedName>
    <definedName name="ContAmt_8_3">#REF!</definedName>
    <definedName name="ContAmt_9">#REF!</definedName>
    <definedName name="ContAmt_9_3">#REF!</definedName>
    <definedName name="ContractName">"Contract"</definedName>
    <definedName name="ContractNumber">"88888888"</definedName>
    <definedName name="ContWithAcct">#REF!</definedName>
    <definedName name="ContWithAcct_1">#REF!</definedName>
    <definedName name="ContWithAcct_1_3">#REF!</definedName>
    <definedName name="ContWithAcct_10">#REF!</definedName>
    <definedName name="ContWithAcct_10_1">#REF!</definedName>
    <definedName name="ContWithAcct_10_1_3">#REF!</definedName>
    <definedName name="ContWithAcct_10_17">#REF!</definedName>
    <definedName name="ContWithAcct_10_17_3">#REF!</definedName>
    <definedName name="ContWithAcct_11">#REF!</definedName>
    <definedName name="ContWithAcct_11_1">#REF!</definedName>
    <definedName name="ContWithAcct_12">#REF!</definedName>
    <definedName name="ContWithAcct_12_3">#REF!</definedName>
    <definedName name="ContWithAcct_13">#REF!</definedName>
    <definedName name="ContWithAcct_13_3">#REF!</definedName>
    <definedName name="ContWithAcct_14">#REF!</definedName>
    <definedName name="ContWithAcct_15">#REF!</definedName>
    <definedName name="ContWithAcct_15_1">#REF!</definedName>
    <definedName name="ContWithAcct_15_1_3">#REF!</definedName>
    <definedName name="ContWithAcct_15_3">#REF!</definedName>
    <definedName name="ContWithAcct_16">#REF!</definedName>
    <definedName name="ContWithAcct_16_1">#REF!</definedName>
    <definedName name="ContWithAcct_16_1_3">#REF!</definedName>
    <definedName name="ContWithAcct_16_3">#REF!</definedName>
    <definedName name="ContWithAcct_17">#REF!</definedName>
    <definedName name="ContWithAcct_17_1">#REF!</definedName>
    <definedName name="ContWithAcct_17_3">#REF!</definedName>
    <definedName name="ContWithAcct_18">#REF!</definedName>
    <definedName name="ContWithAcct_18_1">#REF!</definedName>
    <definedName name="ContWithAcct_18_1_3">#REF!</definedName>
    <definedName name="ContWithAcct_19">#REF!</definedName>
    <definedName name="ContWithAcct_19_1">#REF!</definedName>
    <definedName name="ContWithAcct_2">#REF!</definedName>
    <definedName name="ContWithAcct_20">#REF!</definedName>
    <definedName name="ContWithAcct_20_1">#REF!</definedName>
    <definedName name="ContWithAcct_20_1_3">#REF!</definedName>
    <definedName name="ContWithAcct_21">#REF!</definedName>
    <definedName name="ContWithAcct_21_1">#REF!</definedName>
    <definedName name="ContWithAcct_21_1_1">#REF!</definedName>
    <definedName name="ContWithAcct_21_1_1_3">#REF!</definedName>
    <definedName name="ContWithAcct_21_1_3">#REF!</definedName>
    <definedName name="ContWithAcct_22">#REF!</definedName>
    <definedName name="ContWithAcct_22_3">#REF!</definedName>
    <definedName name="ContWithAcct_23">#REF!</definedName>
    <definedName name="ContWithAcct_23_3">#REF!</definedName>
    <definedName name="ContWithAcct_24">#REF!</definedName>
    <definedName name="ContWithAcct_24_3">#REF!</definedName>
    <definedName name="ContWithAcct_25">#REF!</definedName>
    <definedName name="ContWithAcct_25_3">#REF!</definedName>
    <definedName name="ContWithAcct_26">#REF!</definedName>
    <definedName name="ContWithAcct_26_1">#REF!</definedName>
    <definedName name="ContWithAcct_26_1_3">#REF!</definedName>
    <definedName name="ContWithAcct_26_3">#REF!</definedName>
    <definedName name="ContWithAcct_27">#REF!</definedName>
    <definedName name="ContWithAcct_27_1">#REF!</definedName>
    <definedName name="ContWithAcct_27_1_3">#REF!</definedName>
    <definedName name="ContWithAcct_27_3">#REF!</definedName>
    <definedName name="ContWithAcct_28">#REF!</definedName>
    <definedName name="ContWithAcct_28_1">#REF!</definedName>
    <definedName name="ContWithAcct_28_1_3">#REF!</definedName>
    <definedName name="ContWithAcct_28_3">#REF!</definedName>
    <definedName name="ContWithAcct_29">#REF!</definedName>
    <definedName name="ContWithAcct_29_3">#REF!</definedName>
    <definedName name="ContWithAcct_3">#REF!</definedName>
    <definedName name="ContWithAcct_4">#REF!</definedName>
    <definedName name="ContWithAcct_4_1">#REF!</definedName>
    <definedName name="ContWithAcct_4_1_1">#REF!</definedName>
    <definedName name="ContWithAcct_4_1_1_1">#REF!</definedName>
    <definedName name="ContWithAcct_4_1_1_1_1">#REF!</definedName>
    <definedName name="ContWithAcct_4_1_1_1_1_1">#REF!</definedName>
    <definedName name="ContWithAcct_4_1_1_1_1_3">#REF!</definedName>
    <definedName name="ContWithAcct_4_1_1_1_3">#REF!</definedName>
    <definedName name="ContWithAcct_4_1_1_1_3_1">#REF!</definedName>
    <definedName name="ContWithAcct_4_1_1_3">#REF!</definedName>
    <definedName name="ContWithAcct_4_1_1_3_1">#REF!</definedName>
    <definedName name="ContWithAcct_4_1_17">#REF!</definedName>
    <definedName name="ContWithAcct_4_1_17_3">#REF!</definedName>
    <definedName name="ContWithAcct_4_1_28">#REF!</definedName>
    <definedName name="ContWithAcct_4_1_28_3">#REF!</definedName>
    <definedName name="ContWithAcct_4_1_3">#REF!</definedName>
    <definedName name="ContWithAcct_4_1_6">#REF!</definedName>
    <definedName name="ContWithAcct_4_1_6_3">#REF!</definedName>
    <definedName name="ContWithAcct_4_10">#REF!</definedName>
    <definedName name="ContWithAcct_4_10_3">#REF!</definedName>
    <definedName name="ContWithAcct_4_12">#REF!</definedName>
    <definedName name="ContWithAcct_4_12_3">#REF!</definedName>
    <definedName name="ContWithAcct_4_13">#REF!</definedName>
    <definedName name="ContWithAcct_4_13_3">#REF!</definedName>
    <definedName name="ContWithAcct_4_14">#REF!</definedName>
    <definedName name="ContWithAcct_4_14_3">#REF!</definedName>
    <definedName name="ContWithAcct_4_15">#REF!</definedName>
    <definedName name="ContWithAcct_4_15_3">#REF!</definedName>
    <definedName name="ContWithAcct_4_16">#REF!</definedName>
    <definedName name="ContWithAcct_4_16_3">#REF!</definedName>
    <definedName name="ContWithAcct_4_17">#REF!</definedName>
    <definedName name="ContWithAcct_4_17_3">#REF!</definedName>
    <definedName name="ContWithAcct_4_18">#REF!</definedName>
    <definedName name="ContWithAcct_4_18_1">#REF!</definedName>
    <definedName name="ContWithAcct_4_18_1_3">#REF!</definedName>
    <definedName name="ContWithAcct_4_19">#REF!</definedName>
    <definedName name="ContWithAcct_4_20">#REF!</definedName>
    <definedName name="ContWithAcct_4_20_3">#REF!</definedName>
    <definedName name="ContWithAcct_4_21">#REF!</definedName>
    <definedName name="ContWithAcct_4_21_1">#REF!</definedName>
    <definedName name="ContWithAcct_4_21_1_3">#REF!</definedName>
    <definedName name="ContWithAcct_4_22">#REF!</definedName>
    <definedName name="ContWithAcct_4_22_3">#REF!</definedName>
    <definedName name="ContWithAcct_4_23">#REF!</definedName>
    <definedName name="ContWithAcct_4_23_3">#REF!</definedName>
    <definedName name="ContWithAcct_4_24">#REF!</definedName>
    <definedName name="ContWithAcct_4_24_3">#REF!</definedName>
    <definedName name="ContWithAcct_4_25">#REF!</definedName>
    <definedName name="ContWithAcct_4_25_3">#REF!</definedName>
    <definedName name="ContWithAcct_4_26">#REF!</definedName>
    <definedName name="ContWithAcct_4_26_3">#REF!</definedName>
    <definedName name="ContWithAcct_4_27">#REF!</definedName>
    <definedName name="ContWithAcct_4_27_3">#REF!</definedName>
    <definedName name="ContWithAcct_4_28">#REF!</definedName>
    <definedName name="ContWithAcct_4_28_3">#REF!</definedName>
    <definedName name="ContWithAcct_4_6">#REF!</definedName>
    <definedName name="ContWithAcct_4_6_3">#REF!</definedName>
    <definedName name="ContWithAcct_4_7">#REF!</definedName>
    <definedName name="ContWithAcct_4_7_3">#REF!</definedName>
    <definedName name="ContWithAcct_4_8">#REF!</definedName>
    <definedName name="ContWithAcct_4_8_3">#REF!</definedName>
    <definedName name="ContWithAcct_4_9">#REF!</definedName>
    <definedName name="ContWithAcct_4_9_3">#REF!</definedName>
    <definedName name="ContWithAcct_5">#REF!</definedName>
    <definedName name="ContWithAcct_5_17">#REF!</definedName>
    <definedName name="ContWithAcct_5_17_3">#REF!</definedName>
    <definedName name="ContWithAcct_5_28">#REF!</definedName>
    <definedName name="ContWithAcct_5_28_3">#REF!</definedName>
    <definedName name="ContWithAcct_5_3">#REF!</definedName>
    <definedName name="ContWithAcct_5_6">#REF!</definedName>
    <definedName name="ContWithAcct_5_6_3">#REF!</definedName>
    <definedName name="ContWithAcct_6">#REF!</definedName>
    <definedName name="ContWithAcct_6_1">#REF!</definedName>
    <definedName name="ContWithAcct_6_10">#REF!</definedName>
    <definedName name="ContWithAcct_6_10_3">#REF!</definedName>
    <definedName name="ContWithAcct_6_12">#REF!</definedName>
    <definedName name="ContWithAcct_6_12_3">#REF!</definedName>
    <definedName name="ContWithAcct_6_13">#REF!</definedName>
    <definedName name="ContWithAcct_6_13_3">#REF!</definedName>
    <definedName name="ContWithAcct_6_14">#REF!</definedName>
    <definedName name="ContWithAcct_6_14_3">#REF!</definedName>
    <definedName name="ContWithAcct_6_15">#REF!</definedName>
    <definedName name="ContWithAcct_6_15_3">#REF!</definedName>
    <definedName name="ContWithAcct_6_16">#REF!</definedName>
    <definedName name="ContWithAcct_6_16_3">#REF!</definedName>
    <definedName name="ContWithAcct_6_17">#REF!</definedName>
    <definedName name="ContWithAcct_6_17_3">#REF!</definedName>
    <definedName name="ContWithAcct_6_18">#REF!</definedName>
    <definedName name="ContWithAcct_6_18_1">#REF!</definedName>
    <definedName name="ContWithAcct_6_18_1_3">#REF!</definedName>
    <definedName name="ContWithAcct_6_19">#REF!</definedName>
    <definedName name="ContWithAcct_6_20">#REF!</definedName>
    <definedName name="ContWithAcct_6_20_3">#REF!</definedName>
    <definedName name="ContWithAcct_6_21">#REF!</definedName>
    <definedName name="ContWithAcct_6_21_1">#REF!</definedName>
    <definedName name="ContWithAcct_6_21_1_3">#REF!</definedName>
    <definedName name="ContWithAcct_6_22">#REF!</definedName>
    <definedName name="ContWithAcct_6_22_3">#REF!</definedName>
    <definedName name="ContWithAcct_6_23">#REF!</definedName>
    <definedName name="ContWithAcct_6_23_3">#REF!</definedName>
    <definedName name="ContWithAcct_6_24">#REF!</definedName>
    <definedName name="ContWithAcct_6_24_3">#REF!</definedName>
    <definedName name="ContWithAcct_6_25">#REF!</definedName>
    <definedName name="ContWithAcct_6_25_3">#REF!</definedName>
    <definedName name="ContWithAcct_6_26">#REF!</definedName>
    <definedName name="ContWithAcct_6_26_3">#REF!</definedName>
    <definedName name="ContWithAcct_6_27">#REF!</definedName>
    <definedName name="ContWithAcct_6_27_3">#REF!</definedName>
    <definedName name="ContWithAcct_6_28">#REF!</definedName>
    <definedName name="ContWithAcct_6_28_3">#REF!</definedName>
    <definedName name="ContWithAcct_6_6">#REF!</definedName>
    <definedName name="ContWithAcct_6_6_3">#REF!</definedName>
    <definedName name="ContWithAcct_6_7">#REF!</definedName>
    <definedName name="ContWithAcct_6_7_3">#REF!</definedName>
    <definedName name="ContWithAcct_6_8">#REF!</definedName>
    <definedName name="ContWithAcct_6_8_3">#REF!</definedName>
    <definedName name="ContWithAcct_6_9">#REF!</definedName>
    <definedName name="ContWithAcct_6_9_1">#REF!</definedName>
    <definedName name="ContWithAcct_6_9_1_1">#REF!</definedName>
    <definedName name="ContWithAcct_6_9_1_1_3">#REF!</definedName>
    <definedName name="ContWithAcct_6_9_1_3">#REF!</definedName>
    <definedName name="ContWithAcct_7">#REF!</definedName>
    <definedName name="ContWithAcct_8">#REF!</definedName>
    <definedName name="ContWithAcct_8_3">#REF!</definedName>
    <definedName name="ContWithAcct_9">#REF!</definedName>
    <definedName name="ContWithAcct_9_3">#REF!</definedName>
    <definedName name="ContWithName">#REF!</definedName>
    <definedName name="ContWithName_1">#REF!</definedName>
    <definedName name="ContWithName_1_3">#REF!</definedName>
    <definedName name="ContWithName_10">#REF!</definedName>
    <definedName name="ContWithName_10_1">#REF!</definedName>
    <definedName name="ContWithName_10_1_3">#REF!</definedName>
    <definedName name="ContWithName_10_17">#REF!</definedName>
    <definedName name="ContWithName_10_17_3">#REF!</definedName>
    <definedName name="ContWithName_11">#REF!</definedName>
    <definedName name="ContWithName_11_1">#REF!</definedName>
    <definedName name="ContWithName_12">#REF!</definedName>
    <definedName name="ContWithName_12_3">#REF!</definedName>
    <definedName name="ContWithName_13">#REF!</definedName>
    <definedName name="ContWithName_13_3">#REF!</definedName>
    <definedName name="ContWithName_14">#REF!</definedName>
    <definedName name="ContWithName_15">#REF!</definedName>
    <definedName name="ContWithName_15_1">#REF!</definedName>
    <definedName name="ContWithName_15_1_3">#REF!</definedName>
    <definedName name="ContWithName_15_3">#REF!</definedName>
    <definedName name="ContWithName_16">#REF!</definedName>
    <definedName name="ContWithName_16_1">#REF!</definedName>
    <definedName name="ContWithName_16_1_3">#REF!</definedName>
    <definedName name="ContWithName_16_3">#REF!</definedName>
    <definedName name="ContWithName_17">#REF!</definedName>
    <definedName name="ContWithName_17_1">#REF!</definedName>
    <definedName name="ContWithName_17_3">#REF!</definedName>
    <definedName name="ContWithName_18">#REF!</definedName>
    <definedName name="ContWithName_18_1">#REF!</definedName>
    <definedName name="ContWithName_19">#REF!</definedName>
    <definedName name="ContWithName_19_1">#REF!</definedName>
    <definedName name="ContWithName_2">#REF!</definedName>
    <definedName name="ContWithName_20">#REF!</definedName>
    <definedName name="ContWithName_20_1">#REF!</definedName>
    <definedName name="ContWithName_20_1_3">#REF!</definedName>
    <definedName name="ContWithName_21">#REF!</definedName>
    <definedName name="ContWithName_21_1">#REF!</definedName>
    <definedName name="ContWithName_21_1_1">#REF!</definedName>
    <definedName name="ContWithName_21_1_1_3">#REF!</definedName>
    <definedName name="ContWithName_21_1_3">#REF!</definedName>
    <definedName name="ContWithName_22">#REF!</definedName>
    <definedName name="ContWithName_22_3">#REF!</definedName>
    <definedName name="ContWithName_23">#REF!</definedName>
    <definedName name="ContWithName_23_3">#REF!</definedName>
    <definedName name="ContWithName_24">#REF!</definedName>
    <definedName name="ContWithName_24_3">#REF!</definedName>
    <definedName name="ContWithName_25">#REF!</definedName>
    <definedName name="ContWithName_25_3">#REF!</definedName>
    <definedName name="ContWithName_26">#REF!</definedName>
    <definedName name="ContWithName_26_1">#REF!</definedName>
    <definedName name="ContWithName_26_1_3">#REF!</definedName>
    <definedName name="ContWithName_26_3">#REF!</definedName>
    <definedName name="ContWithName_27">#REF!</definedName>
    <definedName name="ContWithName_27_1">#REF!</definedName>
    <definedName name="ContWithName_27_1_3">#REF!</definedName>
    <definedName name="ContWithName_27_3">#REF!</definedName>
    <definedName name="ContWithName_28">#REF!</definedName>
    <definedName name="ContWithName_28_1">#REF!</definedName>
    <definedName name="ContWithName_28_1_3">#REF!</definedName>
    <definedName name="ContWithName_28_3">#REF!</definedName>
    <definedName name="ContWithName_29">#REF!</definedName>
    <definedName name="ContWithName_29_3">#REF!</definedName>
    <definedName name="ContWithName_3">#REF!</definedName>
    <definedName name="ContWithName_4">#REF!</definedName>
    <definedName name="ContWithName_4_1">#REF!</definedName>
    <definedName name="ContWithName_4_1_1">#REF!</definedName>
    <definedName name="ContWithName_4_1_1_1">#REF!</definedName>
    <definedName name="ContWithName_4_1_1_1_1">#REF!</definedName>
    <definedName name="ContWithName_4_1_1_1_1_1">#REF!</definedName>
    <definedName name="ContWithName_4_1_1_1_1_3">#REF!</definedName>
    <definedName name="ContWithName_4_1_1_1_3">#REF!</definedName>
    <definedName name="ContWithName_4_1_1_1_3_1">#REF!</definedName>
    <definedName name="ContWithName_4_1_1_3">#REF!</definedName>
    <definedName name="ContWithName_4_1_17">#REF!</definedName>
    <definedName name="ContWithName_4_1_17_3">#REF!</definedName>
    <definedName name="ContWithName_4_1_28">#REF!</definedName>
    <definedName name="ContWithName_4_1_28_3">#REF!</definedName>
    <definedName name="ContWithName_4_1_6">#REF!</definedName>
    <definedName name="ContWithName_4_1_6_3">#REF!</definedName>
    <definedName name="ContWithName_4_10">#REF!</definedName>
    <definedName name="ContWithName_4_10_3">#REF!</definedName>
    <definedName name="ContWithName_4_12">#REF!</definedName>
    <definedName name="ContWithName_4_12_3">#REF!</definedName>
    <definedName name="ContWithName_4_13">#REF!</definedName>
    <definedName name="ContWithName_4_13_3">#REF!</definedName>
    <definedName name="ContWithName_4_14">#REF!</definedName>
    <definedName name="ContWithName_4_14_3">#REF!</definedName>
    <definedName name="ContWithName_4_15">#REF!</definedName>
    <definedName name="ContWithName_4_15_3">#REF!</definedName>
    <definedName name="ContWithName_4_16">#REF!</definedName>
    <definedName name="ContWithName_4_16_3">#REF!</definedName>
    <definedName name="ContWithName_4_17">#REF!</definedName>
    <definedName name="ContWithName_4_17_3">#REF!</definedName>
    <definedName name="ContWithName_4_18">#REF!</definedName>
    <definedName name="ContWithName_4_18_1">#REF!</definedName>
    <definedName name="ContWithName_4_19">#REF!</definedName>
    <definedName name="ContWithName_4_20">#REF!</definedName>
    <definedName name="ContWithName_4_20_3">#REF!</definedName>
    <definedName name="ContWithName_4_21">#REF!</definedName>
    <definedName name="ContWithName_4_21_1">#REF!</definedName>
    <definedName name="ContWithName_4_21_1_3">#REF!</definedName>
    <definedName name="ContWithName_4_22">#REF!</definedName>
    <definedName name="ContWithName_4_22_3">#REF!</definedName>
    <definedName name="ContWithName_4_23">#REF!</definedName>
    <definedName name="ContWithName_4_23_3">#REF!</definedName>
    <definedName name="ContWithName_4_24">#REF!</definedName>
    <definedName name="ContWithName_4_24_3">#REF!</definedName>
    <definedName name="ContWithName_4_25">#REF!</definedName>
    <definedName name="ContWithName_4_25_3">#REF!</definedName>
    <definedName name="ContWithName_4_26">#REF!</definedName>
    <definedName name="ContWithName_4_26_3">#REF!</definedName>
    <definedName name="ContWithName_4_27">#REF!</definedName>
    <definedName name="ContWithName_4_27_3">#REF!</definedName>
    <definedName name="ContWithName_4_28">#REF!</definedName>
    <definedName name="ContWithName_4_28_3">#REF!</definedName>
    <definedName name="ContWithName_4_6">#REF!</definedName>
    <definedName name="ContWithName_4_6_3">#REF!</definedName>
    <definedName name="ContWithName_4_7">#REF!</definedName>
    <definedName name="ContWithName_4_7_3">#REF!</definedName>
    <definedName name="ContWithName_4_8">#REF!</definedName>
    <definedName name="ContWithName_4_8_3">#REF!</definedName>
    <definedName name="ContWithName_4_9">#REF!</definedName>
    <definedName name="ContWithName_4_9_3">#REF!</definedName>
    <definedName name="ContWithName_5">#REF!</definedName>
    <definedName name="ContWithName_5_17">#REF!</definedName>
    <definedName name="ContWithName_5_17_3">#REF!</definedName>
    <definedName name="ContWithName_5_28">#REF!</definedName>
    <definedName name="ContWithName_5_28_3">#REF!</definedName>
    <definedName name="ContWithName_5_3">#REF!</definedName>
    <definedName name="ContWithName_5_6">#REF!</definedName>
    <definedName name="ContWithName_5_6_3">#REF!</definedName>
    <definedName name="ContWithName_6">#REF!</definedName>
    <definedName name="ContWithName_6_1">#REF!</definedName>
    <definedName name="ContWithName_6_10">#REF!</definedName>
    <definedName name="ContWithName_6_10_3">#REF!</definedName>
    <definedName name="ContWithName_6_12">#REF!</definedName>
    <definedName name="ContWithName_6_12_3">#REF!</definedName>
    <definedName name="ContWithName_6_13">#REF!</definedName>
    <definedName name="ContWithName_6_13_3">#REF!</definedName>
    <definedName name="ContWithName_6_14">#REF!</definedName>
    <definedName name="ContWithName_6_14_3">#REF!</definedName>
    <definedName name="ContWithName_6_15">#REF!</definedName>
    <definedName name="ContWithName_6_15_3">#REF!</definedName>
    <definedName name="ContWithName_6_16">#REF!</definedName>
    <definedName name="ContWithName_6_16_3">#REF!</definedName>
    <definedName name="ContWithName_6_17">#REF!</definedName>
    <definedName name="ContWithName_6_17_3">#REF!</definedName>
    <definedName name="ContWithName_6_18">#REF!</definedName>
    <definedName name="ContWithName_6_18_1">#REF!</definedName>
    <definedName name="ContWithName_6_19">#REF!</definedName>
    <definedName name="ContWithName_6_20">#REF!</definedName>
    <definedName name="ContWithName_6_20_3">#REF!</definedName>
    <definedName name="ContWithName_6_21">#REF!</definedName>
    <definedName name="ContWithName_6_21_1">#REF!</definedName>
    <definedName name="ContWithName_6_21_1_3">#REF!</definedName>
    <definedName name="ContWithName_6_22">#REF!</definedName>
    <definedName name="ContWithName_6_22_3">#REF!</definedName>
    <definedName name="ContWithName_6_23">#REF!</definedName>
    <definedName name="ContWithName_6_23_3">#REF!</definedName>
    <definedName name="ContWithName_6_24">#REF!</definedName>
    <definedName name="ContWithName_6_24_3">#REF!</definedName>
    <definedName name="ContWithName_6_25">#REF!</definedName>
    <definedName name="ContWithName_6_25_3">#REF!</definedName>
    <definedName name="ContWithName_6_26">#REF!</definedName>
    <definedName name="ContWithName_6_26_3">#REF!</definedName>
    <definedName name="ContWithName_6_27">#REF!</definedName>
    <definedName name="ContWithName_6_27_3">#REF!</definedName>
    <definedName name="ContWithName_6_28">#REF!</definedName>
    <definedName name="ContWithName_6_28_3">#REF!</definedName>
    <definedName name="ContWithName_6_6">#REF!</definedName>
    <definedName name="ContWithName_6_6_3">#REF!</definedName>
    <definedName name="ContWithName_6_7">#REF!</definedName>
    <definedName name="ContWithName_6_7_3">#REF!</definedName>
    <definedName name="ContWithName_6_8">#REF!</definedName>
    <definedName name="ContWithName_6_8_3">#REF!</definedName>
    <definedName name="ContWithName_6_9">#REF!</definedName>
    <definedName name="ContWithName_6_9_1">#REF!</definedName>
    <definedName name="ContWithName_6_9_1_1">#REF!</definedName>
    <definedName name="ContWithName_6_9_1_1_3">#REF!</definedName>
    <definedName name="ContWithName_6_9_1_3">#REF!</definedName>
    <definedName name="ContWithName_7">#REF!</definedName>
    <definedName name="ContWithName_8">#REF!</definedName>
    <definedName name="ContWithName_8_3">#REF!</definedName>
    <definedName name="ContWithName_9">#REF!</definedName>
    <definedName name="ContWithName_9_3">#REF!</definedName>
    <definedName name="ContWithPrio">#REF!</definedName>
    <definedName name="ContWithPrio_1">#REF!</definedName>
    <definedName name="ContWithPrio_1_3">#REF!</definedName>
    <definedName name="ContWithPrio_10">#REF!</definedName>
    <definedName name="ContWithPrio_10_1">#REF!</definedName>
    <definedName name="ContWithPrio_10_1_3">#REF!</definedName>
    <definedName name="ContWithPrio_10_17">#REF!</definedName>
    <definedName name="ContWithPrio_10_17_3">#REF!</definedName>
    <definedName name="ContWithPrio_11">#REF!</definedName>
    <definedName name="ContWithPrio_11_1">#REF!</definedName>
    <definedName name="ContWithPrio_12">#REF!</definedName>
    <definedName name="ContWithPrio_12_3">#REF!</definedName>
    <definedName name="ContWithPrio_13">#REF!</definedName>
    <definedName name="ContWithPrio_13_3">#REF!</definedName>
    <definedName name="ContWithPrio_14">#REF!</definedName>
    <definedName name="ContWithPrio_15">#REF!</definedName>
    <definedName name="ContWithPrio_15_1">#REF!</definedName>
    <definedName name="ContWithPrio_15_1_3">#REF!</definedName>
    <definedName name="ContWithPrio_15_3">#REF!</definedName>
    <definedName name="ContWithPrio_16">#REF!</definedName>
    <definedName name="ContWithPrio_16_1">#REF!</definedName>
    <definedName name="ContWithPrio_16_1_3">#REF!</definedName>
    <definedName name="ContWithPrio_16_3">#REF!</definedName>
    <definedName name="ContWithPrio_17">#REF!</definedName>
    <definedName name="ContWithPrio_17_1">#REF!</definedName>
    <definedName name="ContWithPrio_17_3">#REF!</definedName>
    <definedName name="ContWithPrio_18">#REF!</definedName>
    <definedName name="ContWithPrio_18_1">#REF!</definedName>
    <definedName name="ContWithPrio_19">#REF!</definedName>
    <definedName name="ContWithPrio_19_1">#REF!</definedName>
    <definedName name="ContWithPrio_2">#REF!</definedName>
    <definedName name="ContWithPrio_20">#REF!</definedName>
    <definedName name="ContWithPrio_20_1">#REF!</definedName>
    <definedName name="ContWithPrio_20_1_3">#REF!</definedName>
    <definedName name="ContWithPrio_21">#REF!</definedName>
    <definedName name="ContWithPrio_21_1">#REF!</definedName>
    <definedName name="ContWithPrio_21_1_1">#REF!</definedName>
    <definedName name="ContWithPrio_21_1_1_3">#REF!</definedName>
    <definedName name="ContWithPrio_21_1_3">#REF!</definedName>
    <definedName name="ContWithPrio_22">#REF!</definedName>
    <definedName name="ContWithPrio_22_3">#REF!</definedName>
    <definedName name="ContWithPrio_23">#REF!</definedName>
    <definedName name="ContWithPrio_23_3">#REF!</definedName>
    <definedName name="ContWithPrio_24">#REF!</definedName>
    <definedName name="ContWithPrio_24_3">#REF!</definedName>
    <definedName name="ContWithPrio_25">#REF!</definedName>
    <definedName name="ContWithPrio_25_3">#REF!</definedName>
    <definedName name="ContWithPrio_26">#REF!</definedName>
    <definedName name="ContWithPrio_26_1">#REF!</definedName>
    <definedName name="ContWithPrio_26_1_3">#REF!</definedName>
    <definedName name="ContWithPrio_26_3">#REF!</definedName>
    <definedName name="ContWithPrio_27">#REF!</definedName>
    <definedName name="ContWithPrio_27_1">#REF!</definedName>
    <definedName name="ContWithPrio_27_1_3">#REF!</definedName>
    <definedName name="ContWithPrio_27_3">#REF!</definedName>
    <definedName name="ContWithPrio_28">#REF!</definedName>
    <definedName name="ContWithPrio_28_1">#REF!</definedName>
    <definedName name="ContWithPrio_28_1_3">#REF!</definedName>
    <definedName name="ContWithPrio_28_3">#REF!</definedName>
    <definedName name="ContWithPrio_29">#REF!</definedName>
    <definedName name="ContWithPrio_29_3">#REF!</definedName>
    <definedName name="ContWithPrio_3">#REF!</definedName>
    <definedName name="ContWithPrio_4">#REF!</definedName>
    <definedName name="ContWithPrio_4_1">#REF!</definedName>
    <definedName name="ContWithPrio_4_1_1">#REF!</definedName>
    <definedName name="ContWithPrio_4_1_1_1">#REF!</definedName>
    <definedName name="ContWithPrio_4_1_1_1_1">#REF!</definedName>
    <definedName name="ContWithPrio_4_1_1_1_1_1">#REF!</definedName>
    <definedName name="ContWithPrio_4_1_1_1_1_3">#REF!</definedName>
    <definedName name="ContWithPrio_4_1_1_1_3">#REF!</definedName>
    <definedName name="ContWithPrio_4_1_1_1_3_1">#REF!</definedName>
    <definedName name="ContWithPrio_4_1_1_3">#REF!</definedName>
    <definedName name="ContWithPrio_4_1_17">#REF!</definedName>
    <definedName name="ContWithPrio_4_1_17_3">#REF!</definedName>
    <definedName name="ContWithPrio_4_1_28">#REF!</definedName>
    <definedName name="ContWithPrio_4_1_28_3">#REF!</definedName>
    <definedName name="ContWithPrio_4_1_6">#REF!</definedName>
    <definedName name="ContWithPrio_4_1_6_3">#REF!</definedName>
    <definedName name="ContWithPrio_4_10">#REF!</definedName>
    <definedName name="ContWithPrio_4_10_3">#REF!</definedName>
    <definedName name="ContWithPrio_4_12">#REF!</definedName>
    <definedName name="ContWithPrio_4_12_3">#REF!</definedName>
    <definedName name="ContWithPrio_4_13">#REF!</definedName>
    <definedName name="ContWithPrio_4_13_3">#REF!</definedName>
    <definedName name="ContWithPrio_4_14">#REF!</definedName>
    <definedName name="ContWithPrio_4_14_3">#REF!</definedName>
    <definedName name="ContWithPrio_4_15">#REF!</definedName>
    <definedName name="ContWithPrio_4_15_3">#REF!</definedName>
    <definedName name="ContWithPrio_4_16">#REF!</definedName>
    <definedName name="ContWithPrio_4_16_3">#REF!</definedName>
    <definedName name="ContWithPrio_4_17">#REF!</definedName>
    <definedName name="ContWithPrio_4_17_3">#REF!</definedName>
    <definedName name="ContWithPrio_4_18">#REF!</definedName>
    <definedName name="ContWithPrio_4_18_1">#REF!</definedName>
    <definedName name="ContWithPrio_4_19">#REF!</definedName>
    <definedName name="ContWithPrio_4_20">#REF!</definedName>
    <definedName name="ContWithPrio_4_20_3">#REF!</definedName>
    <definedName name="ContWithPrio_4_21">#REF!</definedName>
    <definedName name="ContWithPrio_4_21_1">#REF!</definedName>
    <definedName name="ContWithPrio_4_21_1_3">#REF!</definedName>
    <definedName name="ContWithPrio_4_22">#REF!</definedName>
    <definedName name="ContWithPrio_4_22_3">#REF!</definedName>
    <definedName name="ContWithPrio_4_23">#REF!</definedName>
    <definedName name="ContWithPrio_4_23_3">#REF!</definedName>
    <definedName name="ContWithPrio_4_24">#REF!</definedName>
    <definedName name="ContWithPrio_4_24_3">#REF!</definedName>
    <definedName name="ContWithPrio_4_25">#REF!</definedName>
    <definedName name="ContWithPrio_4_25_3">#REF!</definedName>
    <definedName name="ContWithPrio_4_26">#REF!</definedName>
    <definedName name="ContWithPrio_4_26_3">#REF!</definedName>
    <definedName name="ContWithPrio_4_27">#REF!</definedName>
    <definedName name="ContWithPrio_4_27_3">#REF!</definedName>
    <definedName name="ContWithPrio_4_28">#REF!</definedName>
    <definedName name="ContWithPrio_4_28_3">#REF!</definedName>
    <definedName name="ContWithPrio_4_6">#REF!</definedName>
    <definedName name="ContWithPrio_4_6_3">#REF!</definedName>
    <definedName name="ContWithPrio_4_7">#REF!</definedName>
    <definedName name="ContWithPrio_4_7_3">#REF!</definedName>
    <definedName name="ContWithPrio_4_8">#REF!</definedName>
    <definedName name="ContWithPrio_4_8_3">#REF!</definedName>
    <definedName name="ContWithPrio_4_9">#REF!</definedName>
    <definedName name="ContWithPrio_4_9_3">#REF!</definedName>
    <definedName name="ContWithPrio_5">#REF!</definedName>
    <definedName name="ContWithPrio_5_17">#REF!</definedName>
    <definedName name="ContWithPrio_5_17_3">#REF!</definedName>
    <definedName name="ContWithPrio_5_28">#REF!</definedName>
    <definedName name="ContWithPrio_5_28_3">#REF!</definedName>
    <definedName name="ContWithPrio_5_3">#REF!</definedName>
    <definedName name="ContWithPrio_5_6">#REF!</definedName>
    <definedName name="ContWithPrio_5_6_3">#REF!</definedName>
    <definedName name="ContWithPrio_6">#REF!</definedName>
    <definedName name="ContWithPrio_6_1">#REF!</definedName>
    <definedName name="ContWithPrio_6_10">#REF!</definedName>
    <definedName name="ContWithPrio_6_10_3">#REF!</definedName>
    <definedName name="ContWithPrio_6_12">#REF!</definedName>
    <definedName name="ContWithPrio_6_12_3">#REF!</definedName>
    <definedName name="ContWithPrio_6_13">#REF!</definedName>
    <definedName name="ContWithPrio_6_13_3">#REF!</definedName>
    <definedName name="ContWithPrio_6_14">#REF!</definedName>
    <definedName name="ContWithPrio_6_14_3">#REF!</definedName>
    <definedName name="ContWithPrio_6_15">#REF!</definedName>
    <definedName name="ContWithPrio_6_15_3">#REF!</definedName>
    <definedName name="ContWithPrio_6_16">#REF!</definedName>
    <definedName name="ContWithPrio_6_16_3">#REF!</definedName>
    <definedName name="ContWithPrio_6_17">#REF!</definedName>
    <definedName name="ContWithPrio_6_17_3">#REF!</definedName>
    <definedName name="ContWithPrio_6_18">#REF!</definedName>
    <definedName name="ContWithPrio_6_18_1">#REF!</definedName>
    <definedName name="ContWithPrio_6_19">#REF!</definedName>
    <definedName name="ContWithPrio_6_20">#REF!</definedName>
    <definedName name="ContWithPrio_6_20_3">#REF!</definedName>
    <definedName name="ContWithPrio_6_21">#REF!</definedName>
    <definedName name="ContWithPrio_6_21_1">#REF!</definedName>
    <definedName name="ContWithPrio_6_21_1_3">#REF!</definedName>
    <definedName name="ContWithPrio_6_22">#REF!</definedName>
    <definedName name="ContWithPrio_6_22_3">#REF!</definedName>
    <definedName name="ContWithPrio_6_23">#REF!</definedName>
    <definedName name="ContWithPrio_6_23_3">#REF!</definedName>
    <definedName name="ContWithPrio_6_24">#REF!</definedName>
    <definedName name="ContWithPrio_6_24_3">#REF!</definedName>
    <definedName name="ContWithPrio_6_25">#REF!</definedName>
    <definedName name="ContWithPrio_6_25_3">#REF!</definedName>
    <definedName name="ContWithPrio_6_26">#REF!</definedName>
    <definedName name="ContWithPrio_6_26_3">#REF!</definedName>
    <definedName name="ContWithPrio_6_27">#REF!</definedName>
    <definedName name="ContWithPrio_6_27_3">#REF!</definedName>
    <definedName name="ContWithPrio_6_28">#REF!</definedName>
    <definedName name="ContWithPrio_6_28_3">#REF!</definedName>
    <definedName name="ContWithPrio_6_6">#REF!</definedName>
    <definedName name="ContWithPrio_6_6_3">#REF!</definedName>
    <definedName name="ContWithPrio_6_7">#REF!</definedName>
    <definedName name="ContWithPrio_6_7_3">#REF!</definedName>
    <definedName name="ContWithPrio_6_8">#REF!</definedName>
    <definedName name="ContWithPrio_6_8_3">#REF!</definedName>
    <definedName name="ContWithPrio_6_9">#REF!</definedName>
    <definedName name="ContWithPrio_6_9_1">#REF!</definedName>
    <definedName name="ContWithPrio_6_9_1_1">#REF!</definedName>
    <definedName name="ContWithPrio_6_9_1_1_3">#REF!</definedName>
    <definedName name="ContWithPrio_6_9_1_3">#REF!</definedName>
    <definedName name="ContWithPrio_7">#REF!</definedName>
    <definedName name="ContWithPrio_8">#REF!</definedName>
    <definedName name="ContWithPrio_8_3">#REF!</definedName>
    <definedName name="ContWithPrio_9">#REF!</definedName>
    <definedName name="ContWithPrio_9_3">#REF!</definedName>
    <definedName name="ContWithPrio_Text">#REF!</definedName>
    <definedName name="ContWithPrio_Text_1">#REF!</definedName>
    <definedName name="ContWithPrio_Text_1_3">#REF!</definedName>
    <definedName name="ContWithPrio_Text_10">#REF!</definedName>
    <definedName name="ContWithPrio_Text_10_1">#REF!</definedName>
    <definedName name="ContWithPrio_Text_10_1_3">#REF!</definedName>
    <definedName name="ContWithPrio_Text_10_17">#REF!</definedName>
    <definedName name="ContWithPrio_Text_10_17_3">#REF!</definedName>
    <definedName name="ContWithPrio_Text_11">#REF!</definedName>
    <definedName name="ContWithPrio_Text_11_1">#REF!</definedName>
    <definedName name="ContWithPrio_Text_12">#REF!</definedName>
    <definedName name="ContWithPrio_Text_12_3">#REF!</definedName>
    <definedName name="ContWithPrio_Text_13">#REF!</definedName>
    <definedName name="ContWithPrio_Text_13_3">#REF!</definedName>
    <definedName name="ContWithPrio_Text_14">#REF!</definedName>
    <definedName name="ContWithPrio_Text_15">#REF!</definedName>
    <definedName name="ContWithPrio_Text_15_1">#REF!</definedName>
    <definedName name="ContWithPrio_Text_15_1_3">#REF!</definedName>
    <definedName name="ContWithPrio_Text_15_3">#REF!</definedName>
    <definedName name="ContWithPrio_Text_16">#REF!</definedName>
    <definedName name="ContWithPrio_Text_16_1">#REF!</definedName>
    <definedName name="ContWithPrio_Text_16_1_3">#REF!</definedName>
    <definedName name="ContWithPrio_Text_16_3">#REF!</definedName>
    <definedName name="ContWithPrio_Text_17">#REF!</definedName>
    <definedName name="ContWithPrio_Text_17_1">#REF!</definedName>
    <definedName name="ContWithPrio_Text_17_3">#REF!</definedName>
    <definedName name="ContWithPrio_Text_18">#REF!</definedName>
    <definedName name="ContWithPrio_Text_18_1">#REF!</definedName>
    <definedName name="ContWithPrio_Text_19">#REF!</definedName>
    <definedName name="ContWithPrio_Text_19_1">#REF!</definedName>
    <definedName name="ContWithPrio_Text_2">#REF!</definedName>
    <definedName name="ContWithPrio_Text_20">#REF!</definedName>
    <definedName name="ContWithPrio_Text_20_1">#REF!</definedName>
    <definedName name="ContWithPrio_Text_20_1_3">#REF!</definedName>
    <definedName name="ContWithPrio_Text_21">#REF!</definedName>
    <definedName name="ContWithPrio_Text_21_1">#REF!</definedName>
    <definedName name="ContWithPrio_Text_21_1_1">#REF!</definedName>
    <definedName name="ContWithPrio_Text_21_1_1_3">#REF!</definedName>
    <definedName name="ContWithPrio_Text_21_1_3">#REF!</definedName>
    <definedName name="ContWithPrio_Text_22">#REF!</definedName>
    <definedName name="ContWithPrio_Text_22_3">#REF!</definedName>
    <definedName name="ContWithPrio_Text_23">#REF!</definedName>
    <definedName name="ContWithPrio_Text_23_3">#REF!</definedName>
    <definedName name="ContWithPrio_Text_24">#REF!</definedName>
    <definedName name="ContWithPrio_Text_24_3">#REF!</definedName>
    <definedName name="ContWithPrio_Text_25">#REF!</definedName>
    <definedName name="ContWithPrio_Text_25_3">#REF!</definedName>
    <definedName name="ContWithPrio_Text_26">#REF!</definedName>
    <definedName name="ContWithPrio_Text_26_1">#REF!</definedName>
    <definedName name="ContWithPrio_Text_26_1_3">#REF!</definedName>
    <definedName name="ContWithPrio_Text_26_3">#REF!</definedName>
    <definedName name="ContWithPrio_Text_27">#REF!</definedName>
    <definedName name="ContWithPrio_Text_27_1">#REF!</definedName>
    <definedName name="ContWithPrio_Text_27_1_3">#REF!</definedName>
    <definedName name="ContWithPrio_Text_27_3">#REF!</definedName>
    <definedName name="ContWithPrio_Text_28">#REF!</definedName>
    <definedName name="ContWithPrio_Text_28_1">#REF!</definedName>
    <definedName name="ContWithPrio_Text_28_1_3">#REF!</definedName>
    <definedName name="ContWithPrio_Text_28_3">#REF!</definedName>
    <definedName name="ContWithPrio_Text_29">#REF!</definedName>
    <definedName name="ContWithPrio_Text_29_3">#REF!</definedName>
    <definedName name="ContWithPrio_Text_3">#REF!</definedName>
    <definedName name="ContWithPrio_Text_4">#REF!</definedName>
    <definedName name="ContWithPrio_Text_4_1">#REF!</definedName>
    <definedName name="ContWithPrio_Text_4_1_1">#REF!</definedName>
    <definedName name="ContWithPrio_Text_4_1_1_1">#REF!</definedName>
    <definedName name="ContWithPrio_Text_4_1_1_1_1">#REF!</definedName>
    <definedName name="ContWithPrio_Text_4_1_1_1_1_1">#REF!</definedName>
    <definedName name="ContWithPrio_Text_4_1_1_1_1_3">#REF!</definedName>
    <definedName name="ContWithPrio_Text_4_1_1_1_3">#REF!</definedName>
    <definedName name="ContWithPrio_Text_4_1_1_1_3_1">#REF!</definedName>
    <definedName name="ContWithPrio_Text_4_1_1_3">#REF!</definedName>
    <definedName name="ContWithPrio_Text_4_1_17">#REF!</definedName>
    <definedName name="ContWithPrio_Text_4_1_17_3">#REF!</definedName>
    <definedName name="ContWithPrio_Text_4_1_28">#REF!</definedName>
    <definedName name="ContWithPrio_Text_4_1_28_3">#REF!</definedName>
    <definedName name="ContWithPrio_Text_4_1_6">#REF!</definedName>
    <definedName name="ContWithPrio_Text_4_1_6_3">#REF!</definedName>
    <definedName name="ContWithPrio_Text_4_10">#REF!</definedName>
    <definedName name="ContWithPrio_Text_4_10_3">#REF!</definedName>
    <definedName name="ContWithPrio_Text_4_12">#REF!</definedName>
    <definedName name="ContWithPrio_Text_4_12_3">#REF!</definedName>
    <definedName name="ContWithPrio_Text_4_13">#REF!</definedName>
    <definedName name="ContWithPrio_Text_4_13_3">#REF!</definedName>
    <definedName name="ContWithPrio_Text_4_14">#REF!</definedName>
    <definedName name="ContWithPrio_Text_4_14_3">#REF!</definedName>
    <definedName name="ContWithPrio_Text_4_15">#REF!</definedName>
    <definedName name="ContWithPrio_Text_4_15_3">#REF!</definedName>
    <definedName name="ContWithPrio_Text_4_16">#REF!</definedName>
    <definedName name="ContWithPrio_Text_4_16_3">#REF!</definedName>
    <definedName name="ContWithPrio_Text_4_17">#REF!</definedName>
    <definedName name="ContWithPrio_Text_4_17_3">#REF!</definedName>
    <definedName name="ContWithPrio_Text_4_18">#REF!</definedName>
    <definedName name="ContWithPrio_Text_4_18_1">#REF!</definedName>
    <definedName name="ContWithPrio_Text_4_19">#REF!</definedName>
    <definedName name="ContWithPrio_Text_4_20">#REF!</definedName>
    <definedName name="ContWithPrio_Text_4_20_3">#REF!</definedName>
    <definedName name="ContWithPrio_Text_4_21">#REF!</definedName>
    <definedName name="ContWithPrio_Text_4_21_1">#REF!</definedName>
    <definedName name="ContWithPrio_Text_4_21_1_3">#REF!</definedName>
    <definedName name="ContWithPrio_Text_4_22">#REF!</definedName>
    <definedName name="ContWithPrio_Text_4_22_3">#REF!</definedName>
    <definedName name="ContWithPrio_Text_4_23">#REF!</definedName>
    <definedName name="ContWithPrio_Text_4_23_3">#REF!</definedName>
    <definedName name="ContWithPrio_Text_4_24">#REF!</definedName>
    <definedName name="ContWithPrio_Text_4_24_3">#REF!</definedName>
    <definedName name="ContWithPrio_Text_4_25">#REF!</definedName>
    <definedName name="ContWithPrio_Text_4_25_3">#REF!</definedName>
    <definedName name="ContWithPrio_Text_4_26">#REF!</definedName>
    <definedName name="ContWithPrio_Text_4_26_3">#REF!</definedName>
    <definedName name="ContWithPrio_Text_4_27">#REF!</definedName>
    <definedName name="ContWithPrio_Text_4_27_3">#REF!</definedName>
    <definedName name="ContWithPrio_Text_4_28">#REF!</definedName>
    <definedName name="ContWithPrio_Text_4_28_3">#REF!</definedName>
    <definedName name="ContWithPrio_Text_4_6">#REF!</definedName>
    <definedName name="ContWithPrio_Text_4_6_3">#REF!</definedName>
    <definedName name="ContWithPrio_Text_4_7">#REF!</definedName>
    <definedName name="ContWithPrio_Text_4_7_3">#REF!</definedName>
    <definedName name="ContWithPrio_Text_4_8">#REF!</definedName>
    <definedName name="ContWithPrio_Text_4_8_3">#REF!</definedName>
    <definedName name="ContWithPrio_Text_4_9">#REF!</definedName>
    <definedName name="ContWithPrio_Text_4_9_3">#REF!</definedName>
    <definedName name="ContWithPrio_Text_5">#REF!</definedName>
    <definedName name="ContWithPrio_Text_5_17">#REF!</definedName>
    <definedName name="ContWithPrio_Text_5_17_3">#REF!</definedName>
    <definedName name="ContWithPrio_Text_5_28">#REF!</definedName>
    <definedName name="ContWithPrio_Text_5_28_3">#REF!</definedName>
    <definedName name="ContWithPrio_Text_5_3">#REF!</definedName>
    <definedName name="ContWithPrio_Text_5_6">#REF!</definedName>
    <definedName name="ContWithPrio_Text_5_6_3">#REF!</definedName>
    <definedName name="ContWithPrio_Text_6">#REF!</definedName>
    <definedName name="ContWithPrio_Text_6_1">#REF!</definedName>
    <definedName name="ContWithPrio_Text_6_10">#REF!</definedName>
    <definedName name="ContWithPrio_Text_6_10_3">#REF!</definedName>
    <definedName name="ContWithPrio_Text_6_12">#REF!</definedName>
    <definedName name="ContWithPrio_Text_6_12_3">#REF!</definedName>
    <definedName name="ContWithPrio_Text_6_13">#REF!</definedName>
    <definedName name="ContWithPrio_Text_6_13_3">#REF!</definedName>
    <definedName name="ContWithPrio_Text_6_14">#REF!</definedName>
    <definedName name="ContWithPrio_Text_6_14_3">#REF!</definedName>
    <definedName name="ContWithPrio_Text_6_15">#REF!</definedName>
    <definedName name="ContWithPrio_Text_6_15_3">#REF!</definedName>
    <definedName name="ContWithPrio_Text_6_16">#REF!</definedName>
    <definedName name="ContWithPrio_Text_6_16_3">#REF!</definedName>
    <definedName name="ContWithPrio_Text_6_17">#REF!</definedName>
    <definedName name="ContWithPrio_Text_6_17_3">#REF!</definedName>
    <definedName name="ContWithPrio_Text_6_18">#REF!</definedName>
    <definedName name="ContWithPrio_Text_6_18_1">#REF!</definedName>
    <definedName name="ContWithPrio_Text_6_19">#REF!</definedName>
    <definedName name="ContWithPrio_Text_6_20">#REF!</definedName>
    <definedName name="ContWithPrio_Text_6_20_3">#REF!</definedName>
    <definedName name="ContWithPrio_Text_6_21">#REF!</definedName>
    <definedName name="ContWithPrio_Text_6_21_1">#REF!</definedName>
    <definedName name="ContWithPrio_Text_6_21_1_3">#REF!</definedName>
    <definedName name="ContWithPrio_Text_6_22">#REF!</definedName>
    <definedName name="ContWithPrio_Text_6_22_3">#REF!</definedName>
    <definedName name="ContWithPrio_Text_6_23">#REF!</definedName>
    <definedName name="ContWithPrio_Text_6_23_3">#REF!</definedName>
    <definedName name="ContWithPrio_Text_6_24">#REF!</definedName>
    <definedName name="ContWithPrio_Text_6_24_3">#REF!</definedName>
    <definedName name="ContWithPrio_Text_6_25">#REF!</definedName>
    <definedName name="ContWithPrio_Text_6_25_3">#REF!</definedName>
    <definedName name="ContWithPrio_Text_6_26">#REF!</definedName>
    <definedName name="ContWithPrio_Text_6_26_3">#REF!</definedName>
    <definedName name="ContWithPrio_Text_6_27">#REF!</definedName>
    <definedName name="ContWithPrio_Text_6_27_3">#REF!</definedName>
    <definedName name="ContWithPrio_Text_6_28">#REF!</definedName>
    <definedName name="ContWithPrio_Text_6_28_3">#REF!</definedName>
    <definedName name="ContWithPrio_Text_6_6">#REF!</definedName>
    <definedName name="ContWithPrio_Text_6_6_3">#REF!</definedName>
    <definedName name="ContWithPrio_Text_6_7">#REF!</definedName>
    <definedName name="ContWithPrio_Text_6_7_3">#REF!</definedName>
    <definedName name="ContWithPrio_Text_6_8">#REF!</definedName>
    <definedName name="ContWithPrio_Text_6_8_3">#REF!</definedName>
    <definedName name="ContWithPrio_Text_6_9">#REF!</definedName>
    <definedName name="ContWithPrio_Text_6_9_1">#REF!</definedName>
    <definedName name="ContWithPrio_Text_6_9_1_1">#REF!</definedName>
    <definedName name="ContWithPrio_Text_6_9_1_1_3">#REF!</definedName>
    <definedName name="ContWithPrio_Text_6_9_1_3">#REF!</definedName>
    <definedName name="ContWithPrio_Text_7">#REF!</definedName>
    <definedName name="ContWithPrio_Text_8">#REF!</definedName>
    <definedName name="ContWithPrio_Text_8_3">#REF!</definedName>
    <definedName name="ContWithPrio_Text_9">#REF!</definedName>
    <definedName name="ContWithPrio_Text_9_3">#REF!</definedName>
    <definedName name="CONum">#REF!</definedName>
    <definedName name="CONum_1">#REF!</definedName>
    <definedName name="CONum_1_3">#REF!</definedName>
    <definedName name="CONum_10">#REF!</definedName>
    <definedName name="CONum_11">#REF!</definedName>
    <definedName name="CONum_11_1">#REF!</definedName>
    <definedName name="CONum_14">#REF!</definedName>
    <definedName name="CONum_15">#REF!</definedName>
    <definedName name="CONum_16">#REF!</definedName>
    <definedName name="CONum_17">#REF!</definedName>
    <definedName name="CONum_17_1">#REF!</definedName>
    <definedName name="CONum_18">#REF!</definedName>
    <definedName name="CONum_18_1">#REF!</definedName>
    <definedName name="CONum_19">#REF!</definedName>
    <definedName name="CONum_2">#REF!</definedName>
    <definedName name="CONum_20">#REF!</definedName>
    <definedName name="CONum_21">#REF!</definedName>
    <definedName name="CONum_21_1">#REF!</definedName>
    <definedName name="CONum_26">#REF!</definedName>
    <definedName name="CONum_27">#REF!</definedName>
    <definedName name="CONum_28">#REF!</definedName>
    <definedName name="CONum_29">#REF!</definedName>
    <definedName name="CONum_3">#REF!</definedName>
    <definedName name="CONum_4">#REF!</definedName>
    <definedName name="CONum_4_1">#REF!</definedName>
    <definedName name="CONum_4_1_1">#REF!</definedName>
    <definedName name="CONum_4_1_1_1">#REF!</definedName>
    <definedName name="CONum_4_1_1_1_1">#REF!</definedName>
    <definedName name="CONum_4_1_1_1_1_1">#REF!</definedName>
    <definedName name="CONum_4_18">#REF!</definedName>
    <definedName name="CONum_4_18_1">#REF!</definedName>
    <definedName name="CONum_4_21">#REF!</definedName>
    <definedName name="CONum_5">#REF!</definedName>
    <definedName name="CONum_6">#REF!</definedName>
    <definedName name="CONum_6_1">#REF!</definedName>
    <definedName name="CONum_6_18">#REF!</definedName>
    <definedName name="CONum_6_18_1">#REF!</definedName>
    <definedName name="CONum_6_21">#REF!</definedName>
    <definedName name="CONum_7">#REF!</definedName>
    <definedName name="CorpClient">#REF!</definedName>
    <definedName name="CorpClient_1">#REF!</definedName>
    <definedName name="CorpClient_1_3">#REF!</definedName>
    <definedName name="CorpClient_10">#REF!</definedName>
    <definedName name="CorpClient_10_1">#REF!</definedName>
    <definedName name="CorpClient_10_1_3">#REF!</definedName>
    <definedName name="CorpClient_10_17">#REF!</definedName>
    <definedName name="CorpClient_10_17_3">#REF!</definedName>
    <definedName name="CorpClient_11">#REF!</definedName>
    <definedName name="CorpClient_11_1">#REF!</definedName>
    <definedName name="CorpClient_12">#REF!</definedName>
    <definedName name="CorpClient_12_3">#REF!</definedName>
    <definedName name="CorpClient_13">#REF!</definedName>
    <definedName name="CorpClient_13_3">#REF!</definedName>
    <definedName name="CorpClient_14">#REF!</definedName>
    <definedName name="CorpClient_15">#REF!</definedName>
    <definedName name="CorpClient_15_1">#REF!</definedName>
    <definedName name="CorpClient_15_1_3">#REF!</definedName>
    <definedName name="CorpClient_15_3">#REF!</definedName>
    <definedName name="CorpClient_16">#REF!</definedName>
    <definedName name="CorpClient_16_1">#REF!</definedName>
    <definedName name="CorpClient_16_1_3">#REF!</definedName>
    <definedName name="CorpClient_16_3">#REF!</definedName>
    <definedName name="CorpClient_17">#REF!</definedName>
    <definedName name="CorpClient_17_1">#REF!</definedName>
    <definedName name="CorpClient_17_3">#REF!</definedName>
    <definedName name="CorpClient_18">#REF!</definedName>
    <definedName name="CorpClient_18_1">#REF!</definedName>
    <definedName name="CorpClient_19">#REF!</definedName>
    <definedName name="CorpClient_19_1">#REF!</definedName>
    <definedName name="CorpClient_2">#REF!</definedName>
    <definedName name="CorpClient_20">#REF!</definedName>
    <definedName name="CorpClient_20_1">#REF!</definedName>
    <definedName name="CorpClient_20_1_3">#REF!</definedName>
    <definedName name="CorpClient_21">#REF!</definedName>
    <definedName name="CorpClient_21_1">#REF!</definedName>
    <definedName name="CorpClient_21_1_1">#REF!</definedName>
    <definedName name="CorpClient_21_1_1_3">#REF!</definedName>
    <definedName name="CorpClient_21_1_3">#REF!</definedName>
    <definedName name="CorpClient_22">#REF!</definedName>
    <definedName name="CorpClient_22_3">#REF!</definedName>
    <definedName name="CorpClient_23">#REF!</definedName>
    <definedName name="CorpClient_23_3">#REF!</definedName>
    <definedName name="CorpClient_24">#REF!</definedName>
    <definedName name="CorpClient_24_3">#REF!</definedName>
    <definedName name="CorpClient_25">#REF!</definedName>
    <definedName name="CorpClient_25_3">#REF!</definedName>
    <definedName name="CorpClient_26">#REF!</definedName>
    <definedName name="CorpClient_26_1">#REF!</definedName>
    <definedName name="CorpClient_26_1_3">#REF!</definedName>
    <definedName name="CorpClient_26_3">#REF!</definedName>
    <definedName name="CorpClient_27">#REF!</definedName>
    <definedName name="CorpClient_27_1">#REF!</definedName>
    <definedName name="CorpClient_27_1_3">#REF!</definedName>
    <definedName name="CorpClient_27_3">#REF!</definedName>
    <definedName name="CorpClient_28">#REF!</definedName>
    <definedName name="CorpClient_28_1">#REF!</definedName>
    <definedName name="CorpClient_28_1_3">#REF!</definedName>
    <definedName name="CorpClient_28_3">#REF!</definedName>
    <definedName name="CorpClient_29">#REF!</definedName>
    <definedName name="CorpClient_29_3">#REF!</definedName>
    <definedName name="CorpClient_3">#REF!</definedName>
    <definedName name="CorpClient_4">#REF!</definedName>
    <definedName name="CorpClient_4_1">#REF!</definedName>
    <definedName name="CorpClient_4_1_1">#REF!</definedName>
    <definedName name="CorpClient_4_1_1_1">#REF!</definedName>
    <definedName name="CorpClient_4_1_1_1_1">#REF!</definedName>
    <definedName name="CorpClient_4_1_1_1_1_1">#REF!</definedName>
    <definedName name="CorpClient_4_1_1_1_1_3">#REF!</definedName>
    <definedName name="CorpClient_4_1_1_1_3">#REF!</definedName>
    <definedName name="CorpClient_4_1_1_1_3_1">#REF!</definedName>
    <definedName name="CorpClient_4_1_1_3">#REF!</definedName>
    <definedName name="CorpClient_4_1_17">#REF!</definedName>
    <definedName name="CorpClient_4_1_17_3">#REF!</definedName>
    <definedName name="CorpClient_4_1_28">#REF!</definedName>
    <definedName name="CorpClient_4_1_28_3">#REF!</definedName>
    <definedName name="CorpClient_4_1_6">#REF!</definedName>
    <definedName name="CorpClient_4_1_6_3">#REF!</definedName>
    <definedName name="CorpClient_4_10">#REF!</definedName>
    <definedName name="CorpClient_4_10_3">#REF!</definedName>
    <definedName name="CorpClient_4_12">#REF!</definedName>
    <definedName name="CorpClient_4_12_3">#REF!</definedName>
    <definedName name="CorpClient_4_13">#REF!</definedName>
    <definedName name="CorpClient_4_13_3">#REF!</definedName>
    <definedName name="CorpClient_4_14">#REF!</definedName>
    <definedName name="CorpClient_4_14_3">#REF!</definedName>
    <definedName name="CorpClient_4_15">#REF!</definedName>
    <definedName name="CorpClient_4_15_3">#REF!</definedName>
    <definedName name="CorpClient_4_16">#REF!</definedName>
    <definedName name="CorpClient_4_16_3">#REF!</definedName>
    <definedName name="CorpClient_4_17">#REF!</definedName>
    <definedName name="CorpClient_4_17_3">#REF!</definedName>
    <definedName name="CorpClient_4_18">#REF!</definedName>
    <definedName name="CorpClient_4_18_1">#REF!</definedName>
    <definedName name="CorpClient_4_19">#REF!</definedName>
    <definedName name="CorpClient_4_20">#REF!</definedName>
    <definedName name="CorpClient_4_20_3">#REF!</definedName>
    <definedName name="CorpClient_4_21">#REF!</definedName>
    <definedName name="CorpClient_4_21_1">#REF!</definedName>
    <definedName name="CorpClient_4_21_1_3">#REF!</definedName>
    <definedName name="CorpClient_4_22">#REF!</definedName>
    <definedName name="CorpClient_4_22_3">#REF!</definedName>
    <definedName name="CorpClient_4_23">#REF!</definedName>
    <definedName name="CorpClient_4_23_3">#REF!</definedName>
    <definedName name="CorpClient_4_24">#REF!</definedName>
    <definedName name="CorpClient_4_24_3">#REF!</definedName>
    <definedName name="CorpClient_4_25">#REF!</definedName>
    <definedName name="CorpClient_4_25_3">#REF!</definedName>
    <definedName name="CorpClient_4_26">#REF!</definedName>
    <definedName name="CorpClient_4_26_3">#REF!</definedName>
    <definedName name="CorpClient_4_27">#REF!</definedName>
    <definedName name="CorpClient_4_27_3">#REF!</definedName>
    <definedName name="CorpClient_4_28">#REF!</definedName>
    <definedName name="CorpClient_4_28_3">#REF!</definedName>
    <definedName name="CorpClient_4_6">#REF!</definedName>
    <definedName name="CorpClient_4_6_3">#REF!</definedName>
    <definedName name="CorpClient_4_7">#REF!</definedName>
    <definedName name="CorpClient_4_7_3">#REF!</definedName>
    <definedName name="CorpClient_4_8">#REF!</definedName>
    <definedName name="CorpClient_4_8_3">#REF!</definedName>
    <definedName name="CorpClient_4_9">#REF!</definedName>
    <definedName name="CorpClient_4_9_3">#REF!</definedName>
    <definedName name="CorpClient_5">#REF!</definedName>
    <definedName name="CorpClient_5_17">#REF!</definedName>
    <definedName name="CorpClient_5_17_3">#REF!</definedName>
    <definedName name="CorpClient_5_28">#REF!</definedName>
    <definedName name="CorpClient_5_28_3">#REF!</definedName>
    <definedName name="CorpClient_5_3">#REF!</definedName>
    <definedName name="CorpClient_5_6">#REF!</definedName>
    <definedName name="CorpClient_5_6_3">#REF!</definedName>
    <definedName name="CorpClient_6">#REF!</definedName>
    <definedName name="CorpClient_6_1">#REF!</definedName>
    <definedName name="CorpClient_6_10">#REF!</definedName>
    <definedName name="CorpClient_6_10_3">#REF!</definedName>
    <definedName name="CorpClient_6_12">#REF!</definedName>
    <definedName name="CorpClient_6_12_3">#REF!</definedName>
    <definedName name="CorpClient_6_13">#REF!</definedName>
    <definedName name="CorpClient_6_13_3">#REF!</definedName>
    <definedName name="CorpClient_6_14">#REF!</definedName>
    <definedName name="CorpClient_6_14_3">#REF!</definedName>
    <definedName name="CorpClient_6_15">#REF!</definedName>
    <definedName name="CorpClient_6_15_3">#REF!</definedName>
    <definedName name="CorpClient_6_16">#REF!</definedName>
    <definedName name="CorpClient_6_16_3">#REF!</definedName>
    <definedName name="CorpClient_6_17">#REF!</definedName>
    <definedName name="CorpClient_6_17_3">#REF!</definedName>
    <definedName name="CorpClient_6_18">#REF!</definedName>
    <definedName name="CorpClient_6_18_1">#REF!</definedName>
    <definedName name="CorpClient_6_19">#REF!</definedName>
    <definedName name="CorpClient_6_20">#REF!</definedName>
    <definedName name="CorpClient_6_20_3">#REF!</definedName>
    <definedName name="CorpClient_6_21">#REF!</definedName>
    <definedName name="CorpClient_6_21_1">#REF!</definedName>
    <definedName name="CorpClient_6_21_1_3">#REF!</definedName>
    <definedName name="CorpClient_6_22">#REF!</definedName>
    <definedName name="CorpClient_6_22_3">#REF!</definedName>
    <definedName name="CorpClient_6_23">#REF!</definedName>
    <definedName name="CorpClient_6_23_3">#REF!</definedName>
    <definedName name="CorpClient_6_24">#REF!</definedName>
    <definedName name="CorpClient_6_24_3">#REF!</definedName>
    <definedName name="CorpClient_6_25">#REF!</definedName>
    <definedName name="CorpClient_6_25_3">#REF!</definedName>
    <definedName name="CorpClient_6_26">#REF!</definedName>
    <definedName name="CorpClient_6_26_3">#REF!</definedName>
    <definedName name="CorpClient_6_27">#REF!</definedName>
    <definedName name="CorpClient_6_27_3">#REF!</definedName>
    <definedName name="CorpClient_6_28">#REF!</definedName>
    <definedName name="CorpClient_6_28_3">#REF!</definedName>
    <definedName name="CorpClient_6_6">#REF!</definedName>
    <definedName name="CorpClient_6_6_3">#REF!</definedName>
    <definedName name="CorpClient_6_7">#REF!</definedName>
    <definedName name="CorpClient_6_7_3">#REF!</definedName>
    <definedName name="CorpClient_6_8">#REF!</definedName>
    <definedName name="CorpClient_6_8_3">#REF!</definedName>
    <definedName name="CorpClient_6_9">#REF!</definedName>
    <definedName name="CorpClient_6_9_1">#REF!</definedName>
    <definedName name="CorpClient_6_9_1_1">#REF!</definedName>
    <definedName name="CorpClient_6_9_1_1_3">#REF!</definedName>
    <definedName name="CorpClient_6_9_1_3">#REF!</definedName>
    <definedName name="CorpClient_7">#REF!</definedName>
    <definedName name="CorpClient_8">#REF!</definedName>
    <definedName name="CorpClient_8_3">#REF!</definedName>
    <definedName name="CorpClient_9">#REF!</definedName>
    <definedName name="CorpClient_9_3">#REF!</definedName>
    <definedName name="CorpClient_Text">#REF!</definedName>
    <definedName name="CorpClient_Text_1">#REF!</definedName>
    <definedName name="CorpClient_Text_1_3">#REF!</definedName>
    <definedName name="CorpClient_Text_10">#REF!</definedName>
    <definedName name="CorpClient_Text_10_1">#REF!</definedName>
    <definedName name="CorpClient_Text_10_1_3">#REF!</definedName>
    <definedName name="CorpClient_Text_10_17">#REF!</definedName>
    <definedName name="CorpClient_Text_10_17_3">#REF!</definedName>
    <definedName name="CorpClient_Text_11">#REF!</definedName>
    <definedName name="CorpClient_Text_11_1">#REF!</definedName>
    <definedName name="CorpClient_Text_12">#REF!</definedName>
    <definedName name="CorpClient_Text_12_3">#REF!</definedName>
    <definedName name="CorpClient_Text_13">#REF!</definedName>
    <definedName name="CorpClient_Text_13_3">#REF!</definedName>
    <definedName name="CorpClient_Text_14">#REF!</definedName>
    <definedName name="CorpClient_Text_15">#REF!</definedName>
    <definedName name="CorpClient_Text_15_1">#REF!</definedName>
    <definedName name="CorpClient_Text_15_1_3">#REF!</definedName>
    <definedName name="CorpClient_Text_15_3">#REF!</definedName>
    <definedName name="CorpClient_Text_16">#REF!</definedName>
    <definedName name="CorpClient_Text_16_1">#REF!</definedName>
    <definedName name="CorpClient_Text_16_1_3">#REF!</definedName>
    <definedName name="CorpClient_Text_16_3">#REF!</definedName>
    <definedName name="CorpClient_Text_17">#REF!</definedName>
    <definedName name="CorpClient_Text_17_1">#REF!</definedName>
    <definedName name="CorpClient_Text_17_3">#REF!</definedName>
    <definedName name="CorpClient_Text_18">#REF!</definedName>
    <definedName name="CorpClient_Text_18_1">#REF!</definedName>
    <definedName name="CorpClient_Text_19">#REF!</definedName>
    <definedName name="CorpClient_Text_19_1">#REF!</definedName>
    <definedName name="CorpClient_Text_2">#REF!</definedName>
    <definedName name="CorpClient_Text_20">#REF!</definedName>
    <definedName name="CorpClient_Text_20_1">#REF!</definedName>
    <definedName name="CorpClient_Text_20_1_3">#REF!</definedName>
    <definedName name="CorpClient_Text_21">#REF!</definedName>
    <definedName name="CorpClient_Text_21_1">#REF!</definedName>
    <definedName name="CorpClient_Text_21_1_1">#REF!</definedName>
    <definedName name="CorpClient_Text_21_1_1_3">#REF!</definedName>
    <definedName name="CorpClient_Text_21_1_3">#REF!</definedName>
    <definedName name="CorpClient_Text_22">#REF!</definedName>
    <definedName name="CorpClient_Text_22_3">#REF!</definedName>
    <definedName name="CorpClient_Text_23">#REF!</definedName>
    <definedName name="CorpClient_Text_23_3">#REF!</definedName>
    <definedName name="CorpClient_Text_24">#REF!</definedName>
    <definedName name="CorpClient_Text_24_3">#REF!</definedName>
    <definedName name="CorpClient_Text_25">#REF!</definedName>
    <definedName name="CorpClient_Text_25_3">#REF!</definedName>
    <definedName name="CorpClient_Text_26">#REF!</definedName>
    <definedName name="CorpClient_Text_26_1">#REF!</definedName>
    <definedName name="CorpClient_Text_26_1_3">#REF!</definedName>
    <definedName name="CorpClient_Text_26_3">#REF!</definedName>
    <definedName name="CorpClient_Text_27">#REF!</definedName>
    <definedName name="CorpClient_Text_27_1">#REF!</definedName>
    <definedName name="CorpClient_Text_27_1_3">#REF!</definedName>
    <definedName name="CorpClient_Text_27_3">#REF!</definedName>
    <definedName name="CorpClient_Text_28">#REF!</definedName>
    <definedName name="CorpClient_Text_28_1">#REF!</definedName>
    <definedName name="CorpClient_Text_28_1_3">#REF!</definedName>
    <definedName name="CorpClient_Text_28_3">#REF!</definedName>
    <definedName name="CorpClient_Text_29">#REF!</definedName>
    <definedName name="CorpClient_Text_29_3">#REF!</definedName>
    <definedName name="CorpClient_Text_3">#REF!</definedName>
    <definedName name="CorpClient_Text_4">#REF!</definedName>
    <definedName name="CorpClient_Text_4_1">#REF!</definedName>
    <definedName name="CorpClient_Text_4_1_1">#REF!</definedName>
    <definedName name="CorpClient_Text_4_1_1_1">#REF!</definedName>
    <definedName name="CorpClient_Text_4_1_1_1_1">#REF!</definedName>
    <definedName name="CorpClient_Text_4_1_1_1_1_1">#REF!</definedName>
    <definedName name="CorpClient_Text_4_1_1_1_1_3">#REF!</definedName>
    <definedName name="CorpClient_Text_4_1_1_1_3">#REF!</definedName>
    <definedName name="CorpClient_Text_4_1_1_1_3_1">#REF!</definedName>
    <definedName name="CorpClient_Text_4_1_1_3">#REF!</definedName>
    <definedName name="CorpClient_Text_4_1_17">#REF!</definedName>
    <definedName name="CorpClient_Text_4_1_17_3">#REF!</definedName>
    <definedName name="CorpClient_Text_4_1_28">#REF!</definedName>
    <definedName name="CorpClient_Text_4_1_28_3">#REF!</definedName>
    <definedName name="CorpClient_Text_4_1_6">#REF!</definedName>
    <definedName name="CorpClient_Text_4_1_6_3">#REF!</definedName>
    <definedName name="CorpClient_Text_4_10">#REF!</definedName>
    <definedName name="CorpClient_Text_4_10_3">#REF!</definedName>
    <definedName name="CorpClient_Text_4_12">#REF!</definedName>
    <definedName name="CorpClient_Text_4_12_3">#REF!</definedName>
    <definedName name="CorpClient_Text_4_13">#REF!</definedName>
    <definedName name="CorpClient_Text_4_13_3">#REF!</definedName>
    <definedName name="CorpClient_Text_4_14">#REF!</definedName>
    <definedName name="CorpClient_Text_4_14_3">#REF!</definedName>
    <definedName name="CorpClient_Text_4_15">#REF!</definedName>
    <definedName name="CorpClient_Text_4_15_3">#REF!</definedName>
    <definedName name="CorpClient_Text_4_16">#REF!</definedName>
    <definedName name="CorpClient_Text_4_16_3">#REF!</definedName>
    <definedName name="CorpClient_Text_4_17">#REF!</definedName>
    <definedName name="CorpClient_Text_4_17_3">#REF!</definedName>
    <definedName name="CorpClient_Text_4_18">#REF!</definedName>
    <definedName name="CorpClient_Text_4_18_1">#REF!</definedName>
    <definedName name="CorpClient_Text_4_19">#REF!</definedName>
    <definedName name="CorpClient_Text_4_20">#REF!</definedName>
    <definedName name="CorpClient_Text_4_20_3">#REF!</definedName>
    <definedName name="CorpClient_Text_4_21">#REF!</definedName>
    <definedName name="CorpClient_Text_4_21_1">#REF!</definedName>
    <definedName name="CorpClient_Text_4_21_1_3">#REF!</definedName>
    <definedName name="CorpClient_Text_4_22">#REF!</definedName>
    <definedName name="CorpClient_Text_4_22_3">#REF!</definedName>
    <definedName name="CorpClient_Text_4_23">#REF!</definedName>
    <definedName name="CorpClient_Text_4_23_3">#REF!</definedName>
    <definedName name="CorpClient_Text_4_24">#REF!</definedName>
    <definedName name="CorpClient_Text_4_24_3">#REF!</definedName>
    <definedName name="CorpClient_Text_4_25">#REF!</definedName>
    <definedName name="CorpClient_Text_4_25_3">#REF!</definedName>
    <definedName name="CorpClient_Text_4_26">#REF!</definedName>
    <definedName name="CorpClient_Text_4_26_3">#REF!</definedName>
    <definedName name="CorpClient_Text_4_27">#REF!</definedName>
    <definedName name="CorpClient_Text_4_27_3">#REF!</definedName>
    <definedName name="CorpClient_Text_4_28">#REF!</definedName>
    <definedName name="CorpClient_Text_4_28_3">#REF!</definedName>
    <definedName name="CorpClient_Text_4_6">#REF!</definedName>
    <definedName name="CorpClient_Text_4_6_3">#REF!</definedName>
    <definedName name="CorpClient_Text_4_7">#REF!</definedName>
    <definedName name="CorpClient_Text_4_7_3">#REF!</definedName>
    <definedName name="CorpClient_Text_4_8">#REF!</definedName>
    <definedName name="CorpClient_Text_4_8_3">#REF!</definedName>
    <definedName name="CorpClient_Text_4_9">#REF!</definedName>
    <definedName name="CorpClient_Text_4_9_3">#REF!</definedName>
    <definedName name="CorpClient_Text_5">#REF!</definedName>
    <definedName name="CorpClient_Text_5_17">#REF!</definedName>
    <definedName name="CorpClient_Text_5_17_3">#REF!</definedName>
    <definedName name="CorpClient_Text_5_28">#REF!</definedName>
    <definedName name="CorpClient_Text_5_28_3">#REF!</definedName>
    <definedName name="CorpClient_Text_5_3">#REF!</definedName>
    <definedName name="CorpClient_Text_5_6">#REF!</definedName>
    <definedName name="CorpClient_Text_5_6_3">#REF!</definedName>
    <definedName name="CorpClient_Text_6">#REF!</definedName>
    <definedName name="CorpClient_Text_6_1">#REF!</definedName>
    <definedName name="CorpClient_Text_6_10">#REF!</definedName>
    <definedName name="CorpClient_Text_6_10_3">#REF!</definedName>
    <definedName name="CorpClient_Text_6_12">#REF!</definedName>
    <definedName name="CorpClient_Text_6_12_3">#REF!</definedName>
    <definedName name="CorpClient_Text_6_13">#REF!</definedName>
    <definedName name="CorpClient_Text_6_13_3">#REF!</definedName>
    <definedName name="CorpClient_Text_6_14">#REF!</definedName>
    <definedName name="CorpClient_Text_6_14_3">#REF!</definedName>
    <definedName name="CorpClient_Text_6_15">#REF!</definedName>
    <definedName name="CorpClient_Text_6_15_3">#REF!</definedName>
    <definedName name="CorpClient_Text_6_16">#REF!</definedName>
    <definedName name="CorpClient_Text_6_16_3">#REF!</definedName>
    <definedName name="CorpClient_Text_6_17">#REF!</definedName>
    <definedName name="CorpClient_Text_6_17_3">#REF!</definedName>
    <definedName name="CorpClient_Text_6_18">#REF!</definedName>
    <definedName name="CorpClient_Text_6_18_1">#REF!</definedName>
    <definedName name="CorpClient_Text_6_19">#REF!</definedName>
    <definedName name="CorpClient_Text_6_20">#REF!</definedName>
    <definedName name="CorpClient_Text_6_20_3">#REF!</definedName>
    <definedName name="CorpClient_Text_6_21">#REF!</definedName>
    <definedName name="CorpClient_Text_6_21_1">#REF!</definedName>
    <definedName name="CorpClient_Text_6_21_1_3">#REF!</definedName>
    <definedName name="CorpClient_Text_6_22">#REF!</definedName>
    <definedName name="CorpClient_Text_6_22_3">#REF!</definedName>
    <definedName name="CorpClient_Text_6_23">#REF!</definedName>
    <definedName name="CorpClient_Text_6_23_3">#REF!</definedName>
    <definedName name="CorpClient_Text_6_24">#REF!</definedName>
    <definedName name="CorpClient_Text_6_24_3">#REF!</definedName>
    <definedName name="CorpClient_Text_6_25">#REF!</definedName>
    <definedName name="CorpClient_Text_6_25_3">#REF!</definedName>
    <definedName name="CorpClient_Text_6_26">#REF!</definedName>
    <definedName name="CorpClient_Text_6_26_3">#REF!</definedName>
    <definedName name="CorpClient_Text_6_27">#REF!</definedName>
    <definedName name="CorpClient_Text_6_27_3">#REF!</definedName>
    <definedName name="CorpClient_Text_6_28">#REF!</definedName>
    <definedName name="CorpClient_Text_6_28_3">#REF!</definedName>
    <definedName name="CorpClient_Text_6_6">#REF!</definedName>
    <definedName name="CorpClient_Text_6_6_3">#REF!</definedName>
    <definedName name="CorpClient_Text_6_7">#REF!</definedName>
    <definedName name="CorpClient_Text_6_7_3">#REF!</definedName>
    <definedName name="CorpClient_Text_6_8">#REF!</definedName>
    <definedName name="CorpClient_Text_6_8_3">#REF!</definedName>
    <definedName name="CorpClient_Text_6_9">#REF!</definedName>
    <definedName name="CorpClient_Text_6_9_1">#REF!</definedName>
    <definedName name="CorpClient_Text_6_9_1_1">#REF!</definedName>
    <definedName name="CorpClient_Text_6_9_1_1_3">#REF!</definedName>
    <definedName name="CorpClient_Text_6_9_1_3">#REF!</definedName>
    <definedName name="CorpClient_Text_7">#REF!</definedName>
    <definedName name="CorpClient_Text_8">#REF!</definedName>
    <definedName name="CorpClient_Text_8_3">#REF!</definedName>
    <definedName name="CorpClient_Text_9">#REF!</definedName>
    <definedName name="CorpClient_Text_9_3">#REF!</definedName>
    <definedName name="costing">#REF!</definedName>
    <definedName name="cstf">#REF!</definedName>
    <definedName name="cstf_18">#REF!</definedName>
    <definedName name="cstf_18_1">#REF!</definedName>
    <definedName name="cstf_21">#REF!</definedName>
    <definedName name="ctl">#REF!</definedName>
    <definedName name="CURR">#REF!</definedName>
    <definedName name="CURR_1">#REF!</definedName>
    <definedName name="CURR_10">#REF!</definedName>
    <definedName name="CURR_10_1">#REF!</definedName>
    <definedName name="CURR_11">#REF!</definedName>
    <definedName name="CURR_11_1">#REF!</definedName>
    <definedName name="CURR_14">#REF!</definedName>
    <definedName name="CURR_15">#REF!</definedName>
    <definedName name="CURR_16">#REF!</definedName>
    <definedName name="CURR_17">#REF!</definedName>
    <definedName name="CURR_17_1">#REF!</definedName>
    <definedName name="CURR_18">#REF!</definedName>
    <definedName name="CURR_18_1">#REF!</definedName>
    <definedName name="CURR_19">#REF!</definedName>
    <definedName name="CURR_2">#REF!</definedName>
    <definedName name="CURR_20">#REF!</definedName>
    <definedName name="CURR_21">#REF!</definedName>
    <definedName name="CURR_21_1">#REF!</definedName>
    <definedName name="CURR_26">#REF!</definedName>
    <definedName name="CURR_27">#REF!</definedName>
    <definedName name="CURR_28">#REF!</definedName>
    <definedName name="CURR_29">#REF!</definedName>
    <definedName name="CURR_4">#REF!</definedName>
    <definedName name="CURR_4_1">#REF!</definedName>
    <definedName name="CURR_4_1_1">#REF!</definedName>
    <definedName name="CURR_4_1_1_1">#REF!</definedName>
    <definedName name="CURR_4_1_1_1_1">#REF!</definedName>
    <definedName name="CURR_4_1_1_1_1_1">#REF!</definedName>
    <definedName name="CURR_4_18">#REF!</definedName>
    <definedName name="CURR_4_18_1">#REF!</definedName>
    <definedName name="CURR_4_21">#REF!</definedName>
    <definedName name="CURR_5">#REF!</definedName>
    <definedName name="CURR_6">#REF!</definedName>
    <definedName name="CURR_6_1">#REF!</definedName>
    <definedName name="CURR_6_18">#REF!</definedName>
    <definedName name="CURR_6_18_1">#REF!</definedName>
    <definedName name="CURR_6_21">#REF!</definedName>
    <definedName name="CURR_7">#REF!</definedName>
    <definedName name="CURR_9">#REF!</definedName>
    <definedName name="CurrencyRate">#REF!</definedName>
    <definedName name="CurrencyRate_1">#REF!</definedName>
    <definedName name="CurrencyRate_1_3">#REF!</definedName>
    <definedName name="CurrencyRate_10">#REF!</definedName>
    <definedName name="CurrencyRate_10_1">#REF!</definedName>
    <definedName name="CurrencyRate_10_17">#REF!</definedName>
    <definedName name="CurrencyRate_11">#REF!</definedName>
    <definedName name="CurrencyRate_11_1">#REF!</definedName>
    <definedName name="CurrencyRate_12">#REF!</definedName>
    <definedName name="CurrencyRate_13">#REF!</definedName>
    <definedName name="CurrencyRate_14">#REF!</definedName>
    <definedName name="CurrencyRate_15">#REF!</definedName>
    <definedName name="CurrencyRate_15_1">#REF!</definedName>
    <definedName name="CurrencyRate_16">#REF!</definedName>
    <definedName name="CurrencyRate_16_1">#REF!</definedName>
    <definedName name="CurrencyRate_17">#REF!</definedName>
    <definedName name="CurrencyRate_17_1">#REF!</definedName>
    <definedName name="CurrencyRate_18">#REF!</definedName>
    <definedName name="CurrencyRate_18_1">#REF!</definedName>
    <definedName name="CurrencyRate_18_1_3">#REF!</definedName>
    <definedName name="CurrencyRate_19">#REF!</definedName>
    <definedName name="CurrencyRate_19_1">#REF!</definedName>
    <definedName name="CurrencyRate_2">#REF!</definedName>
    <definedName name="CurrencyRate_20">#REF!</definedName>
    <definedName name="CurrencyRate_20_1">#REF!</definedName>
    <definedName name="CurrencyRate_21">#REF!</definedName>
    <definedName name="CurrencyRate_21_1">#REF!</definedName>
    <definedName name="CurrencyRate_21_1_1">#REF!</definedName>
    <definedName name="CurrencyRate_22">#REF!</definedName>
    <definedName name="CurrencyRate_23">#REF!</definedName>
    <definedName name="CurrencyRate_24">#REF!</definedName>
    <definedName name="CurrencyRate_25">#REF!</definedName>
    <definedName name="CurrencyRate_26">#REF!</definedName>
    <definedName name="CurrencyRate_26_1">#REF!</definedName>
    <definedName name="CurrencyRate_27">#REF!</definedName>
    <definedName name="CurrencyRate_27_1">#REF!</definedName>
    <definedName name="CurrencyRate_28">#REF!</definedName>
    <definedName name="CurrencyRate_28_1">#REF!</definedName>
    <definedName name="CurrencyRate_29">#REF!</definedName>
    <definedName name="CurrencyRate_3">#REF!</definedName>
    <definedName name="CurrencyRate_4">#REF!</definedName>
    <definedName name="CurrencyRate_4_1">#REF!</definedName>
    <definedName name="CurrencyRate_4_1_1">#REF!</definedName>
    <definedName name="CurrencyRate_4_1_1_1">#REF!</definedName>
    <definedName name="CurrencyRate_4_1_1_1_1">#REF!</definedName>
    <definedName name="CurrencyRate_4_1_1_1_1_1">#REF!</definedName>
    <definedName name="CurrencyRate_4_1_1_1_1_3">#REF!</definedName>
    <definedName name="CurrencyRate_4_1_1_1_3">#REF!</definedName>
    <definedName name="CurrencyRate_4_1_1_1_3_1">#REF!</definedName>
    <definedName name="CurrencyRate_4_1_1_3">#REF!</definedName>
    <definedName name="CurrencyRate_4_1_17">#REF!</definedName>
    <definedName name="CurrencyRate_4_1_17_3">#REF!</definedName>
    <definedName name="CurrencyRate_4_1_28">#REF!</definedName>
    <definedName name="CurrencyRate_4_1_3">#REF!</definedName>
    <definedName name="CurrencyRate_4_1_6">#REF!</definedName>
    <definedName name="CurrencyRate_4_10">#REF!</definedName>
    <definedName name="CurrencyRate_4_12">#REF!</definedName>
    <definedName name="CurrencyRate_4_13">#REF!</definedName>
    <definedName name="CurrencyRate_4_14">#REF!</definedName>
    <definedName name="CurrencyRate_4_15">#REF!</definedName>
    <definedName name="CurrencyRate_4_16">#REF!</definedName>
    <definedName name="CurrencyRate_4_17">#REF!</definedName>
    <definedName name="CurrencyRate_4_18">#REF!</definedName>
    <definedName name="CurrencyRate_4_18_1">#REF!</definedName>
    <definedName name="CurrencyRate_4_18_1_3">#REF!</definedName>
    <definedName name="CurrencyRate_4_19">#REF!</definedName>
    <definedName name="CurrencyRate_4_20">#REF!</definedName>
    <definedName name="CurrencyRate_4_21">#REF!</definedName>
    <definedName name="CurrencyRate_4_21_1">#REF!</definedName>
    <definedName name="CurrencyRate_4_22">#REF!</definedName>
    <definedName name="CurrencyRate_4_23">#REF!</definedName>
    <definedName name="CurrencyRate_4_24">#REF!</definedName>
    <definedName name="CurrencyRate_4_25">#REF!</definedName>
    <definedName name="CurrencyRate_4_26">#REF!</definedName>
    <definedName name="CurrencyRate_4_27">#REF!</definedName>
    <definedName name="CurrencyRate_4_28">#REF!</definedName>
    <definedName name="CurrencyRate_4_6">#REF!</definedName>
    <definedName name="CurrencyRate_4_7">#REF!</definedName>
    <definedName name="CurrencyRate_4_8">#REF!</definedName>
    <definedName name="CurrencyRate_4_9">#REF!</definedName>
    <definedName name="CurrencyRate_5">#REF!</definedName>
    <definedName name="CurrencyRate_5_17">#REF!</definedName>
    <definedName name="CurrencyRate_5_28">#REF!</definedName>
    <definedName name="CurrencyRate_5_6">#REF!</definedName>
    <definedName name="CurrencyRate_6">#REF!</definedName>
    <definedName name="CurrencyRate_6_1">#REF!</definedName>
    <definedName name="CurrencyRate_6_10">#REF!</definedName>
    <definedName name="CurrencyRate_6_12">#REF!</definedName>
    <definedName name="CurrencyRate_6_13">#REF!</definedName>
    <definedName name="CurrencyRate_6_14">#REF!</definedName>
    <definedName name="CurrencyRate_6_15">#REF!</definedName>
    <definedName name="CurrencyRate_6_16">#REF!</definedName>
    <definedName name="CurrencyRate_6_17">#REF!</definedName>
    <definedName name="CurrencyRate_6_18">#REF!</definedName>
    <definedName name="CurrencyRate_6_18_1">#REF!</definedName>
    <definedName name="CurrencyRate_6_18_1_3">#REF!</definedName>
    <definedName name="CurrencyRate_6_19">#REF!</definedName>
    <definedName name="CurrencyRate_6_20">#REF!</definedName>
    <definedName name="CurrencyRate_6_21">#REF!</definedName>
    <definedName name="CurrencyRate_6_21_1">#REF!</definedName>
    <definedName name="CurrencyRate_6_22">#REF!</definedName>
    <definedName name="CurrencyRate_6_23">#REF!</definedName>
    <definedName name="CurrencyRate_6_24">#REF!</definedName>
    <definedName name="CurrencyRate_6_25">#REF!</definedName>
    <definedName name="CurrencyRate_6_26">#REF!</definedName>
    <definedName name="CurrencyRate_6_27">#REF!</definedName>
    <definedName name="CurrencyRate_6_28">#REF!</definedName>
    <definedName name="CurrencyRate_6_6">#REF!</definedName>
    <definedName name="CurrencyRate_6_7">#REF!</definedName>
    <definedName name="CurrencyRate_6_8">#REF!</definedName>
    <definedName name="CurrencyRate_6_9">#REF!</definedName>
    <definedName name="CurrencyRate_6_9_1">#REF!</definedName>
    <definedName name="CurrencyRate_6_9_1_1">#REF!</definedName>
    <definedName name="CurrencyRate_7">#REF!</definedName>
    <definedName name="CurrencyRate_8">#REF!</definedName>
    <definedName name="CurrencyRate_9">#REF!</definedName>
    <definedName name="Customer">" "</definedName>
    <definedName name="cvdf">#REF!</definedName>
    <definedName name="cvdf_1">#REF!</definedName>
    <definedName name="cvdf_10">#REF!</definedName>
    <definedName name="cvdf_10_3">#REF!</definedName>
    <definedName name="cvdf_12">#REF!</definedName>
    <definedName name="cvdf_12_3">#REF!</definedName>
    <definedName name="cvdf_13">#REF!</definedName>
    <definedName name="cvdf_13_3">#REF!</definedName>
    <definedName name="cvdf_14">#REF!</definedName>
    <definedName name="cvdf_14_3">#REF!</definedName>
    <definedName name="cvdf_15">#REF!</definedName>
    <definedName name="cvdf_15_3">#REF!</definedName>
    <definedName name="cvdf_16">#REF!</definedName>
    <definedName name="cvdf_16_3">#REF!</definedName>
    <definedName name="cvdf_17">#REF!</definedName>
    <definedName name="cvdf_17_3">#REF!</definedName>
    <definedName name="cvdf_18">#REF!</definedName>
    <definedName name="cvdf_18_1">#REF!</definedName>
    <definedName name="cvdf_18_1_3">#REF!</definedName>
    <definedName name="cvdf_18_3">#REF!</definedName>
    <definedName name="cvdf_19">#REF!</definedName>
    <definedName name="cvdf_19_3">#REF!</definedName>
    <definedName name="cvdf_20">#REF!</definedName>
    <definedName name="cvdf_20_3">#REF!</definedName>
    <definedName name="cvdf_21">#REF!</definedName>
    <definedName name="cvdf_21_1">#REF!</definedName>
    <definedName name="cvdf_21_1_3">#REF!</definedName>
    <definedName name="cvdf_21_3">#REF!</definedName>
    <definedName name="cvdf_22">#REF!</definedName>
    <definedName name="cvdf_22_3">#REF!</definedName>
    <definedName name="cvdf_23">#REF!</definedName>
    <definedName name="cvdf_23_3">#REF!</definedName>
    <definedName name="cvdf_24">#REF!</definedName>
    <definedName name="cvdf_24_3">#REF!</definedName>
    <definedName name="cvdf_25">#REF!</definedName>
    <definedName name="cvdf_25_3">#REF!</definedName>
    <definedName name="cvdf_26">#REF!</definedName>
    <definedName name="cvdf_26_3">#REF!</definedName>
    <definedName name="cvdf_27">#REF!</definedName>
    <definedName name="cvdf_27_3">#REF!</definedName>
    <definedName name="cvdf_28">#REF!</definedName>
    <definedName name="cvdf_28_3">#REF!</definedName>
    <definedName name="cvdf_3">#REF!</definedName>
    <definedName name="cvdf_6">#REF!</definedName>
    <definedName name="cvdf_6_3">#REF!</definedName>
    <definedName name="cvdf_7">#REF!</definedName>
    <definedName name="cvdf_7_3">#REF!</definedName>
    <definedName name="cvdf_8">#REF!</definedName>
    <definedName name="cvdf_8_3">#REF!</definedName>
    <definedName name="cvdf_9">#REF!</definedName>
    <definedName name="cvdf_9_3">#REF!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CU">'[9]ACS(1)'!#REF!</definedName>
    <definedName name="DCU_1">'[9]ACS(1)'!#REF!</definedName>
    <definedName name="DECISION">[10]Sheet2!$B$2:$B$3</definedName>
    <definedName name="DesignPress">#REF!</definedName>
    <definedName name="DesignPress_1">#REF!</definedName>
    <definedName name="dim4_1">#REF!</definedName>
    <definedName name="dim4_1_3">#REF!</definedName>
    <definedName name="dim4_10">#REF!</definedName>
    <definedName name="dim4_11">#REF!</definedName>
    <definedName name="dim4_11_1">#REF!</definedName>
    <definedName name="dim4_14">#REF!</definedName>
    <definedName name="dim4_15">#REF!</definedName>
    <definedName name="dim4_16">#REF!</definedName>
    <definedName name="dim4_17">#REF!</definedName>
    <definedName name="dim4_17_1">#REF!</definedName>
    <definedName name="dim4_18">#REF!</definedName>
    <definedName name="dim4_18_1">#REF!</definedName>
    <definedName name="dim4_19">#REF!</definedName>
    <definedName name="dim4_2">#REF!</definedName>
    <definedName name="dim4_20">#REF!</definedName>
    <definedName name="dim4_21">#REF!</definedName>
    <definedName name="dim4_21_1">#REF!</definedName>
    <definedName name="dim4_26">#REF!</definedName>
    <definedName name="dim4_27">#REF!</definedName>
    <definedName name="dim4_28">#REF!</definedName>
    <definedName name="dim4_29">#REF!</definedName>
    <definedName name="dim4_3">#REF!</definedName>
    <definedName name="dim4_4">#REF!</definedName>
    <definedName name="dim4_4_1">#REF!</definedName>
    <definedName name="dim4_4_1_1">#REF!</definedName>
    <definedName name="dim4_4_1_1_1">#REF!</definedName>
    <definedName name="dim4_4_1_1_1_1">#REF!</definedName>
    <definedName name="dim4_4_1_1_1_1_1">#REF!</definedName>
    <definedName name="dim4_4_18">#REF!</definedName>
    <definedName name="dim4_4_18_1">#REF!</definedName>
    <definedName name="dim4_4_21">#REF!</definedName>
    <definedName name="dim4_5">#REF!</definedName>
    <definedName name="dim4_6">#REF!</definedName>
    <definedName name="dim4_6_1">#REF!</definedName>
    <definedName name="dim4_6_18">#REF!</definedName>
    <definedName name="dim4_6_18_1">#REF!</definedName>
    <definedName name="dim4_6_21">#REF!</definedName>
    <definedName name="dim4_7">#REF!</definedName>
    <definedName name="dim4e">#REF!</definedName>
    <definedName name="dimc">#REF!</definedName>
    <definedName name="DO_11">[11]calcul!$C$3</definedName>
    <definedName name="DocumentName">""</definedName>
    <definedName name="DocumentNumber">""</definedName>
    <definedName name="DP">#REF!</definedName>
    <definedName name="dsdud">#REF!</definedName>
    <definedName name="dsdud_18">#REF!</definedName>
    <definedName name="dsdud_18_1">#REF!</definedName>
    <definedName name="dsdud_21">#REF!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#REF!</definedName>
    <definedName name="egt301d">#REF!</definedName>
    <definedName name="egt330d">#REF!</definedName>
    <definedName name="Ele">"$#REF!.$G$68"</definedName>
    <definedName name="Encoder">[6]CCTV_EST1!#REF!</definedName>
    <definedName name="Encoder_1">[6]CCTV_EST1!#REF!</definedName>
    <definedName name="EngAddress">#REF!</definedName>
    <definedName name="EngAddress_1">#REF!</definedName>
    <definedName name="EngAddress_1_3">#REF!</definedName>
    <definedName name="EngAddress_10">#REF!</definedName>
    <definedName name="EngAddress_10_1">#REF!</definedName>
    <definedName name="EngAddress_10_1_3">#REF!</definedName>
    <definedName name="EngAddress_10_17">#REF!</definedName>
    <definedName name="EngAddress_10_17_3">#REF!</definedName>
    <definedName name="EngAddress_11">#REF!</definedName>
    <definedName name="EngAddress_11_1">#REF!</definedName>
    <definedName name="EngAddress_12">#REF!</definedName>
    <definedName name="EngAddress_12_3">#REF!</definedName>
    <definedName name="EngAddress_13">#REF!</definedName>
    <definedName name="EngAddress_13_3">#REF!</definedName>
    <definedName name="EngAddress_14">#REF!</definedName>
    <definedName name="EngAddress_15">#REF!</definedName>
    <definedName name="EngAddress_15_1">#REF!</definedName>
    <definedName name="EngAddress_15_1_3">#REF!</definedName>
    <definedName name="EngAddress_15_3">#REF!</definedName>
    <definedName name="EngAddress_16">#REF!</definedName>
    <definedName name="EngAddress_16_1">#REF!</definedName>
    <definedName name="EngAddress_16_1_3">#REF!</definedName>
    <definedName name="EngAddress_16_3">#REF!</definedName>
    <definedName name="EngAddress_17">#REF!</definedName>
    <definedName name="EngAddress_17_1">#REF!</definedName>
    <definedName name="EngAddress_17_3">#REF!</definedName>
    <definedName name="EngAddress_18">#REF!</definedName>
    <definedName name="EngAddress_18_1">#REF!</definedName>
    <definedName name="EngAddress_19">#REF!</definedName>
    <definedName name="EngAddress_19_1">#REF!</definedName>
    <definedName name="EngAddress_2">#REF!</definedName>
    <definedName name="EngAddress_20">#REF!</definedName>
    <definedName name="EngAddress_20_1">#REF!</definedName>
    <definedName name="EngAddress_20_1_3">#REF!</definedName>
    <definedName name="EngAddress_21">#REF!</definedName>
    <definedName name="EngAddress_21_1">#REF!</definedName>
    <definedName name="EngAddress_21_1_1">#REF!</definedName>
    <definedName name="EngAddress_21_1_1_3">#REF!</definedName>
    <definedName name="EngAddress_21_1_3">#REF!</definedName>
    <definedName name="EngAddress_22">#REF!</definedName>
    <definedName name="EngAddress_22_3">#REF!</definedName>
    <definedName name="EngAddress_23">#REF!</definedName>
    <definedName name="EngAddress_23_3">#REF!</definedName>
    <definedName name="EngAddress_24">#REF!</definedName>
    <definedName name="EngAddress_24_3">#REF!</definedName>
    <definedName name="EngAddress_25">#REF!</definedName>
    <definedName name="EngAddress_25_3">#REF!</definedName>
    <definedName name="EngAddress_26">#REF!</definedName>
    <definedName name="EngAddress_26_1">#REF!</definedName>
    <definedName name="EngAddress_26_1_3">#REF!</definedName>
    <definedName name="EngAddress_26_3">#REF!</definedName>
    <definedName name="EngAddress_27">#REF!</definedName>
    <definedName name="EngAddress_27_1">#REF!</definedName>
    <definedName name="EngAddress_27_1_3">#REF!</definedName>
    <definedName name="EngAddress_27_3">#REF!</definedName>
    <definedName name="EngAddress_28">#REF!</definedName>
    <definedName name="EngAddress_28_1">#REF!</definedName>
    <definedName name="EngAddress_28_1_3">#REF!</definedName>
    <definedName name="EngAddress_28_3">#REF!</definedName>
    <definedName name="EngAddress_29">#REF!</definedName>
    <definedName name="EngAddress_29_3">#REF!</definedName>
    <definedName name="EngAddress_3">#REF!</definedName>
    <definedName name="EngAddress_4">#REF!</definedName>
    <definedName name="EngAddress_4_1">#REF!</definedName>
    <definedName name="EngAddress_4_1_1">#REF!</definedName>
    <definedName name="EngAddress_4_1_1_1">#REF!</definedName>
    <definedName name="EngAddress_4_1_1_1_1">#REF!</definedName>
    <definedName name="EngAddress_4_1_1_1_1_1">#REF!</definedName>
    <definedName name="EngAddress_4_1_1_1_1_3">#REF!</definedName>
    <definedName name="EngAddress_4_1_1_1_3">#REF!</definedName>
    <definedName name="EngAddress_4_1_1_1_3_1">#REF!</definedName>
    <definedName name="EngAddress_4_1_1_3">#REF!</definedName>
    <definedName name="EngAddress_4_1_17">#REF!</definedName>
    <definedName name="EngAddress_4_1_17_3">#REF!</definedName>
    <definedName name="EngAddress_4_1_28">#REF!</definedName>
    <definedName name="EngAddress_4_1_28_3">#REF!</definedName>
    <definedName name="EngAddress_4_1_6">#REF!</definedName>
    <definedName name="EngAddress_4_1_6_3">#REF!</definedName>
    <definedName name="EngAddress_4_10">#REF!</definedName>
    <definedName name="EngAddress_4_10_3">#REF!</definedName>
    <definedName name="EngAddress_4_12">#REF!</definedName>
    <definedName name="EngAddress_4_12_3">#REF!</definedName>
    <definedName name="EngAddress_4_13">#REF!</definedName>
    <definedName name="EngAddress_4_13_3">#REF!</definedName>
    <definedName name="EngAddress_4_14">#REF!</definedName>
    <definedName name="EngAddress_4_14_3">#REF!</definedName>
    <definedName name="EngAddress_4_15">#REF!</definedName>
    <definedName name="EngAddress_4_15_3">#REF!</definedName>
    <definedName name="EngAddress_4_16">#REF!</definedName>
    <definedName name="EngAddress_4_16_3">#REF!</definedName>
    <definedName name="EngAddress_4_17">#REF!</definedName>
    <definedName name="EngAddress_4_17_3">#REF!</definedName>
    <definedName name="EngAddress_4_18">#REF!</definedName>
    <definedName name="EngAddress_4_18_1">#REF!</definedName>
    <definedName name="EngAddress_4_19">#REF!</definedName>
    <definedName name="EngAddress_4_20">#REF!</definedName>
    <definedName name="EngAddress_4_20_3">#REF!</definedName>
    <definedName name="EngAddress_4_21">#REF!</definedName>
    <definedName name="EngAddress_4_21_1">#REF!</definedName>
    <definedName name="EngAddress_4_21_1_3">#REF!</definedName>
    <definedName name="EngAddress_4_22">#REF!</definedName>
    <definedName name="EngAddress_4_22_3">#REF!</definedName>
    <definedName name="EngAddress_4_23">#REF!</definedName>
    <definedName name="EngAddress_4_23_3">#REF!</definedName>
    <definedName name="EngAddress_4_24">#REF!</definedName>
    <definedName name="EngAddress_4_24_3">#REF!</definedName>
    <definedName name="EngAddress_4_25">#REF!</definedName>
    <definedName name="EngAddress_4_25_3">#REF!</definedName>
    <definedName name="EngAddress_4_26">#REF!</definedName>
    <definedName name="EngAddress_4_26_3">#REF!</definedName>
    <definedName name="EngAddress_4_27">#REF!</definedName>
    <definedName name="EngAddress_4_27_3">#REF!</definedName>
    <definedName name="EngAddress_4_28">#REF!</definedName>
    <definedName name="EngAddress_4_28_3">#REF!</definedName>
    <definedName name="EngAddress_4_6">#REF!</definedName>
    <definedName name="EngAddress_4_6_3">#REF!</definedName>
    <definedName name="EngAddress_4_7">#REF!</definedName>
    <definedName name="EngAddress_4_7_3">#REF!</definedName>
    <definedName name="EngAddress_4_8">#REF!</definedName>
    <definedName name="EngAddress_4_8_3">#REF!</definedName>
    <definedName name="EngAddress_4_9">#REF!</definedName>
    <definedName name="EngAddress_4_9_3">#REF!</definedName>
    <definedName name="EngAddress_5">#REF!</definedName>
    <definedName name="EngAddress_5_17">#REF!</definedName>
    <definedName name="EngAddress_5_17_3">#REF!</definedName>
    <definedName name="EngAddress_5_28">#REF!</definedName>
    <definedName name="EngAddress_5_28_3">#REF!</definedName>
    <definedName name="EngAddress_5_3">#REF!</definedName>
    <definedName name="EngAddress_5_6">#REF!</definedName>
    <definedName name="EngAddress_5_6_3">#REF!</definedName>
    <definedName name="EngAddress_6">#REF!</definedName>
    <definedName name="EngAddress_6_1">#REF!</definedName>
    <definedName name="EngAddress_6_10">#REF!</definedName>
    <definedName name="EngAddress_6_10_3">#REF!</definedName>
    <definedName name="EngAddress_6_12">#REF!</definedName>
    <definedName name="EngAddress_6_12_3">#REF!</definedName>
    <definedName name="EngAddress_6_13">#REF!</definedName>
    <definedName name="EngAddress_6_13_3">#REF!</definedName>
    <definedName name="EngAddress_6_14">#REF!</definedName>
    <definedName name="EngAddress_6_14_3">#REF!</definedName>
    <definedName name="EngAddress_6_15">#REF!</definedName>
    <definedName name="EngAddress_6_15_3">#REF!</definedName>
    <definedName name="EngAddress_6_16">#REF!</definedName>
    <definedName name="EngAddress_6_16_3">#REF!</definedName>
    <definedName name="EngAddress_6_17">#REF!</definedName>
    <definedName name="EngAddress_6_17_3">#REF!</definedName>
    <definedName name="EngAddress_6_18">#REF!</definedName>
    <definedName name="EngAddress_6_18_1">#REF!</definedName>
    <definedName name="EngAddress_6_19">#REF!</definedName>
    <definedName name="EngAddress_6_20">#REF!</definedName>
    <definedName name="EngAddress_6_20_3">#REF!</definedName>
    <definedName name="EngAddress_6_21">#REF!</definedName>
    <definedName name="EngAddress_6_21_1">#REF!</definedName>
    <definedName name="EngAddress_6_21_1_3">#REF!</definedName>
    <definedName name="EngAddress_6_22">#REF!</definedName>
    <definedName name="EngAddress_6_22_3">#REF!</definedName>
    <definedName name="EngAddress_6_23">#REF!</definedName>
    <definedName name="EngAddress_6_23_3">#REF!</definedName>
    <definedName name="EngAddress_6_24">#REF!</definedName>
    <definedName name="EngAddress_6_24_3">#REF!</definedName>
    <definedName name="EngAddress_6_25">#REF!</definedName>
    <definedName name="EngAddress_6_25_3">#REF!</definedName>
    <definedName name="EngAddress_6_26">#REF!</definedName>
    <definedName name="EngAddress_6_26_3">#REF!</definedName>
    <definedName name="EngAddress_6_27">#REF!</definedName>
    <definedName name="EngAddress_6_27_3">#REF!</definedName>
    <definedName name="EngAddress_6_28">#REF!</definedName>
    <definedName name="EngAddress_6_28_3">#REF!</definedName>
    <definedName name="EngAddress_6_6">#REF!</definedName>
    <definedName name="EngAddress_6_6_3">#REF!</definedName>
    <definedName name="EngAddress_6_7">#REF!</definedName>
    <definedName name="EngAddress_6_7_3">#REF!</definedName>
    <definedName name="EngAddress_6_8">#REF!</definedName>
    <definedName name="EngAddress_6_8_3">#REF!</definedName>
    <definedName name="EngAddress_6_9">#REF!</definedName>
    <definedName name="EngAddress_6_9_1">#REF!</definedName>
    <definedName name="EngAddress_6_9_1_1">#REF!</definedName>
    <definedName name="EngAddress_6_9_1_1_3">#REF!</definedName>
    <definedName name="EngAddress_6_9_1_3">#REF!</definedName>
    <definedName name="EngAddress_7">#REF!</definedName>
    <definedName name="EngAddress_8">#REF!</definedName>
    <definedName name="EngAddress_8_3">#REF!</definedName>
    <definedName name="EngAddress_9">#REF!</definedName>
    <definedName name="EngAddress_9_3">#REF!</definedName>
    <definedName name="EngCity">#REF!</definedName>
    <definedName name="EngCity_1">#REF!</definedName>
    <definedName name="EngCity_1_3">#REF!</definedName>
    <definedName name="EngCity_10">#REF!</definedName>
    <definedName name="EngCity_10_1">#REF!</definedName>
    <definedName name="EngCity_10_1_3">#REF!</definedName>
    <definedName name="EngCity_10_17">#REF!</definedName>
    <definedName name="EngCity_10_17_3">#REF!</definedName>
    <definedName name="EngCity_11">#REF!</definedName>
    <definedName name="EngCity_11_1">#REF!</definedName>
    <definedName name="EngCity_12">#REF!</definedName>
    <definedName name="EngCity_12_3">#REF!</definedName>
    <definedName name="EngCity_13">#REF!</definedName>
    <definedName name="EngCity_13_3">#REF!</definedName>
    <definedName name="EngCity_14">#REF!</definedName>
    <definedName name="EngCity_15">#REF!</definedName>
    <definedName name="EngCity_15_1">#REF!</definedName>
    <definedName name="EngCity_15_1_3">#REF!</definedName>
    <definedName name="EngCity_15_3">#REF!</definedName>
    <definedName name="EngCity_16">#REF!</definedName>
    <definedName name="EngCity_16_1">#REF!</definedName>
    <definedName name="EngCity_16_1_3">#REF!</definedName>
    <definedName name="EngCity_16_3">#REF!</definedName>
    <definedName name="EngCity_17">#REF!</definedName>
    <definedName name="EngCity_17_1">#REF!</definedName>
    <definedName name="EngCity_17_3">#REF!</definedName>
    <definedName name="EngCity_18">#REF!</definedName>
    <definedName name="EngCity_18_1">#REF!</definedName>
    <definedName name="EngCity_19">#REF!</definedName>
    <definedName name="EngCity_19_1">#REF!</definedName>
    <definedName name="EngCity_2">#REF!</definedName>
    <definedName name="EngCity_20">#REF!</definedName>
    <definedName name="EngCity_20_1">#REF!</definedName>
    <definedName name="EngCity_20_1_3">#REF!</definedName>
    <definedName name="EngCity_21">#REF!</definedName>
    <definedName name="EngCity_21_1">#REF!</definedName>
    <definedName name="EngCity_21_1_1">#REF!</definedName>
    <definedName name="EngCity_21_1_1_3">#REF!</definedName>
    <definedName name="EngCity_21_1_3">#REF!</definedName>
    <definedName name="EngCity_22">#REF!</definedName>
    <definedName name="EngCity_22_3">#REF!</definedName>
    <definedName name="EngCity_23">#REF!</definedName>
    <definedName name="EngCity_23_3">#REF!</definedName>
    <definedName name="EngCity_24">#REF!</definedName>
    <definedName name="EngCity_24_3">#REF!</definedName>
    <definedName name="EngCity_25">#REF!</definedName>
    <definedName name="EngCity_25_3">#REF!</definedName>
    <definedName name="EngCity_26">#REF!</definedName>
    <definedName name="EngCity_26_1">#REF!</definedName>
    <definedName name="EngCity_26_1_3">#REF!</definedName>
    <definedName name="EngCity_26_3">#REF!</definedName>
    <definedName name="EngCity_27">#REF!</definedName>
    <definedName name="EngCity_27_1">#REF!</definedName>
    <definedName name="EngCity_27_1_3">#REF!</definedName>
    <definedName name="EngCity_27_3">#REF!</definedName>
    <definedName name="EngCity_28">#REF!</definedName>
    <definedName name="EngCity_28_1">#REF!</definedName>
    <definedName name="EngCity_28_1_3">#REF!</definedName>
    <definedName name="EngCity_28_3">#REF!</definedName>
    <definedName name="EngCity_29">#REF!</definedName>
    <definedName name="EngCity_29_3">#REF!</definedName>
    <definedName name="EngCity_3">#REF!</definedName>
    <definedName name="EngCity_4">#REF!</definedName>
    <definedName name="EngCity_4_1">#REF!</definedName>
    <definedName name="EngCity_4_1_1">#REF!</definedName>
    <definedName name="EngCity_4_1_1_1">#REF!</definedName>
    <definedName name="EngCity_4_1_1_1_1">#REF!</definedName>
    <definedName name="EngCity_4_1_1_1_1_1">#REF!</definedName>
    <definedName name="EngCity_4_1_1_1_1_3">#REF!</definedName>
    <definedName name="EngCity_4_1_1_1_3">#REF!</definedName>
    <definedName name="EngCity_4_1_1_1_3_1">#REF!</definedName>
    <definedName name="EngCity_4_1_1_3">#REF!</definedName>
    <definedName name="EngCity_4_1_17">#REF!</definedName>
    <definedName name="EngCity_4_1_17_3">#REF!</definedName>
    <definedName name="EngCity_4_1_28">#REF!</definedName>
    <definedName name="EngCity_4_1_28_3">#REF!</definedName>
    <definedName name="EngCity_4_1_6">#REF!</definedName>
    <definedName name="EngCity_4_1_6_3">#REF!</definedName>
    <definedName name="EngCity_4_10">#REF!</definedName>
    <definedName name="EngCity_4_10_3">#REF!</definedName>
    <definedName name="EngCity_4_12">#REF!</definedName>
    <definedName name="EngCity_4_12_3">#REF!</definedName>
    <definedName name="EngCity_4_13">#REF!</definedName>
    <definedName name="EngCity_4_13_3">#REF!</definedName>
    <definedName name="EngCity_4_14">#REF!</definedName>
    <definedName name="EngCity_4_14_3">#REF!</definedName>
    <definedName name="EngCity_4_15">#REF!</definedName>
    <definedName name="EngCity_4_15_3">#REF!</definedName>
    <definedName name="EngCity_4_16">#REF!</definedName>
    <definedName name="EngCity_4_16_3">#REF!</definedName>
    <definedName name="EngCity_4_17">#REF!</definedName>
    <definedName name="EngCity_4_17_3">#REF!</definedName>
    <definedName name="EngCity_4_18">#REF!</definedName>
    <definedName name="EngCity_4_18_1">#REF!</definedName>
    <definedName name="EngCity_4_19">#REF!</definedName>
    <definedName name="EngCity_4_20">#REF!</definedName>
    <definedName name="EngCity_4_20_3">#REF!</definedName>
    <definedName name="EngCity_4_21">#REF!</definedName>
    <definedName name="EngCity_4_21_1">#REF!</definedName>
    <definedName name="EngCity_4_21_1_3">#REF!</definedName>
    <definedName name="EngCity_4_22">#REF!</definedName>
    <definedName name="EngCity_4_22_3">#REF!</definedName>
    <definedName name="EngCity_4_23">#REF!</definedName>
    <definedName name="EngCity_4_23_3">#REF!</definedName>
    <definedName name="EngCity_4_24">#REF!</definedName>
    <definedName name="EngCity_4_24_3">#REF!</definedName>
    <definedName name="EngCity_4_25">#REF!</definedName>
    <definedName name="EngCity_4_25_3">#REF!</definedName>
    <definedName name="EngCity_4_26">#REF!</definedName>
    <definedName name="EngCity_4_26_3">#REF!</definedName>
    <definedName name="EngCity_4_27">#REF!</definedName>
    <definedName name="EngCity_4_27_3">#REF!</definedName>
    <definedName name="EngCity_4_28">#REF!</definedName>
    <definedName name="EngCity_4_28_3">#REF!</definedName>
    <definedName name="EngCity_4_6">#REF!</definedName>
    <definedName name="EngCity_4_6_3">#REF!</definedName>
    <definedName name="EngCity_4_7">#REF!</definedName>
    <definedName name="EngCity_4_7_3">#REF!</definedName>
    <definedName name="EngCity_4_8">#REF!</definedName>
    <definedName name="EngCity_4_8_3">#REF!</definedName>
    <definedName name="EngCity_4_9">#REF!</definedName>
    <definedName name="EngCity_4_9_3">#REF!</definedName>
    <definedName name="EngCity_5">#REF!</definedName>
    <definedName name="EngCity_5_17">#REF!</definedName>
    <definedName name="EngCity_5_17_3">#REF!</definedName>
    <definedName name="EngCity_5_28">#REF!</definedName>
    <definedName name="EngCity_5_28_3">#REF!</definedName>
    <definedName name="EngCity_5_3">#REF!</definedName>
    <definedName name="EngCity_5_6">#REF!</definedName>
    <definedName name="EngCity_5_6_3">#REF!</definedName>
    <definedName name="EngCity_6">#REF!</definedName>
    <definedName name="EngCity_6_1">#REF!</definedName>
    <definedName name="EngCity_6_10">#REF!</definedName>
    <definedName name="EngCity_6_10_3">#REF!</definedName>
    <definedName name="EngCity_6_12">#REF!</definedName>
    <definedName name="EngCity_6_12_3">#REF!</definedName>
    <definedName name="EngCity_6_13">#REF!</definedName>
    <definedName name="EngCity_6_13_3">#REF!</definedName>
    <definedName name="EngCity_6_14">#REF!</definedName>
    <definedName name="EngCity_6_14_3">#REF!</definedName>
    <definedName name="EngCity_6_15">#REF!</definedName>
    <definedName name="EngCity_6_15_3">#REF!</definedName>
    <definedName name="EngCity_6_16">#REF!</definedName>
    <definedName name="EngCity_6_16_3">#REF!</definedName>
    <definedName name="EngCity_6_17">#REF!</definedName>
    <definedName name="EngCity_6_17_3">#REF!</definedName>
    <definedName name="EngCity_6_18">#REF!</definedName>
    <definedName name="EngCity_6_18_1">#REF!</definedName>
    <definedName name="EngCity_6_19">#REF!</definedName>
    <definedName name="EngCity_6_20">#REF!</definedName>
    <definedName name="EngCity_6_20_3">#REF!</definedName>
    <definedName name="EngCity_6_21">#REF!</definedName>
    <definedName name="EngCity_6_21_1">#REF!</definedName>
    <definedName name="EngCity_6_21_1_3">#REF!</definedName>
    <definedName name="EngCity_6_22">#REF!</definedName>
    <definedName name="EngCity_6_22_3">#REF!</definedName>
    <definedName name="EngCity_6_23">#REF!</definedName>
    <definedName name="EngCity_6_23_3">#REF!</definedName>
    <definedName name="EngCity_6_24">#REF!</definedName>
    <definedName name="EngCity_6_24_3">#REF!</definedName>
    <definedName name="EngCity_6_25">#REF!</definedName>
    <definedName name="EngCity_6_25_3">#REF!</definedName>
    <definedName name="EngCity_6_26">#REF!</definedName>
    <definedName name="EngCity_6_26_3">#REF!</definedName>
    <definedName name="EngCity_6_27">#REF!</definedName>
    <definedName name="EngCity_6_27_3">#REF!</definedName>
    <definedName name="EngCity_6_28">#REF!</definedName>
    <definedName name="EngCity_6_28_3">#REF!</definedName>
    <definedName name="EngCity_6_6">#REF!</definedName>
    <definedName name="EngCity_6_6_3">#REF!</definedName>
    <definedName name="EngCity_6_7">#REF!</definedName>
    <definedName name="EngCity_6_7_3">#REF!</definedName>
    <definedName name="EngCity_6_8">#REF!</definedName>
    <definedName name="EngCity_6_8_3">#REF!</definedName>
    <definedName name="EngCity_6_9">#REF!</definedName>
    <definedName name="EngCity_6_9_1">#REF!</definedName>
    <definedName name="EngCity_6_9_1_1">#REF!</definedName>
    <definedName name="EngCity_6_9_1_1_3">#REF!</definedName>
    <definedName name="EngCity_6_9_1_3">#REF!</definedName>
    <definedName name="EngCity_7">#REF!</definedName>
    <definedName name="EngCity_8">#REF!</definedName>
    <definedName name="EngCity_8_3">#REF!</definedName>
    <definedName name="EngCity_9">#REF!</definedName>
    <definedName name="EngCity_9_3">#REF!</definedName>
    <definedName name="EngName">#REF!</definedName>
    <definedName name="EngName_1">#REF!</definedName>
    <definedName name="EngName_1_3">#REF!</definedName>
    <definedName name="EngName_10">#REF!</definedName>
    <definedName name="EngName_10_1">#REF!</definedName>
    <definedName name="EngName_10_1_3">#REF!</definedName>
    <definedName name="EngName_10_17">#REF!</definedName>
    <definedName name="EngName_10_17_3">#REF!</definedName>
    <definedName name="EngName_11">#REF!</definedName>
    <definedName name="EngName_11_1">#REF!</definedName>
    <definedName name="EngName_12">#REF!</definedName>
    <definedName name="EngName_12_3">#REF!</definedName>
    <definedName name="EngName_13">#REF!</definedName>
    <definedName name="EngName_13_3">#REF!</definedName>
    <definedName name="EngName_14">#REF!</definedName>
    <definedName name="EngName_15">#REF!</definedName>
    <definedName name="EngName_15_1">#REF!</definedName>
    <definedName name="EngName_15_1_3">#REF!</definedName>
    <definedName name="EngName_15_3">#REF!</definedName>
    <definedName name="EngName_16">#REF!</definedName>
    <definedName name="EngName_16_1">#REF!</definedName>
    <definedName name="EngName_16_1_3">#REF!</definedName>
    <definedName name="EngName_16_3">#REF!</definedName>
    <definedName name="EngName_17">#REF!</definedName>
    <definedName name="EngName_17_1">#REF!</definedName>
    <definedName name="EngName_17_3">#REF!</definedName>
    <definedName name="EngName_18">#REF!</definedName>
    <definedName name="EngName_18_1">#REF!</definedName>
    <definedName name="EngName_19">#REF!</definedName>
    <definedName name="EngName_19_1">#REF!</definedName>
    <definedName name="EngName_2">#REF!</definedName>
    <definedName name="EngName_20">#REF!</definedName>
    <definedName name="EngName_20_1">#REF!</definedName>
    <definedName name="EngName_20_1_3">#REF!</definedName>
    <definedName name="EngName_21">#REF!</definedName>
    <definedName name="EngName_21_1">#REF!</definedName>
    <definedName name="EngName_21_1_1">#REF!</definedName>
    <definedName name="EngName_21_1_1_3">#REF!</definedName>
    <definedName name="EngName_21_1_3">#REF!</definedName>
    <definedName name="EngName_22">#REF!</definedName>
    <definedName name="EngName_22_3">#REF!</definedName>
    <definedName name="EngName_23">#REF!</definedName>
    <definedName name="EngName_23_3">#REF!</definedName>
    <definedName name="EngName_24">#REF!</definedName>
    <definedName name="EngName_24_3">#REF!</definedName>
    <definedName name="EngName_25">#REF!</definedName>
    <definedName name="EngName_25_3">#REF!</definedName>
    <definedName name="EngName_26">#REF!</definedName>
    <definedName name="EngName_26_1">#REF!</definedName>
    <definedName name="EngName_26_1_3">#REF!</definedName>
    <definedName name="EngName_26_3">#REF!</definedName>
    <definedName name="EngName_27">#REF!</definedName>
    <definedName name="EngName_27_1">#REF!</definedName>
    <definedName name="EngName_27_1_3">#REF!</definedName>
    <definedName name="EngName_27_3">#REF!</definedName>
    <definedName name="EngName_28">#REF!</definedName>
    <definedName name="EngName_28_1">#REF!</definedName>
    <definedName name="EngName_28_1_3">#REF!</definedName>
    <definedName name="EngName_28_3">#REF!</definedName>
    <definedName name="EngName_29">#REF!</definedName>
    <definedName name="EngName_29_3">#REF!</definedName>
    <definedName name="EngName_3">#REF!</definedName>
    <definedName name="EngName_4">#REF!</definedName>
    <definedName name="EngName_4_1">#REF!</definedName>
    <definedName name="EngName_4_1_1">#REF!</definedName>
    <definedName name="EngName_4_1_1_1">#REF!</definedName>
    <definedName name="EngName_4_1_1_1_1">#REF!</definedName>
    <definedName name="EngName_4_1_1_1_1_1">#REF!</definedName>
    <definedName name="EngName_4_1_1_1_1_3">#REF!</definedName>
    <definedName name="EngName_4_1_1_1_3">#REF!</definedName>
    <definedName name="EngName_4_1_1_1_3_1">#REF!</definedName>
    <definedName name="EngName_4_1_1_3">#REF!</definedName>
    <definedName name="EngName_4_1_17">#REF!</definedName>
    <definedName name="EngName_4_1_17_3">#REF!</definedName>
    <definedName name="EngName_4_1_28">#REF!</definedName>
    <definedName name="EngName_4_1_28_3">#REF!</definedName>
    <definedName name="EngName_4_1_6">#REF!</definedName>
    <definedName name="EngName_4_1_6_3">#REF!</definedName>
    <definedName name="EngName_4_10">#REF!</definedName>
    <definedName name="EngName_4_10_3">#REF!</definedName>
    <definedName name="EngName_4_12">#REF!</definedName>
    <definedName name="EngName_4_12_3">#REF!</definedName>
    <definedName name="EngName_4_13">#REF!</definedName>
    <definedName name="EngName_4_13_3">#REF!</definedName>
    <definedName name="EngName_4_14">#REF!</definedName>
    <definedName name="EngName_4_14_3">#REF!</definedName>
    <definedName name="EngName_4_15">#REF!</definedName>
    <definedName name="EngName_4_15_3">#REF!</definedName>
    <definedName name="EngName_4_16">#REF!</definedName>
    <definedName name="EngName_4_16_3">#REF!</definedName>
    <definedName name="EngName_4_17">#REF!</definedName>
    <definedName name="EngName_4_17_3">#REF!</definedName>
    <definedName name="EngName_4_18">#REF!</definedName>
    <definedName name="EngName_4_18_1">#REF!</definedName>
    <definedName name="EngName_4_19">#REF!</definedName>
    <definedName name="EngName_4_20">#REF!</definedName>
    <definedName name="EngName_4_20_3">#REF!</definedName>
    <definedName name="EngName_4_21">#REF!</definedName>
    <definedName name="EngName_4_21_1">#REF!</definedName>
    <definedName name="EngName_4_21_1_3">#REF!</definedName>
    <definedName name="EngName_4_22">#REF!</definedName>
    <definedName name="EngName_4_22_3">#REF!</definedName>
    <definedName name="EngName_4_23">#REF!</definedName>
    <definedName name="EngName_4_23_3">#REF!</definedName>
    <definedName name="EngName_4_24">#REF!</definedName>
    <definedName name="EngName_4_24_3">#REF!</definedName>
    <definedName name="EngName_4_25">#REF!</definedName>
    <definedName name="EngName_4_25_3">#REF!</definedName>
    <definedName name="EngName_4_26">#REF!</definedName>
    <definedName name="EngName_4_26_3">#REF!</definedName>
    <definedName name="EngName_4_27">#REF!</definedName>
    <definedName name="EngName_4_27_3">#REF!</definedName>
    <definedName name="EngName_4_28">#REF!</definedName>
    <definedName name="EngName_4_28_3">#REF!</definedName>
    <definedName name="EngName_4_6">#REF!</definedName>
    <definedName name="EngName_4_6_3">#REF!</definedName>
    <definedName name="EngName_4_7">#REF!</definedName>
    <definedName name="EngName_4_7_3">#REF!</definedName>
    <definedName name="EngName_4_8">#REF!</definedName>
    <definedName name="EngName_4_8_3">#REF!</definedName>
    <definedName name="EngName_4_9">#REF!</definedName>
    <definedName name="EngName_4_9_3">#REF!</definedName>
    <definedName name="EngName_5">#REF!</definedName>
    <definedName name="EngName_5_17">#REF!</definedName>
    <definedName name="EngName_5_17_3">#REF!</definedName>
    <definedName name="EngName_5_28">#REF!</definedName>
    <definedName name="EngName_5_28_3">#REF!</definedName>
    <definedName name="EngName_5_3">#REF!</definedName>
    <definedName name="EngName_5_6">#REF!</definedName>
    <definedName name="EngName_5_6_3">#REF!</definedName>
    <definedName name="EngName_6">#REF!</definedName>
    <definedName name="EngName_6_1">#REF!</definedName>
    <definedName name="EngName_6_10">#REF!</definedName>
    <definedName name="EngName_6_10_3">#REF!</definedName>
    <definedName name="EngName_6_12">#REF!</definedName>
    <definedName name="EngName_6_12_3">#REF!</definedName>
    <definedName name="EngName_6_13">#REF!</definedName>
    <definedName name="EngName_6_13_3">#REF!</definedName>
    <definedName name="EngName_6_14">#REF!</definedName>
    <definedName name="EngName_6_14_3">#REF!</definedName>
    <definedName name="EngName_6_15">#REF!</definedName>
    <definedName name="EngName_6_15_3">#REF!</definedName>
    <definedName name="EngName_6_16">#REF!</definedName>
    <definedName name="EngName_6_16_3">#REF!</definedName>
    <definedName name="EngName_6_17">#REF!</definedName>
    <definedName name="EngName_6_17_3">#REF!</definedName>
    <definedName name="EngName_6_18">#REF!</definedName>
    <definedName name="EngName_6_18_1">#REF!</definedName>
    <definedName name="EngName_6_19">#REF!</definedName>
    <definedName name="EngName_6_20">#REF!</definedName>
    <definedName name="EngName_6_20_3">#REF!</definedName>
    <definedName name="EngName_6_21">#REF!</definedName>
    <definedName name="EngName_6_21_1">#REF!</definedName>
    <definedName name="EngName_6_21_1_3">#REF!</definedName>
    <definedName name="EngName_6_22">#REF!</definedName>
    <definedName name="EngName_6_22_3">#REF!</definedName>
    <definedName name="EngName_6_23">#REF!</definedName>
    <definedName name="EngName_6_23_3">#REF!</definedName>
    <definedName name="EngName_6_24">#REF!</definedName>
    <definedName name="EngName_6_24_3">#REF!</definedName>
    <definedName name="EngName_6_25">#REF!</definedName>
    <definedName name="EngName_6_25_3">#REF!</definedName>
    <definedName name="EngName_6_26">#REF!</definedName>
    <definedName name="EngName_6_26_3">#REF!</definedName>
    <definedName name="EngName_6_27">#REF!</definedName>
    <definedName name="EngName_6_27_3">#REF!</definedName>
    <definedName name="EngName_6_28">#REF!</definedName>
    <definedName name="EngName_6_28_3">#REF!</definedName>
    <definedName name="EngName_6_6">#REF!</definedName>
    <definedName name="EngName_6_6_3">#REF!</definedName>
    <definedName name="EngName_6_7">#REF!</definedName>
    <definedName name="EngName_6_7_3">#REF!</definedName>
    <definedName name="EngName_6_8">#REF!</definedName>
    <definedName name="EngName_6_8_3">#REF!</definedName>
    <definedName name="EngName_6_9">#REF!</definedName>
    <definedName name="EngName_6_9_1">#REF!</definedName>
    <definedName name="EngName_6_9_1_1">#REF!</definedName>
    <definedName name="EngName_6_9_1_1_3">#REF!</definedName>
    <definedName name="EngName_6_9_1_3">#REF!</definedName>
    <definedName name="EngName_7">#REF!</definedName>
    <definedName name="EngName_8">#REF!</definedName>
    <definedName name="EngName_8_3">#REF!</definedName>
    <definedName name="EngName_9">#REF!</definedName>
    <definedName name="EngName_9_3">#REF!</definedName>
    <definedName name="EngPostal">#REF!</definedName>
    <definedName name="EngPostal_1">#REF!</definedName>
    <definedName name="EngPostal_1_3">#REF!</definedName>
    <definedName name="EngPostal_10">#REF!</definedName>
    <definedName name="EngPostal_10_1">#REF!</definedName>
    <definedName name="EngPostal_10_1_3">#REF!</definedName>
    <definedName name="EngPostal_10_17">#REF!</definedName>
    <definedName name="EngPostal_10_17_3">#REF!</definedName>
    <definedName name="EngPostal_11">#REF!</definedName>
    <definedName name="EngPostal_11_1">#REF!</definedName>
    <definedName name="EngPostal_12">#REF!</definedName>
    <definedName name="EngPostal_12_3">#REF!</definedName>
    <definedName name="EngPostal_13">#REF!</definedName>
    <definedName name="EngPostal_13_3">#REF!</definedName>
    <definedName name="EngPostal_14">#REF!</definedName>
    <definedName name="EngPostal_15">#REF!</definedName>
    <definedName name="EngPostal_15_1">#REF!</definedName>
    <definedName name="EngPostal_15_1_3">#REF!</definedName>
    <definedName name="EngPostal_15_3">#REF!</definedName>
    <definedName name="EngPostal_16">#REF!</definedName>
    <definedName name="EngPostal_16_1">#REF!</definedName>
    <definedName name="EngPostal_16_1_3">#REF!</definedName>
    <definedName name="EngPostal_16_3">#REF!</definedName>
    <definedName name="EngPostal_17">#REF!</definedName>
    <definedName name="EngPostal_17_1">#REF!</definedName>
    <definedName name="EngPostal_17_3">#REF!</definedName>
    <definedName name="EngPostal_18">#REF!</definedName>
    <definedName name="EngPostal_18_1">#REF!</definedName>
    <definedName name="EngPostal_19">#REF!</definedName>
    <definedName name="EngPostal_19_1">#REF!</definedName>
    <definedName name="EngPostal_2">#REF!</definedName>
    <definedName name="EngPostal_20">#REF!</definedName>
    <definedName name="EngPostal_20_1">#REF!</definedName>
    <definedName name="EngPostal_20_1_3">#REF!</definedName>
    <definedName name="EngPostal_21">#REF!</definedName>
    <definedName name="EngPostal_21_1">#REF!</definedName>
    <definedName name="EngPostal_21_1_1">#REF!</definedName>
    <definedName name="EngPostal_21_1_1_3">#REF!</definedName>
    <definedName name="EngPostal_21_1_3">#REF!</definedName>
    <definedName name="EngPostal_22">#REF!</definedName>
    <definedName name="EngPostal_22_3">#REF!</definedName>
    <definedName name="EngPostal_23">#REF!</definedName>
    <definedName name="EngPostal_23_3">#REF!</definedName>
    <definedName name="EngPostal_24">#REF!</definedName>
    <definedName name="EngPostal_24_3">#REF!</definedName>
    <definedName name="EngPostal_25">#REF!</definedName>
    <definedName name="EngPostal_25_3">#REF!</definedName>
    <definedName name="EngPostal_26">#REF!</definedName>
    <definedName name="EngPostal_26_1">#REF!</definedName>
    <definedName name="EngPostal_26_1_3">#REF!</definedName>
    <definedName name="EngPostal_26_3">#REF!</definedName>
    <definedName name="EngPostal_27">#REF!</definedName>
    <definedName name="EngPostal_27_1">#REF!</definedName>
    <definedName name="EngPostal_27_1_3">#REF!</definedName>
    <definedName name="EngPostal_27_3">#REF!</definedName>
    <definedName name="EngPostal_28">#REF!</definedName>
    <definedName name="EngPostal_28_1">#REF!</definedName>
    <definedName name="EngPostal_28_1_3">#REF!</definedName>
    <definedName name="EngPostal_28_3">#REF!</definedName>
    <definedName name="EngPostal_29">#REF!</definedName>
    <definedName name="EngPostal_29_3">#REF!</definedName>
    <definedName name="EngPostal_3">#REF!</definedName>
    <definedName name="EngPostal_4">#REF!</definedName>
    <definedName name="EngPostal_4_1">#REF!</definedName>
    <definedName name="EngPostal_4_1_1">#REF!</definedName>
    <definedName name="EngPostal_4_1_1_1">#REF!</definedName>
    <definedName name="EngPostal_4_1_1_1_1">#REF!</definedName>
    <definedName name="EngPostal_4_1_1_1_1_1">#REF!</definedName>
    <definedName name="EngPostal_4_1_1_1_1_3">#REF!</definedName>
    <definedName name="EngPostal_4_1_1_1_3">#REF!</definedName>
    <definedName name="EngPostal_4_1_1_1_3_1">#REF!</definedName>
    <definedName name="EngPostal_4_1_1_3">#REF!</definedName>
    <definedName name="EngPostal_4_1_17">#REF!</definedName>
    <definedName name="EngPostal_4_1_17_3">#REF!</definedName>
    <definedName name="EngPostal_4_1_28">#REF!</definedName>
    <definedName name="EngPostal_4_1_28_3">#REF!</definedName>
    <definedName name="EngPostal_4_1_6">#REF!</definedName>
    <definedName name="EngPostal_4_1_6_3">#REF!</definedName>
    <definedName name="EngPostal_4_10">#REF!</definedName>
    <definedName name="EngPostal_4_10_3">#REF!</definedName>
    <definedName name="EngPostal_4_12">#REF!</definedName>
    <definedName name="EngPostal_4_12_3">#REF!</definedName>
    <definedName name="EngPostal_4_13">#REF!</definedName>
    <definedName name="EngPostal_4_13_3">#REF!</definedName>
    <definedName name="EngPostal_4_14">#REF!</definedName>
    <definedName name="EngPostal_4_14_3">#REF!</definedName>
    <definedName name="EngPostal_4_15">#REF!</definedName>
    <definedName name="EngPostal_4_15_3">#REF!</definedName>
    <definedName name="EngPostal_4_16">#REF!</definedName>
    <definedName name="EngPostal_4_16_3">#REF!</definedName>
    <definedName name="EngPostal_4_17">#REF!</definedName>
    <definedName name="EngPostal_4_17_3">#REF!</definedName>
    <definedName name="EngPostal_4_18">#REF!</definedName>
    <definedName name="EngPostal_4_18_1">#REF!</definedName>
    <definedName name="EngPostal_4_19">#REF!</definedName>
    <definedName name="EngPostal_4_20">#REF!</definedName>
    <definedName name="EngPostal_4_20_3">#REF!</definedName>
    <definedName name="EngPostal_4_21">#REF!</definedName>
    <definedName name="EngPostal_4_21_1">#REF!</definedName>
    <definedName name="EngPostal_4_21_1_3">#REF!</definedName>
    <definedName name="EngPostal_4_22">#REF!</definedName>
    <definedName name="EngPostal_4_22_3">#REF!</definedName>
    <definedName name="EngPostal_4_23">#REF!</definedName>
    <definedName name="EngPostal_4_23_3">#REF!</definedName>
    <definedName name="EngPostal_4_24">#REF!</definedName>
    <definedName name="EngPostal_4_24_3">#REF!</definedName>
    <definedName name="EngPostal_4_25">#REF!</definedName>
    <definedName name="EngPostal_4_25_3">#REF!</definedName>
    <definedName name="EngPostal_4_26">#REF!</definedName>
    <definedName name="EngPostal_4_26_3">#REF!</definedName>
    <definedName name="EngPostal_4_27">#REF!</definedName>
    <definedName name="EngPostal_4_27_3">#REF!</definedName>
    <definedName name="EngPostal_4_28">#REF!</definedName>
    <definedName name="EngPostal_4_28_3">#REF!</definedName>
    <definedName name="EngPostal_4_6">#REF!</definedName>
    <definedName name="EngPostal_4_6_3">#REF!</definedName>
    <definedName name="EngPostal_4_7">#REF!</definedName>
    <definedName name="EngPostal_4_7_3">#REF!</definedName>
    <definedName name="EngPostal_4_8">#REF!</definedName>
    <definedName name="EngPostal_4_8_3">#REF!</definedName>
    <definedName name="EngPostal_4_9">#REF!</definedName>
    <definedName name="EngPostal_4_9_3">#REF!</definedName>
    <definedName name="EngPostal_5">#REF!</definedName>
    <definedName name="EngPostal_5_17">#REF!</definedName>
    <definedName name="EngPostal_5_17_3">#REF!</definedName>
    <definedName name="EngPostal_5_28">#REF!</definedName>
    <definedName name="EngPostal_5_28_3">#REF!</definedName>
    <definedName name="EngPostal_5_3">#REF!</definedName>
    <definedName name="EngPostal_5_6">#REF!</definedName>
    <definedName name="EngPostal_5_6_3">#REF!</definedName>
    <definedName name="EngPostal_6">#REF!</definedName>
    <definedName name="EngPostal_6_1">#REF!</definedName>
    <definedName name="EngPostal_6_10">#REF!</definedName>
    <definedName name="EngPostal_6_10_3">#REF!</definedName>
    <definedName name="EngPostal_6_12">#REF!</definedName>
    <definedName name="EngPostal_6_12_3">#REF!</definedName>
    <definedName name="EngPostal_6_13">#REF!</definedName>
    <definedName name="EngPostal_6_13_3">#REF!</definedName>
    <definedName name="EngPostal_6_14">#REF!</definedName>
    <definedName name="EngPostal_6_14_3">#REF!</definedName>
    <definedName name="EngPostal_6_15">#REF!</definedName>
    <definedName name="EngPostal_6_15_3">#REF!</definedName>
    <definedName name="EngPostal_6_16">#REF!</definedName>
    <definedName name="EngPostal_6_16_3">#REF!</definedName>
    <definedName name="EngPostal_6_17">#REF!</definedName>
    <definedName name="EngPostal_6_17_3">#REF!</definedName>
    <definedName name="EngPostal_6_18">#REF!</definedName>
    <definedName name="EngPostal_6_18_1">#REF!</definedName>
    <definedName name="EngPostal_6_19">#REF!</definedName>
    <definedName name="EngPostal_6_20">#REF!</definedName>
    <definedName name="EngPostal_6_20_3">#REF!</definedName>
    <definedName name="EngPostal_6_21">#REF!</definedName>
    <definedName name="EngPostal_6_21_1">#REF!</definedName>
    <definedName name="EngPostal_6_21_1_3">#REF!</definedName>
    <definedName name="EngPostal_6_22">#REF!</definedName>
    <definedName name="EngPostal_6_22_3">#REF!</definedName>
    <definedName name="EngPostal_6_23">#REF!</definedName>
    <definedName name="EngPostal_6_23_3">#REF!</definedName>
    <definedName name="EngPostal_6_24">#REF!</definedName>
    <definedName name="EngPostal_6_24_3">#REF!</definedName>
    <definedName name="EngPostal_6_25">#REF!</definedName>
    <definedName name="EngPostal_6_25_3">#REF!</definedName>
    <definedName name="EngPostal_6_26">#REF!</definedName>
    <definedName name="EngPostal_6_26_3">#REF!</definedName>
    <definedName name="EngPostal_6_27">#REF!</definedName>
    <definedName name="EngPostal_6_27_3">#REF!</definedName>
    <definedName name="EngPostal_6_28">#REF!</definedName>
    <definedName name="EngPostal_6_28_3">#REF!</definedName>
    <definedName name="EngPostal_6_6">#REF!</definedName>
    <definedName name="EngPostal_6_6_3">#REF!</definedName>
    <definedName name="EngPostal_6_7">#REF!</definedName>
    <definedName name="EngPostal_6_7_3">#REF!</definedName>
    <definedName name="EngPostal_6_8">#REF!</definedName>
    <definedName name="EngPostal_6_8_3">#REF!</definedName>
    <definedName name="EngPostal_6_9">#REF!</definedName>
    <definedName name="EngPostal_6_9_1">#REF!</definedName>
    <definedName name="EngPostal_6_9_1_1">#REF!</definedName>
    <definedName name="EngPostal_6_9_1_1_3">#REF!</definedName>
    <definedName name="EngPostal_6_9_1_3">#REF!</definedName>
    <definedName name="EngPostal_7">#REF!</definedName>
    <definedName name="EngPostal_8">#REF!</definedName>
    <definedName name="EngPostal_8_3">#REF!</definedName>
    <definedName name="EngPostal_9">#REF!</definedName>
    <definedName name="EngPostal_9_3">#REF!</definedName>
    <definedName name="EngPrio">#REF!</definedName>
    <definedName name="EngPrio_1">#REF!</definedName>
    <definedName name="EngPrio_1_3">#REF!</definedName>
    <definedName name="EngPrio_10">#REF!</definedName>
    <definedName name="EngPrio_10_1">#REF!</definedName>
    <definedName name="EngPrio_10_1_3">#REF!</definedName>
    <definedName name="EngPrio_10_17">#REF!</definedName>
    <definedName name="EngPrio_10_17_3">#REF!</definedName>
    <definedName name="EngPrio_11">#REF!</definedName>
    <definedName name="EngPrio_11_1">#REF!</definedName>
    <definedName name="EngPrio_12">#REF!</definedName>
    <definedName name="EngPrio_12_3">#REF!</definedName>
    <definedName name="EngPrio_13">#REF!</definedName>
    <definedName name="EngPrio_13_3">#REF!</definedName>
    <definedName name="EngPrio_14">#REF!</definedName>
    <definedName name="EngPrio_15">#REF!</definedName>
    <definedName name="EngPrio_15_1">#REF!</definedName>
    <definedName name="EngPrio_15_1_3">#REF!</definedName>
    <definedName name="EngPrio_15_3">#REF!</definedName>
    <definedName name="EngPrio_16">#REF!</definedName>
    <definedName name="EngPrio_16_1">#REF!</definedName>
    <definedName name="EngPrio_16_1_3">#REF!</definedName>
    <definedName name="EngPrio_16_3">#REF!</definedName>
    <definedName name="EngPrio_17">#REF!</definedName>
    <definedName name="EngPrio_17_1">#REF!</definedName>
    <definedName name="EngPrio_17_3">#REF!</definedName>
    <definedName name="EngPrio_18">#REF!</definedName>
    <definedName name="EngPrio_18_1">#REF!</definedName>
    <definedName name="EngPrio_19">#REF!</definedName>
    <definedName name="EngPrio_19_1">#REF!</definedName>
    <definedName name="EngPrio_2">#REF!</definedName>
    <definedName name="EngPrio_20">#REF!</definedName>
    <definedName name="EngPrio_20_1">#REF!</definedName>
    <definedName name="EngPrio_20_1_3">#REF!</definedName>
    <definedName name="EngPrio_21">#REF!</definedName>
    <definedName name="EngPrio_21_1">#REF!</definedName>
    <definedName name="EngPrio_21_1_1">#REF!</definedName>
    <definedName name="EngPrio_21_1_1_3">#REF!</definedName>
    <definedName name="EngPrio_21_1_3">#REF!</definedName>
    <definedName name="EngPrio_22">#REF!</definedName>
    <definedName name="EngPrio_22_3">#REF!</definedName>
    <definedName name="EngPrio_23">#REF!</definedName>
    <definedName name="EngPrio_23_3">#REF!</definedName>
    <definedName name="EngPrio_24">#REF!</definedName>
    <definedName name="EngPrio_24_3">#REF!</definedName>
    <definedName name="EngPrio_25">#REF!</definedName>
    <definedName name="EngPrio_25_3">#REF!</definedName>
    <definedName name="EngPrio_26">#REF!</definedName>
    <definedName name="EngPrio_26_1">#REF!</definedName>
    <definedName name="EngPrio_26_1_3">#REF!</definedName>
    <definedName name="EngPrio_26_3">#REF!</definedName>
    <definedName name="EngPrio_27">#REF!</definedName>
    <definedName name="EngPrio_27_1">#REF!</definedName>
    <definedName name="EngPrio_27_1_3">#REF!</definedName>
    <definedName name="EngPrio_27_3">#REF!</definedName>
    <definedName name="EngPrio_28">#REF!</definedName>
    <definedName name="EngPrio_28_1">#REF!</definedName>
    <definedName name="EngPrio_28_1_3">#REF!</definedName>
    <definedName name="EngPrio_28_3">#REF!</definedName>
    <definedName name="EngPrio_29">#REF!</definedName>
    <definedName name="EngPrio_29_3">#REF!</definedName>
    <definedName name="EngPrio_3">#REF!</definedName>
    <definedName name="EngPrio_4">#REF!</definedName>
    <definedName name="EngPrio_4_1">#REF!</definedName>
    <definedName name="EngPrio_4_1_1">#REF!</definedName>
    <definedName name="EngPrio_4_1_1_1">#REF!</definedName>
    <definedName name="EngPrio_4_1_1_1_1">#REF!</definedName>
    <definedName name="EngPrio_4_1_1_1_1_1">#REF!</definedName>
    <definedName name="EngPrio_4_1_1_1_1_3">#REF!</definedName>
    <definedName name="EngPrio_4_1_1_1_3">#REF!</definedName>
    <definedName name="EngPrio_4_1_1_1_3_1">#REF!</definedName>
    <definedName name="EngPrio_4_1_1_3">#REF!</definedName>
    <definedName name="EngPrio_4_1_17">#REF!</definedName>
    <definedName name="EngPrio_4_1_17_3">#REF!</definedName>
    <definedName name="EngPrio_4_1_28">#REF!</definedName>
    <definedName name="EngPrio_4_1_28_3">#REF!</definedName>
    <definedName name="EngPrio_4_1_6">#REF!</definedName>
    <definedName name="EngPrio_4_1_6_3">#REF!</definedName>
    <definedName name="EngPrio_4_10">#REF!</definedName>
    <definedName name="EngPrio_4_10_3">#REF!</definedName>
    <definedName name="EngPrio_4_12">#REF!</definedName>
    <definedName name="EngPrio_4_12_3">#REF!</definedName>
    <definedName name="EngPrio_4_13">#REF!</definedName>
    <definedName name="EngPrio_4_13_3">#REF!</definedName>
    <definedName name="EngPrio_4_14">#REF!</definedName>
    <definedName name="EngPrio_4_14_3">#REF!</definedName>
    <definedName name="EngPrio_4_15">#REF!</definedName>
    <definedName name="EngPrio_4_15_3">#REF!</definedName>
    <definedName name="EngPrio_4_16">#REF!</definedName>
    <definedName name="EngPrio_4_16_3">#REF!</definedName>
    <definedName name="EngPrio_4_17">#REF!</definedName>
    <definedName name="EngPrio_4_17_3">#REF!</definedName>
    <definedName name="EngPrio_4_18">#REF!</definedName>
    <definedName name="EngPrio_4_18_1">#REF!</definedName>
    <definedName name="EngPrio_4_19">#REF!</definedName>
    <definedName name="EngPrio_4_20">#REF!</definedName>
    <definedName name="EngPrio_4_20_3">#REF!</definedName>
    <definedName name="EngPrio_4_21">#REF!</definedName>
    <definedName name="EngPrio_4_21_1">#REF!</definedName>
    <definedName name="EngPrio_4_21_1_3">#REF!</definedName>
    <definedName name="EngPrio_4_22">#REF!</definedName>
    <definedName name="EngPrio_4_22_3">#REF!</definedName>
    <definedName name="EngPrio_4_23">#REF!</definedName>
    <definedName name="EngPrio_4_23_3">#REF!</definedName>
    <definedName name="EngPrio_4_24">#REF!</definedName>
    <definedName name="EngPrio_4_24_3">#REF!</definedName>
    <definedName name="EngPrio_4_25">#REF!</definedName>
    <definedName name="EngPrio_4_25_3">#REF!</definedName>
    <definedName name="EngPrio_4_26">#REF!</definedName>
    <definedName name="EngPrio_4_26_3">#REF!</definedName>
    <definedName name="EngPrio_4_27">#REF!</definedName>
    <definedName name="EngPrio_4_27_3">#REF!</definedName>
    <definedName name="EngPrio_4_28">#REF!</definedName>
    <definedName name="EngPrio_4_28_3">#REF!</definedName>
    <definedName name="EngPrio_4_6">#REF!</definedName>
    <definedName name="EngPrio_4_6_3">#REF!</definedName>
    <definedName name="EngPrio_4_7">#REF!</definedName>
    <definedName name="EngPrio_4_7_3">#REF!</definedName>
    <definedName name="EngPrio_4_8">#REF!</definedName>
    <definedName name="EngPrio_4_8_3">#REF!</definedName>
    <definedName name="EngPrio_4_9">#REF!</definedName>
    <definedName name="EngPrio_4_9_3">#REF!</definedName>
    <definedName name="EngPrio_5">#REF!</definedName>
    <definedName name="EngPrio_5_17">#REF!</definedName>
    <definedName name="EngPrio_5_17_3">#REF!</definedName>
    <definedName name="EngPrio_5_28">#REF!</definedName>
    <definedName name="EngPrio_5_28_3">#REF!</definedName>
    <definedName name="EngPrio_5_3">#REF!</definedName>
    <definedName name="EngPrio_5_6">#REF!</definedName>
    <definedName name="EngPrio_5_6_3">#REF!</definedName>
    <definedName name="EngPrio_6">#REF!</definedName>
    <definedName name="EngPrio_6_1">#REF!</definedName>
    <definedName name="EngPrio_6_10">#REF!</definedName>
    <definedName name="EngPrio_6_10_3">#REF!</definedName>
    <definedName name="EngPrio_6_12">#REF!</definedName>
    <definedName name="EngPrio_6_12_3">#REF!</definedName>
    <definedName name="EngPrio_6_13">#REF!</definedName>
    <definedName name="EngPrio_6_13_3">#REF!</definedName>
    <definedName name="EngPrio_6_14">#REF!</definedName>
    <definedName name="EngPrio_6_14_3">#REF!</definedName>
    <definedName name="EngPrio_6_15">#REF!</definedName>
    <definedName name="EngPrio_6_15_3">#REF!</definedName>
    <definedName name="EngPrio_6_16">#REF!</definedName>
    <definedName name="EngPrio_6_16_3">#REF!</definedName>
    <definedName name="EngPrio_6_17">#REF!</definedName>
    <definedName name="EngPrio_6_17_3">#REF!</definedName>
    <definedName name="EngPrio_6_18">#REF!</definedName>
    <definedName name="EngPrio_6_18_1">#REF!</definedName>
    <definedName name="EngPrio_6_19">#REF!</definedName>
    <definedName name="EngPrio_6_20">#REF!</definedName>
    <definedName name="EngPrio_6_20_3">#REF!</definedName>
    <definedName name="EngPrio_6_21">#REF!</definedName>
    <definedName name="EngPrio_6_21_1">#REF!</definedName>
    <definedName name="EngPrio_6_21_1_3">#REF!</definedName>
    <definedName name="EngPrio_6_22">#REF!</definedName>
    <definedName name="EngPrio_6_22_3">#REF!</definedName>
    <definedName name="EngPrio_6_23">#REF!</definedName>
    <definedName name="EngPrio_6_23_3">#REF!</definedName>
    <definedName name="EngPrio_6_24">#REF!</definedName>
    <definedName name="EngPrio_6_24_3">#REF!</definedName>
    <definedName name="EngPrio_6_25">#REF!</definedName>
    <definedName name="EngPrio_6_25_3">#REF!</definedName>
    <definedName name="EngPrio_6_26">#REF!</definedName>
    <definedName name="EngPrio_6_26_3">#REF!</definedName>
    <definedName name="EngPrio_6_27">#REF!</definedName>
    <definedName name="EngPrio_6_27_3">#REF!</definedName>
    <definedName name="EngPrio_6_28">#REF!</definedName>
    <definedName name="EngPrio_6_28_3">#REF!</definedName>
    <definedName name="EngPrio_6_6">#REF!</definedName>
    <definedName name="EngPrio_6_6_3">#REF!</definedName>
    <definedName name="EngPrio_6_7">#REF!</definedName>
    <definedName name="EngPrio_6_7_3">#REF!</definedName>
    <definedName name="EngPrio_6_8">#REF!</definedName>
    <definedName name="EngPrio_6_8_3">#REF!</definedName>
    <definedName name="EngPrio_6_9">#REF!</definedName>
    <definedName name="EngPrio_6_9_1">#REF!</definedName>
    <definedName name="EngPrio_6_9_1_1">#REF!</definedName>
    <definedName name="EngPrio_6_9_1_1_3">#REF!</definedName>
    <definedName name="EngPrio_6_9_1_3">#REF!</definedName>
    <definedName name="EngPrio_7">#REF!</definedName>
    <definedName name="EngPrio_8">#REF!</definedName>
    <definedName name="EngPrio_8_3">#REF!</definedName>
    <definedName name="EngPrio_9">#REF!</definedName>
    <definedName name="EngPrio_9_3">#REF!</definedName>
    <definedName name="EngPrio_Text">#REF!</definedName>
    <definedName name="EngPrio_Text_1">#REF!</definedName>
    <definedName name="EngPrio_Text_1_3">#REF!</definedName>
    <definedName name="EngPrio_Text_10">#REF!</definedName>
    <definedName name="EngPrio_Text_10_1">#REF!</definedName>
    <definedName name="EngPrio_Text_10_1_3">#REF!</definedName>
    <definedName name="EngPrio_Text_10_17">#REF!</definedName>
    <definedName name="EngPrio_Text_10_17_3">#REF!</definedName>
    <definedName name="EngPrio_Text_11">#REF!</definedName>
    <definedName name="EngPrio_Text_11_1">#REF!</definedName>
    <definedName name="EngPrio_Text_12">#REF!</definedName>
    <definedName name="EngPrio_Text_12_3">#REF!</definedName>
    <definedName name="EngPrio_Text_13">#REF!</definedName>
    <definedName name="EngPrio_Text_13_3">#REF!</definedName>
    <definedName name="EngPrio_Text_14">#REF!</definedName>
    <definedName name="EngPrio_Text_15">#REF!</definedName>
    <definedName name="EngPrio_Text_15_1">#REF!</definedName>
    <definedName name="EngPrio_Text_15_1_3">#REF!</definedName>
    <definedName name="EngPrio_Text_15_3">#REF!</definedName>
    <definedName name="EngPrio_Text_16">#REF!</definedName>
    <definedName name="EngPrio_Text_16_1">#REF!</definedName>
    <definedName name="EngPrio_Text_16_1_3">#REF!</definedName>
    <definedName name="EngPrio_Text_16_3">#REF!</definedName>
    <definedName name="EngPrio_Text_17">#REF!</definedName>
    <definedName name="EngPrio_Text_17_1">#REF!</definedName>
    <definedName name="EngPrio_Text_17_3">#REF!</definedName>
    <definedName name="EngPrio_Text_18">#REF!</definedName>
    <definedName name="EngPrio_Text_18_1">#REF!</definedName>
    <definedName name="EngPrio_Text_19">#REF!</definedName>
    <definedName name="EngPrio_Text_19_1">#REF!</definedName>
    <definedName name="EngPrio_Text_2">#REF!</definedName>
    <definedName name="EngPrio_Text_20">#REF!</definedName>
    <definedName name="EngPrio_Text_20_1">#REF!</definedName>
    <definedName name="EngPrio_Text_20_1_3">#REF!</definedName>
    <definedName name="EngPrio_Text_21">#REF!</definedName>
    <definedName name="EngPrio_Text_21_1">#REF!</definedName>
    <definedName name="EngPrio_Text_21_1_1">#REF!</definedName>
    <definedName name="EngPrio_Text_21_1_1_3">#REF!</definedName>
    <definedName name="EngPrio_Text_21_1_3">#REF!</definedName>
    <definedName name="EngPrio_Text_22">#REF!</definedName>
    <definedName name="EngPrio_Text_22_3">#REF!</definedName>
    <definedName name="EngPrio_Text_23">#REF!</definedName>
    <definedName name="EngPrio_Text_23_3">#REF!</definedName>
    <definedName name="EngPrio_Text_24">#REF!</definedName>
    <definedName name="EngPrio_Text_24_3">#REF!</definedName>
    <definedName name="EngPrio_Text_25">#REF!</definedName>
    <definedName name="EngPrio_Text_25_3">#REF!</definedName>
    <definedName name="EngPrio_Text_26">#REF!</definedName>
    <definedName name="EngPrio_Text_26_1">#REF!</definedName>
    <definedName name="EngPrio_Text_26_1_3">#REF!</definedName>
    <definedName name="EngPrio_Text_26_3">#REF!</definedName>
    <definedName name="EngPrio_Text_27">#REF!</definedName>
    <definedName name="EngPrio_Text_27_1">#REF!</definedName>
    <definedName name="EngPrio_Text_27_1_3">#REF!</definedName>
    <definedName name="EngPrio_Text_27_3">#REF!</definedName>
    <definedName name="EngPrio_Text_28">#REF!</definedName>
    <definedName name="EngPrio_Text_28_1">#REF!</definedName>
    <definedName name="EngPrio_Text_28_1_3">#REF!</definedName>
    <definedName name="EngPrio_Text_28_3">#REF!</definedName>
    <definedName name="EngPrio_Text_29">#REF!</definedName>
    <definedName name="EngPrio_Text_29_3">#REF!</definedName>
    <definedName name="EngPrio_Text_3">#REF!</definedName>
    <definedName name="EngPrio_Text_4">#REF!</definedName>
    <definedName name="EngPrio_Text_4_1">#REF!</definedName>
    <definedName name="EngPrio_Text_4_1_1">#REF!</definedName>
    <definedName name="EngPrio_Text_4_1_1_1">#REF!</definedName>
    <definedName name="EngPrio_Text_4_1_1_1_1">#REF!</definedName>
    <definedName name="EngPrio_Text_4_1_1_1_1_1">#REF!</definedName>
    <definedName name="EngPrio_Text_4_1_1_1_1_3">#REF!</definedName>
    <definedName name="EngPrio_Text_4_1_1_1_3">#REF!</definedName>
    <definedName name="EngPrio_Text_4_1_1_1_3_1">#REF!</definedName>
    <definedName name="EngPrio_Text_4_1_1_3">#REF!</definedName>
    <definedName name="EngPrio_Text_4_1_17">#REF!</definedName>
    <definedName name="EngPrio_Text_4_1_17_3">#REF!</definedName>
    <definedName name="EngPrio_Text_4_1_28">#REF!</definedName>
    <definedName name="EngPrio_Text_4_1_28_3">#REF!</definedName>
    <definedName name="EngPrio_Text_4_1_6">#REF!</definedName>
    <definedName name="EngPrio_Text_4_1_6_3">#REF!</definedName>
    <definedName name="EngPrio_Text_4_10">#REF!</definedName>
    <definedName name="EngPrio_Text_4_10_3">#REF!</definedName>
    <definedName name="EngPrio_Text_4_12">#REF!</definedName>
    <definedName name="EngPrio_Text_4_12_3">#REF!</definedName>
    <definedName name="EngPrio_Text_4_13">#REF!</definedName>
    <definedName name="EngPrio_Text_4_13_3">#REF!</definedName>
    <definedName name="EngPrio_Text_4_14">#REF!</definedName>
    <definedName name="EngPrio_Text_4_14_3">#REF!</definedName>
    <definedName name="EngPrio_Text_4_15">#REF!</definedName>
    <definedName name="EngPrio_Text_4_15_3">#REF!</definedName>
    <definedName name="EngPrio_Text_4_16">#REF!</definedName>
    <definedName name="EngPrio_Text_4_16_3">#REF!</definedName>
    <definedName name="EngPrio_Text_4_17">#REF!</definedName>
    <definedName name="EngPrio_Text_4_17_3">#REF!</definedName>
    <definedName name="EngPrio_Text_4_18">#REF!</definedName>
    <definedName name="EngPrio_Text_4_18_1">#REF!</definedName>
    <definedName name="EngPrio_Text_4_19">#REF!</definedName>
    <definedName name="EngPrio_Text_4_20">#REF!</definedName>
    <definedName name="EngPrio_Text_4_20_3">#REF!</definedName>
    <definedName name="EngPrio_Text_4_21">#REF!</definedName>
    <definedName name="EngPrio_Text_4_21_1">#REF!</definedName>
    <definedName name="EngPrio_Text_4_21_1_3">#REF!</definedName>
    <definedName name="EngPrio_Text_4_22">#REF!</definedName>
    <definedName name="EngPrio_Text_4_22_3">#REF!</definedName>
    <definedName name="EngPrio_Text_4_23">#REF!</definedName>
    <definedName name="EngPrio_Text_4_23_3">#REF!</definedName>
    <definedName name="EngPrio_Text_4_24">#REF!</definedName>
    <definedName name="EngPrio_Text_4_24_3">#REF!</definedName>
    <definedName name="EngPrio_Text_4_25">#REF!</definedName>
    <definedName name="EngPrio_Text_4_25_3">#REF!</definedName>
    <definedName name="EngPrio_Text_4_26">#REF!</definedName>
    <definedName name="EngPrio_Text_4_26_3">#REF!</definedName>
    <definedName name="EngPrio_Text_4_27">#REF!</definedName>
    <definedName name="EngPrio_Text_4_27_3">#REF!</definedName>
    <definedName name="EngPrio_Text_4_28">#REF!</definedName>
    <definedName name="EngPrio_Text_4_28_3">#REF!</definedName>
    <definedName name="EngPrio_Text_4_6">#REF!</definedName>
    <definedName name="EngPrio_Text_4_6_3">#REF!</definedName>
    <definedName name="EngPrio_Text_4_7">#REF!</definedName>
    <definedName name="EngPrio_Text_4_7_3">#REF!</definedName>
    <definedName name="EngPrio_Text_4_8">#REF!</definedName>
    <definedName name="EngPrio_Text_4_8_3">#REF!</definedName>
    <definedName name="EngPrio_Text_4_9">#REF!</definedName>
    <definedName name="EngPrio_Text_4_9_3">#REF!</definedName>
    <definedName name="EngPrio_Text_5">#REF!</definedName>
    <definedName name="EngPrio_Text_5_17">#REF!</definedName>
    <definedName name="EngPrio_Text_5_17_3">#REF!</definedName>
    <definedName name="EngPrio_Text_5_28">#REF!</definedName>
    <definedName name="EngPrio_Text_5_28_3">#REF!</definedName>
    <definedName name="EngPrio_Text_5_3">#REF!</definedName>
    <definedName name="EngPrio_Text_5_6">#REF!</definedName>
    <definedName name="EngPrio_Text_5_6_3">#REF!</definedName>
    <definedName name="EngPrio_Text_6">#REF!</definedName>
    <definedName name="EngPrio_Text_6_1">#REF!</definedName>
    <definedName name="EngPrio_Text_6_10">#REF!</definedName>
    <definedName name="EngPrio_Text_6_10_3">#REF!</definedName>
    <definedName name="EngPrio_Text_6_12">#REF!</definedName>
    <definedName name="EngPrio_Text_6_12_3">#REF!</definedName>
    <definedName name="EngPrio_Text_6_13">#REF!</definedName>
    <definedName name="EngPrio_Text_6_13_3">#REF!</definedName>
    <definedName name="EngPrio_Text_6_14">#REF!</definedName>
    <definedName name="EngPrio_Text_6_14_3">#REF!</definedName>
    <definedName name="EngPrio_Text_6_15">#REF!</definedName>
    <definedName name="EngPrio_Text_6_15_3">#REF!</definedName>
    <definedName name="EngPrio_Text_6_16">#REF!</definedName>
    <definedName name="EngPrio_Text_6_16_3">#REF!</definedName>
    <definedName name="EngPrio_Text_6_17">#REF!</definedName>
    <definedName name="EngPrio_Text_6_17_3">#REF!</definedName>
    <definedName name="EngPrio_Text_6_18">#REF!</definedName>
    <definedName name="EngPrio_Text_6_18_1">#REF!</definedName>
    <definedName name="EngPrio_Text_6_19">#REF!</definedName>
    <definedName name="EngPrio_Text_6_20">#REF!</definedName>
    <definedName name="EngPrio_Text_6_20_3">#REF!</definedName>
    <definedName name="EngPrio_Text_6_21">#REF!</definedName>
    <definedName name="EngPrio_Text_6_21_1">#REF!</definedName>
    <definedName name="EngPrio_Text_6_21_1_3">#REF!</definedName>
    <definedName name="EngPrio_Text_6_22">#REF!</definedName>
    <definedName name="EngPrio_Text_6_22_3">#REF!</definedName>
    <definedName name="EngPrio_Text_6_23">#REF!</definedName>
    <definedName name="EngPrio_Text_6_23_3">#REF!</definedName>
    <definedName name="EngPrio_Text_6_24">#REF!</definedName>
    <definedName name="EngPrio_Text_6_24_3">#REF!</definedName>
    <definedName name="EngPrio_Text_6_25">#REF!</definedName>
    <definedName name="EngPrio_Text_6_25_3">#REF!</definedName>
    <definedName name="EngPrio_Text_6_26">#REF!</definedName>
    <definedName name="EngPrio_Text_6_26_3">#REF!</definedName>
    <definedName name="EngPrio_Text_6_27">#REF!</definedName>
    <definedName name="EngPrio_Text_6_27_3">#REF!</definedName>
    <definedName name="EngPrio_Text_6_28">#REF!</definedName>
    <definedName name="EngPrio_Text_6_28_3">#REF!</definedName>
    <definedName name="EngPrio_Text_6_6">#REF!</definedName>
    <definedName name="EngPrio_Text_6_6_3">#REF!</definedName>
    <definedName name="EngPrio_Text_6_7">#REF!</definedName>
    <definedName name="EngPrio_Text_6_7_3">#REF!</definedName>
    <definedName name="EngPrio_Text_6_8">#REF!</definedName>
    <definedName name="EngPrio_Text_6_8_3">#REF!</definedName>
    <definedName name="EngPrio_Text_6_9">#REF!</definedName>
    <definedName name="EngPrio_Text_6_9_1">#REF!</definedName>
    <definedName name="EngPrio_Text_6_9_1_1">#REF!</definedName>
    <definedName name="EngPrio_Text_6_9_1_1_3">#REF!</definedName>
    <definedName name="EngPrio_Text_6_9_1_3">#REF!</definedName>
    <definedName name="EngPrio_Text_7">#REF!</definedName>
    <definedName name="EngPrio_Text_8">#REF!</definedName>
    <definedName name="EngPrio_Text_8_3">#REF!</definedName>
    <definedName name="EngPrio_Text_9">#REF!</definedName>
    <definedName name="EngPrio_Text_9_3">#REF!</definedName>
    <definedName name="EngState">#REF!</definedName>
    <definedName name="EngState_1">#REF!</definedName>
    <definedName name="EngState_1_3">#REF!</definedName>
    <definedName name="EngState_10">#REF!</definedName>
    <definedName name="EngState_10_1">#REF!</definedName>
    <definedName name="EngState_10_1_3">#REF!</definedName>
    <definedName name="EngState_10_17">#REF!</definedName>
    <definedName name="EngState_10_17_3">#REF!</definedName>
    <definedName name="EngState_11">#REF!</definedName>
    <definedName name="EngState_11_1">#REF!</definedName>
    <definedName name="EngState_12">#REF!</definedName>
    <definedName name="EngState_12_3">#REF!</definedName>
    <definedName name="EngState_13">#REF!</definedName>
    <definedName name="EngState_13_3">#REF!</definedName>
    <definedName name="EngState_14">#REF!</definedName>
    <definedName name="EngState_15">#REF!</definedName>
    <definedName name="EngState_15_1">#REF!</definedName>
    <definedName name="EngState_15_1_3">#REF!</definedName>
    <definedName name="EngState_15_3">#REF!</definedName>
    <definedName name="EngState_16">#REF!</definedName>
    <definedName name="EngState_16_1">#REF!</definedName>
    <definedName name="EngState_16_1_3">#REF!</definedName>
    <definedName name="EngState_16_3">#REF!</definedName>
    <definedName name="EngState_17">#REF!</definedName>
    <definedName name="EngState_17_1">#REF!</definedName>
    <definedName name="EngState_17_3">#REF!</definedName>
    <definedName name="EngState_18">#REF!</definedName>
    <definedName name="EngState_18_1">#REF!</definedName>
    <definedName name="EngState_19">#REF!</definedName>
    <definedName name="EngState_19_1">#REF!</definedName>
    <definedName name="EngState_2">#REF!</definedName>
    <definedName name="EngState_20">#REF!</definedName>
    <definedName name="EngState_20_1">#REF!</definedName>
    <definedName name="EngState_20_1_3">#REF!</definedName>
    <definedName name="EngState_21">#REF!</definedName>
    <definedName name="EngState_21_1">#REF!</definedName>
    <definedName name="EngState_21_1_1">#REF!</definedName>
    <definedName name="EngState_21_1_1_3">#REF!</definedName>
    <definedName name="EngState_21_1_3">#REF!</definedName>
    <definedName name="EngState_22">#REF!</definedName>
    <definedName name="EngState_22_3">#REF!</definedName>
    <definedName name="EngState_23">#REF!</definedName>
    <definedName name="EngState_23_3">#REF!</definedName>
    <definedName name="EngState_24">#REF!</definedName>
    <definedName name="EngState_24_3">#REF!</definedName>
    <definedName name="EngState_25">#REF!</definedName>
    <definedName name="EngState_25_3">#REF!</definedName>
    <definedName name="EngState_26">#REF!</definedName>
    <definedName name="EngState_26_1">#REF!</definedName>
    <definedName name="EngState_26_1_3">#REF!</definedName>
    <definedName name="EngState_26_3">#REF!</definedName>
    <definedName name="EngState_27">#REF!</definedName>
    <definedName name="EngState_27_1">#REF!</definedName>
    <definedName name="EngState_27_1_3">#REF!</definedName>
    <definedName name="EngState_27_3">#REF!</definedName>
    <definedName name="EngState_28">#REF!</definedName>
    <definedName name="EngState_28_1">#REF!</definedName>
    <definedName name="EngState_28_1_3">#REF!</definedName>
    <definedName name="EngState_28_3">#REF!</definedName>
    <definedName name="EngState_29">#REF!</definedName>
    <definedName name="EngState_29_3">#REF!</definedName>
    <definedName name="EngState_3">#REF!</definedName>
    <definedName name="EngState_4">#REF!</definedName>
    <definedName name="EngState_4_1">#REF!</definedName>
    <definedName name="EngState_4_1_1">#REF!</definedName>
    <definedName name="EngState_4_1_1_1">#REF!</definedName>
    <definedName name="EngState_4_1_1_1_1">#REF!</definedName>
    <definedName name="EngState_4_1_1_1_1_1">#REF!</definedName>
    <definedName name="EngState_4_1_1_1_1_3">#REF!</definedName>
    <definedName name="EngState_4_1_1_1_3">#REF!</definedName>
    <definedName name="EngState_4_1_1_1_3_1">#REF!</definedName>
    <definedName name="EngState_4_1_1_3">#REF!</definedName>
    <definedName name="EngState_4_1_17">#REF!</definedName>
    <definedName name="EngState_4_1_17_3">#REF!</definedName>
    <definedName name="EngState_4_1_28">#REF!</definedName>
    <definedName name="EngState_4_1_28_3">#REF!</definedName>
    <definedName name="EngState_4_1_6">#REF!</definedName>
    <definedName name="EngState_4_1_6_3">#REF!</definedName>
    <definedName name="EngState_4_10">#REF!</definedName>
    <definedName name="EngState_4_10_3">#REF!</definedName>
    <definedName name="EngState_4_12">#REF!</definedName>
    <definedName name="EngState_4_12_3">#REF!</definedName>
    <definedName name="EngState_4_13">#REF!</definedName>
    <definedName name="EngState_4_13_3">#REF!</definedName>
    <definedName name="EngState_4_14">#REF!</definedName>
    <definedName name="EngState_4_14_3">#REF!</definedName>
    <definedName name="EngState_4_15">#REF!</definedName>
    <definedName name="EngState_4_15_3">#REF!</definedName>
    <definedName name="EngState_4_16">#REF!</definedName>
    <definedName name="EngState_4_16_3">#REF!</definedName>
    <definedName name="EngState_4_17">#REF!</definedName>
    <definedName name="EngState_4_17_3">#REF!</definedName>
    <definedName name="EngState_4_18">#REF!</definedName>
    <definedName name="EngState_4_18_1">#REF!</definedName>
    <definedName name="EngState_4_19">#REF!</definedName>
    <definedName name="EngState_4_20">#REF!</definedName>
    <definedName name="EngState_4_20_3">#REF!</definedName>
    <definedName name="EngState_4_21">#REF!</definedName>
    <definedName name="EngState_4_21_1">#REF!</definedName>
    <definedName name="EngState_4_21_1_3">#REF!</definedName>
    <definedName name="EngState_4_22">#REF!</definedName>
    <definedName name="EngState_4_22_3">#REF!</definedName>
    <definedName name="EngState_4_23">#REF!</definedName>
    <definedName name="EngState_4_23_3">#REF!</definedName>
    <definedName name="EngState_4_24">#REF!</definedName>
    <definedName name="EngState_4_24_3">#REF!</definedName>
    <definedName name="EngState_4_25">#REF!</definedName>
    <definedName name="EngState_4_25_3">#REF!</definedName>
    <definedName name="EngState_4_26">#REF!</definedName>
    <definedName name="EngState_4_26_3">#REF!</definedName>
    <definedName name="EngState_4_27">#REF!</definedName>
    <definedName name="EngState_4_27_3">#REF!</definedName>
    <definedName name="EngState_4_28">#REF!</definedName>
    <definedName name="EngState_4_28_3">#REF!</definedName>
    <definedName name="EngState_4_6">#REF!</definedName>
    <definedName name="EngState_4_6_3">#REF!</definedName>
    <definedName name="EngState_4_7">#REF!</definedName>
    <definedName name="EngState_4_7_3">#REF!</definedName>
    <definedName name="EngState_4_8">#REF!</definedName>
    <definedName name="EngState_4_8_3">#REF!</definedName>
    <definedName name="EngState_4_9">#REF!</definedName>
    <definedName name="EngState_4_9_3">#REF!</definedName>
    <definedName name="EngState_5">#REF!</definedName>
    <definedName name="EngState_5_17">#REF!</definedName>
    <definedName name="EngState_5_17_3">#REF!</definedName>
    <definedName name="EngState_5_28">#REF!</definedName>
    <definedName name="EngState_5_28_3">#REF!</definedName>
    <definedName name="EngState_5_3">#REF!</definedName>
    <definedName name="EngState_5_6">#REF!</definedName>
    <definedName name="EngState_5_6_3">#REF!</definedName>
    <definedName name="EngState_6">#REF!</definedName>
    <definedName name="EngState_6_1">#REF!</definedName>
    <definedName name="EngState_6_10">#REF!</definedName>
    <definedName name="EngState_6_10_3">#REF!</definedName>
    <definedName name="EngState_6_12">#REF!</definedName>
    <definedName name="EngState_6_12_3">#REF!</definedName>
    <definedName name="EngState_6_13">#REF!</definedName>
    <definedName name="EngState_6_13_3">#REF!</definedName>
    <definedName name="EngState_6_14">#REF!</definedName>
    <definedName name="EngState_6_14_3">#REF!</definedName>
    <definedName name="EngState_6_15">#REF!</definedName>
    <definedName name="EngState_6_15_3">#REF!</definedName>
    <definedName name="EngState_6_16">#REF!</definedName>
    <definedName name="EngState_6_16_3">#REF!</definedName>
    <definedName name="EngState_6_17">#REF!</definedName>
    <definedName name="EngState_6_17_3">#REF!</definedName>
    <definedName name="EngState_6_18">#REF!</definedName>
    <definedName name="EngState_6_18_1">#REF!</definedName>
    <definedName name="EngState_6_19">#REF!</definedName>
    <definedName name="EngState_6_20">#REF!</definedName>
    <definedName name="EngState_6_20_3">#REF!</definedName>
    <definedName name="EngState_6_21">#REF!</definedName>
    <definedName name="EngState_6_21_1">#REF!</definedName>
    <definedName name="EngState_6_21_1_3">#REF!</definedName>
    <definedName name="EngState_6_22">#REF!</definedName>
    <definedName name="EngState_6_22_3">#REF!</definedName>
    <definedName name="EngState_6_23">#REF!</definedName>
    <definedName name="EngState_6_23_3">#REF!</definedName>
    <definedName name="EngState_6_24">#REF!</definedName>
    <definedName name="EngState_6_24_3">#REF!</definedName>
    <definedName name="EngState_6_25">#REF!</definedName>
    <definedName name="EngState_6_25_3">#REF!</definedName>
    <definedName name="EngState_6_26">#REF!</definedName>
    <definedName name="EngState_6_26_3">#REF!</definedName>
    <definedName name="EngState_6_27">#REF!</definedName>
    <definedName name="EngState_6_27_3">#REF!</definedName>
    <definedName name="EngState_6_28">#REF!</definedName>
    <definedName name="EngState_6_28_3">#REF!</definedName>
    <definedName name="EngState_6_6">#REF!</definedName>
    <definedName name="EngState_6_6_3">#REF!</definedName>
    <definedName name="EngState_6_7">#REF!</definedName>
    <definedName name="EngState_6_7_3">#REF!</definedName>
    <definedName name="EngState_6_8">#REF!</definedName>
    <definedName name="EngState_6_8_3">#REF!</definedName>
    <definedName name="EngState_6_9">#REF!</definedName>
    <definedName name="EngState_6_9_1">#REF!</definedName>
    <definedName name="EngState_6_9_1_1">#REF!</definedName>
    <definedName name="EngState_6_9_1_1_3">#REF!</definedName>
    <definedName name="EngState_6_9_1_3">#REF!</definedName>
    <definedName name="EngState_7">#REF!</definedName>
    <definedName name="EngState_8">#REF!</definedName>
    <definedName name="EngState_8_3">#REF!</definedName>
    <definedName name="EngState_9">#REF!</definedName>
    <definedName name="EngState_9_3">#REF!</definedName>
    <definedName name="eqjwd">#REF!</definedName>
    <definedName name="essai">#REF!</definedName>
    <definedName name="EstCost">#REF!</definedName>
    <definedName name="EstCost_1">#REF!</definedName>
    <definedName name="EstCost_1_3">#REF!</definedName>
    <definedName name="EstCost_10">#REF!</definedName>
    <definedName name="EstCost_10_1">#REF!</definedName>
    <definedName name="EstCost_10_1_3">#REF!</definedName>
    <definedName name="EstCost_10_17">#REF!</definedName>
    <definedName name="EstCost_10_17_3">#REF!</definedName>
    <definedName name="EstCost_11">#REF!</definedName>
    <definedName name="EstCost_11_1">#REF!</definedName>
    <definedName name="EstCost_12">#REF!</definedName>
    <definedName name="EstCost_12_3">#REF!</definedName>
    <definedName name="EstCost_13">#REF!</definedName>
    <definedName name="EstCost_13_3">#REF!</definedName>
    <definedName name="EstCost_14">#REF!</definedName>
    <definedName name="EstCost_15">#REF!</definedName>
    <definedName name="EstCost_15_1">#REF!</definedName>
    <definedName name="EstCost_15_1_3">#REF!</definedName>
    <definedName name="EstCost_15_3">#REF!</definedName>
    <definedName name="EstCost_16">#REF!</definedName>
    <definedName name="EstCost_16_1">#REF!</definedName>
    <definedName name="EstCost_16_1_3">#REF!</definedName>
    <definedName name="EstCost_16_3">#REF!</definedName>
    <definedName name="EstCost_17">#REF!</definedName>
    <definedName name="EstCost_17_1">#REF!</definedName>
    <definedName name="EstCost_17_3">#REF!</definedName>
    <definedName name="EstCost_18">#REF!</definedName>
    <definedName name="EstCost_18_1">#REF!</definedName>
    <definedName name="EstCost_19">#REF!</definedName>
    <definedName name="EstCost_19_1">#REF!</definedName>
    <definedName name="EstCost_2">#REF!</definedName>
    <definedName name="EstCost_20">#REF!</definedName>
    <definedName name="EstCost_20_1">#REF!</definedName>
    <definedName name="EstCost_20_1_3">#REF!</definedName>
    <definedName name="EstCost_21">#REF!</definedName>
    <definedName name="EstCost_21_1">#REF!</definedName>
    <definedName name="EstCost_21_1_1">#REF!</definedName>
    <definedName name="EstCost_21_1_1_3">#REF!</definedName>
    <definedName name="EstCost_21_1_3">#REF!</definedName>
    <definedName name="EstCost_22">#REF!</definedName>
    <definedName name="EstCost_22_3">#REF!</definedName>
    <definedName name="EstCost_23">#REF!</definedName>
    <definedName name="EstCost_23_3">#REF!</definedName>
    <definedName name="EstCost_24">#REF!</definedName>
    <definedName name="EstCost_24_3">#REF!</definedName>
    <definedName name="EstCost_25">#REF!</definedName>
    <definedName name="EstCost_25_3">#REF!</definedName>
    <definedName name="EstCost_26">#REF!</definedName>
    <definedName name="EstCost_26_1">#REF!</definedName>
    <definedName name="EstCost_26_1_3">#REF!</definedName>
    <definedName name="EstCost_26_3">#REF!</definedName>
    <definedName name="EstCost_27">#REF!</definedName>
    <definedName name="EstCost_27_1">#REF!</definedName>
    <definedName name="EstCost_27_1_3">#REF!</definedName>
    <definedName name="EstCost_27_3">#REF!</definedName>
    <definedName name="EstCost_28">#REF!</definedName>
    <definedName name="EstCost_28_1">#REF!</definedName>
    <definedName name="EstCost_28_1_3">#REF!</definedName>
    <definedName name="EstCost_28_3">#REF!</definedName>
    <definedName name="EstCost_29">#REF!</definedName>
    <definedName name="EstCost_29_3">#REF!</definedName>
    <definedName name="EstCost_3">#REF!</definedName>
    <definedName name="EstCost_4">#REF!</definedName>
    <definedName name="EstCost_4_1">#REF!</definedName>
    <definedName name="EstCost_4_1_1">#REF!</definedName>
    <definedName name="EstCost_4_1_1_1">#REF!</definedName>
    <definedName name="EstCost_4_1_1_1_1">#REF!</definedName>
    <definedName name="EstCost_4_1_1_1_1_1">#REF!</definedName>
    <definedName name="EstCost_4_1_1_1_1_3">#REF!</definedName>
    <definedName name="EstCost_4_1_1_1_3">#REF!</definedName>
    <definedName name="EstCost_4_1_1_1_3_1">#REF!</definedName>
    <definedName name="EstCost_4_1_1_3">#REF!</definedName>
    <definedName name="EstCost_4_1_17">#REF!</definedName>
    <definedName name="EstCost_4_1_17_3">#REF!</definedName>
    <definedName name="EstCost_4_1_28">#REF!</definedName>
    <definedName name="EstCost_4_1_28_3">#REF!</definedName>
    <definedName name="EstCost_4_1_6">#REF!</definedName>
    <definedName name="EstCost_4_1_6_3">#REF!</definedName>
    <definedName name="EstCost_4_10">#REF!</definedName>
    <definedName name="EstCost_4_10_3">#REF!</definedName>
    <definedName name="EstCost_4_12">#REF!</definedName>
    <definedName name="EstCost_4_12_3">#REF!</definedName>
    <definedName name="EstCost_4_13">#REF!</definedName>
    <definedName name="EstCost_4_13_3">#REF!</definedName>
    <definedName name="EstCost_4_14">#REF!</definedName>
    <definedName name="EstCost_4_14_3">#REF!</definedName>
    <definedName name="EstCost_4_15">#REF!</definedName>
    <definedName name="EstCost_4_15_3">#REF!</definedName>
    <definedName name="EstCost_4_16">#REF!</definedName>
    <definedName name="EstCost_4_16_3">#REF!</definedName>
    <definedName name="EstCost_4_17">#REF!</definedName>
    <definedName name="EstCost_4_17_3">#REF!</definedName>
    <definedName name="EstCost_4_18">#REF!</definedName>
    <definedName name="EstCost_4_18_1">#REF!</definedName>
    <definedName name="EstCost_4_19">#REF!</definedName>
    <definedName name="EstCost_4_20">#REF!</definedName>
    <definedName name="EstCost_4_20_3">#REF!</definedName>
    <definedName name="EstCost_4_21">#REF!</definedName>
    <definedName name="EstCost_4_21_1">#REF!</definedName>
    <definedName name="EstCost_4_21_1_3">#REF!</definedName>
    <definedName name="EstCost_4_22">#REF!</definedName>
    <definedName name="EstCost_4_22_3">#REF!</definedName>
    <definedName name="EstCost_4_23">#REF!</definedName>
    <definedName name="EstCost_4_23_3">#REF!</definedName>
    <definedName name="EstCost_4_24">#REF!</definedName>
    <definedName name="EstCost_4_24_3">#REF!</definedName>
    <definedName name="EstCost_4_25">#REF!</definedName>
    <definedName name="EstCost_4_25_3">#REF!</definedName>
    <definedName name="EstCost_4_26">#REF!</definedName>
    <definedName name="EstCost_4_26_3">#REF!</definedName>
    <definedName name="EstCost_4_27">#REF!</definedName>
    <definedName name="EstCost_4_27_3">#REF!</definedName>
    <definedName name="EstCost_4_28">#REF!</definedName>
    <definedName name="EstCost_4_28_3">#REF!</definedName>
    <definedName name="EstCost_4_6">#REF!</definedName>
    <definedName name="EstCost_4_6_3">#REF!</definedName>
    <definedName name="EstCost_4_7">#REF!</definedName>
    <definedName name="EstCost_4_7_3">#REF!</definedName>
    <definedName name="EstCost_4_8">#REF!</definedName>
    <definedName name="EstCost_4_8_3">#REF!</definedName>
    <definedName name="EstCost_4_9">#REF!</definedName>
    <definedName name="EstCost_4_9_3">#REF!</definedName>
    <definedName name="EstCost_5">#REF!</definedName>
    <definedName name="EstCost_5_17">#REF!</definedName>
    <definedName name="EstCost_5_17_3">#REF!</definedName>
    <definedName name="EstCost_5_28">#REF!</definedName>
    <definedName name="EstCost_5_28_3">#REF!</definedName>
    <definedName name="EstCost_5_3">#REF!</definedName>
    <definedName name="EstCost_5_6">#REF!</definedName>
    <definedName name="EstCost_5_6_3">#REF!</definedName>
    <definedName name="EstCost_6">#REF!</definedName>
    <definedName name="EstCost_6_1">#REF!</definedName>
    <definedName name="EstCost_6_10">#REF!</definedName>
    <definedName name="EstCost_6_10_3">#REF!</definedName>
    <definedName name="EstCost_6_12">#REF!</definedName>
    <definedName name="EstCost_6_12_3">#REF!</definedName>
    <definedName name="EstCost_6_13">#REF!</definedName>
    <definedName name="EstCost_6_13_3">#REF!</definedName>
    <definedName name="EstCost_6_14">#REF!</definedName>
    <definedName name="EstCost_6_14_3">#REF!</definedName>
    <definedName name="EstCost_6_15">#REF!</definedName>
    <definedName name="EstCost_6_15_3">#REF!</definedName>
    <definedName name="EstCost_6_16">#REF!</definedName>
    <definedName name="EstCost_6_16_3">#REF!</definedName>
    <definedName name="EstCost_6_17">#REF!</definedName>
    <definedName name="EstCost_6_17_3">#REF!</definedName>
    <definedName name="EstCost_6_18">#REF!</definedName>
    <definedName name="EstCost_6_18_1">#REF!</definedName>
    <definedName name="EstCost_6_19">#REF!</definedName>
    <definedName name="EstCost_6_20">#REF!</definedName>
    <definedName name="EstCost_6_20_3">#REF!</definedName>
    <definedName name="EstCost_6_21">#REF!</definedName>
    <definedName name="EstCost_6_21_1">#REF!</definedName>
    <definedName name="EstCost_6_21_1_3">#REF!</definedName>
    <definedName name="EstCost_6_22">#REF!</definedName>
    <definedName name="EstCost_6_22_3">#REF!</definedName>
    <definedName name="EstCost_6_23">#REF!</definedName>
    <definedName name="EstCost_6_23_3">#REF!</definedName>
    <definedName name="EstCost_6_24">#REF!</definedName>
    <definedName name="EstCost_6_24_3">#REF!</definedName>
    <definedName name="EstCost_6_25">#REF!</definedName>
    <definedName name="EstCost_6_25_3">#REF!</definedName>
    <definedName name="EstCost_6_26">#REF!</definedName>
    <definedName name="EstCost_6_26_3">#REF!</definedName>
    <definedName name="EstCost_6_27">#REF!</definedName>
    <definedName name="EstCost_6_27_3">#REF!</definedName>
    <definedName name="EstCost_6_28">#REF!</definedName>
    <definedName name="EstCost_6_28_3">#REF!</definedName>
    <definedName name="EstCost_6_6">#REF!</definedName>
    <definedName name="EstCost_6_6_3">#REF!</definedName>
    <definedName name="EstCost_6_7">#REF!</definedName>
    <definedName name="EstCost_6_7_3">#REF!</definedName>
    <definedName name="EstCost_6_8">#REF!</definedName>
    <definedName name="EstCost_6_8_3">#REF!</definedName>
    <definedName name="EstCost_6_9">#REF!</definedName>
    <definedName name="EstCost_6_9_1">#REF!</definedName>
    <definedName name="EstCost_6_9_1_1">#REF!</definedName>
    <definedName name="EstCost_6_9_1_1_3">#REF!</definedName>
    <definedName name="EstCost_6_9_1_3">#REF!</definedName>
    <definedName name="EstCost_7">#REF!</definedName>
    <definedName name="EstCost_8">#REF!</definedName>
    <definedName name="EstCost_8_3">#REF!</definedName>
    <definedName name="EstCost_9">#REF!</definedName>
    <definedName name="EstCost_9_3">#REF!</definedName>
    <definedName name="eu">#REF!</definedName>
    <definedName name="eu_1">#REF!</definedName>
    <definedName name="eu_1_3">#REF!</definedName>
    <definedName name="eu_10">#REF!</definedName>
    <definedName name="eu_11">#REF!</definedName>
    <definedName name="eu_11_1">#REF!</definedName>
    <definedName name="eu_14">#REF!</definedName>
    <definedName name="eu_15">#REF!</definedName>
    <definedName name="eu_16">#REF!</definedName>
    <definedName name="eu_17">#REF!</definedName>
    <definedName name="eu_17_1">#REF!</definedName>
    <definedName name="eu_18">#REF!</definedName>
    <definedName name="eu_18_1">#REF!</definedName>
    <definedName name="eu_19">#REF!</definedName>
    <definedName name="eu_2">#REF!</definedName>
    <definedName name="eu_20">#REF!</definedName>
    <definedName name="eu_21">#REF!</definedName>
    <definedName name="eu_21_1">#REF!</definedName>
    <definedName name="eu_26">#REF!</definedName>
    <definedName name="eu_27">#REF!</definedName>
    <definedName name="eu_28">#REF!</definedName>
    <definedName name="eu_29">#REF!</definedName>
    <definedName name="eu_3">#REF!</definedName>
    <definedName name="eu_4">#REF!</definedName>
    <definedName name="eu_4_1">#REF!</definedName>
    <definedName name="eu_4_1_1">#REF!</definedName>
    <definedName name="eu_4_1_1_1">#REF!</definedName>
    <definedName name="eu_4_1_1_1_1">#REF!</definedName>
    <definedName name="eu_4_1_1_1_1_1">#REF!</definedName>
    <definedName name="eu_4_18">#REF!</definedName>
    <definedName name="eu_4_18_1">#REF!</definedName>
    <definedName name="eu_4_21">#REF!</definedName>
    <definedName name="eu_5">#REF!</definedName>
    <definedName name="eu_6">#REF!</definedName>
    <definedName name="eu_6_1">#REF!</definedName>
    <definedName name="eu_6_18">#REF!</definedName>
    <definedName name="eu_6_18_1">#REF!</definedName>
    <definedName name="eu_6_21">#REF!</definedName>
    <definedName name="eu_7">#REF!</definedName>
    <definedName name="EUR">#REF!</definedName>
    <definedName name="Excel_BuiltIn__FilterDatabase_2">#REF!</definedName>
    <definedName name="Excel_BuiltIn_Database">#REF!</definedName>
    <definedName name="Excel_BuiltIn_Print_Area">#REF!</definedName>
    <definedName name="Excel_BuiltIn_Print_Area_1_1" localSheetId="3">#REF!</definedName>
    <definedName name="Excel_BuiltIn_Print_Area_1_1">#REF!</definedName>
    <definedName name="Excel_BuiltIn_Print_Area_1_1_1" localSheetId="3">#REF!</definedName>
    <definedName name="Excel_BuiltIn_Print_Area_1_1_1">#REF!</definedName>
    <definedName name="Excel_BuiltIn_Print_Area_1_1_1_1" localSheetId="3">#REF!</definedName>
    <definedName name="Excel_BuiltIn_Print_Area_1_1_1_1">#REF!</definedName>
    <definedName name="Excel_BuiltIn_Print_Area_1_1_1_1_1" localSheetId="3">#REF!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2">#REF!</definedName>
    <definedName name="Excel_BuiltIn_Print_Area_1_1_1_2">#REF!</definedName>
    <definedName name="Excel_BuiltIn_Print_Area_1_1_1_2_3">#REF!</definedName>
    <definedName name="Excel_BuiltIn_Print_Area_1_1_1_3">#REF!</definedName>
    <definedName name="Excel_BuiltIn_Print_Area_1_1_10">#REF!</definedName>
    <definedName name="Excel_BuiltIn_Print_Area_1_1_12">#REF!</definedName>
    <definedName name="Excel_BuiltIn_Print_Area_1_1_13">#REF!</definedName>
    <definedName name="Excel_BuiltIn_Print_Area_1_1_14">#REF!</definedName>
    <definedName name="Excel_BuiltIn_Print_Area_1_1_15">#REF!</definedName>
    <definedName name="Excel_BuiltIn_Print_Area_1_1_16">#REF!</definedName>
    <definedName name="Excel_BuiltIn_Print_Area_1_1_17">#REF!</definedName>
    <definedName name="Excel_BuiltIn_Print_Area_1_1_17_1">#REF!</definedName>
    <definedName name="Excel_BuiltIn_Print_Area_1_1_18">#REF!</definedName>
    <definedName name="Excel_BuiltIn_Print_Area_1_1_18_1">#REF!</definedName>
    <definedName name="Excel_BuiltIn_Print_Area_1_1_19">#REF!</definedName>
    <definedName name="Excel_BuiltIn_Print_Area_1_1_2_1">#REF!</definedName>
    <definedName name="Excel_BuiltIn_Print_Area_1_1_2_1_1">[12]Summary!#REF!</definedName>
    <definedName name="Excel_BuiltIn_Print_Area_1_1_2_1_1_1">#REF!</definedName>
    <definedName name="Excel_BuiltIn_Print_Area_1_1_2_1_1_1_1">[12]Summary!#REF!</definedName>
    <definedName name="Excel_BuiltIn_Print_Area_1_1_2_1_1_1_3">#REF!</definedName>
    <definedName name="Excel_BuiltIn_Print_Area_1_1_2_1_1_1_3_1">[12]Summary!#REF!</definedName>
    <definedName name="Excel_BuiltIn_Print_Area_1_1_2_1_1_3">[12]Summary!#REF!</definedName>
    <definedName name="Excel_BuiltIn_Print_Area_1_1_2_1_2">[13]Summary!#REF!</definedName>
    <definedName name="Excel_BuiltIn_Print_Area_1_1_2_1_2_3">[13]Summary!#REF!</definedName>
    <definedName name="Excel_BuiltIn_Print_Area_1_1_2_1_3">#REF!</definedName>
    <definedName name="Excel_BuiltIn_Print_Area_1_1_2_2">[13]Summary!#REF!</definedName>
    <definedName name="Excel_BuiltIn_Print_Area_1_1_2_2_3">[13]Summary!#REF!</definedName>
    <definedName name="Excel_BuiltIn_Print_Area_1_1_20">#REF!</definedName>
    <definedName name="Excel_BuiltIn_Print_Area_1_1_21">#REF!</definedName>
    <definedName name="Excel_BuiltIn_Print_Area_1_1_21_1">#REF!</definedName>
    <definedName name="Excel_BuiltIn_Print_Area_1_1_22">#REF!</definedName>
    <definedName name="Excel_BuiltIn_Print_Area_1_1_23">#REF!</definedName>
    <definedName name="Excel_BuiltIn_Print_Area_1_1_24">#REF!</definedName>
    <definedName name="Excel_BuiltIn_Print_Area_1_1_25">#REF!</definedName>
    <definedName name="Excel_BuiltIn_Print_Area_1_1_26">#REF!</definedName>
    <definedName name="Excel_BuiltIn_Print_Area_1_1_27">#REF!</definedName>
    <definedName name="Excel_BuiltIn_Print_Area_1_1_28">#REF!</definedName>
    <definedName name="Excel_BuiltIn_Print_Area_1_1_28_1">#REF!</definedName>
    <definedName name="Excel_BuiltIn_Print_Area_1_1_6">#REF!</definedName>
    <definedName name="Excel_BuiltIn_Print_Area_1_1_6_1">#REF!</definedName>
    <definedName name="Excel_BuiltIn_Print_Area_1_1_7">#REF!</definedName>
    <definedName name="Excel_BuiltIn_Print_Area_1_1_8">#REF!</definedName>
    <definedName name="Excel_BuiltIn_Print_Area_1_1_9">#REF!</definedName>
    <definedName name="Excel_BuiltIn_Print_Area_1_1_9_1">#REF!</definedName>
    <definedName name="Excel_BuiltIn_Print_Area_1_1_9_1_1">#REF!</definedName>
    <definedName name="Excel_BuiltIn_Print_Area_1_2">#REF!</definedName>
    <definedName name="Excel_BuiltIn_Print_Area_1_2_1">#REF!</definedName>
    <definedName name="Excel_BuiltIn_Print_Area_1_2_1_1">#REF!</definedName>
    <definedName name="Excel_BuiltIn_Print_Area_1_2_1_1_1">#REF!</definedName>
    <definedName name="Excel_BuiltIn_Print_Area_1_9">#REF!</definedName>
    <definedName name="Excel_BuiltIn_Print_Area_10">#REF!</definedName>
    <definedName name="Excel_BuiltIn_Print_Area_10_1">#REF!</definedName>
    <definedName name="Excel_BuiltIn_Print_Area_11">#REF!</definedName>
    <definedName name="Excel_BuiltIn_Print_Area_12">#REF!</definedName>
    <definedName name="Excel_BuiltIn_Print_Area_12_1">#REF!</definedName>
    <definedName name="Excel_BuiltIn_Print_Area_13">#REF!</definedName>
    <definedName name="Excel_BuiltIn_Print_Area_14">#REF!</definedName>
    <definedName name="Excel_BuiltIn_Print_Area_14_1">#REF!</definedName>
    <definedName name="Excel_BuiltIn_Print_Area_15">#REF!</definedName>
    <definedName name="Excel_BuiltIn_Print_Area_16">#REF!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8_1_1">#REF!</definedName>
    <definedName name="Excel_BuiltIn_Print_Area_18_2">#REF!</definedName>
    <definedName name="Excel_BuiltIn_Print_Area_19">#REF!</definedName>
    <definedName name="Excel_BuiltIn_Print_Area_2">#REF!</definedName>
    <definedName name="Excel_BuiltIn_Print_Area_2_1" localSheetId="3">#REF!</definedName>
    <definedName name="Excel_BuiltIn_Print_Area_2_1">#REF!</definedName>
    <definedName name="Excel_BuiltIn_Print_Area_2_1_1" localSheetId="3">#REF!</definedName>
    <definedName name="Excel_BuiltIn_Print_Area_2_1_1">#REF!</definedName>
    <definedName name="Excel_BuiltIn_Print_Area_2_1_1_1_1">#REF!</definedName>
    <definedName name="Excel_BuiltIn_Print_Area_2_1_1_3">[12]Summary!#REF!</definedName>
    <definedName name="Excel_BuiltIn_Print_Area_2_1_2">[13]Summary!#REF!</definedName>
    <definedName name="Excel_BuiltIn_Print_Area_2_1_2_3">[13]Summary!#REF!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3">#REF!</definedName>
    <definedName name="Excel_BuiltIn_Print_Area_23_1">#REF!</definedName>
    <definedName name="Excel_BuiltIn_Print_Area_24">#REF!</definedName>
    <definedName name="Excel_BuiltIn_Print_Area_25">#REF!</definedName>
    <definedName name="Excel_BuiltIn_Print_Area_26">#REF!</definedName>
    <definedName name="Excel_BuiltIn_Print_Area_26_1">#REF!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 localSheetId="2">#REF!</definedName>
    <definedName name="Excel_BuiltIn_Print_Area_4">#REF!</definedName>
    <definedName name="Excel_BuiltIn_Print_Area_4_1" localSheetId="2">#REF!</definedName>
    <definedName name="Excel_BuiltIn_Print_Area_4_1">#REF!</definedName>
    <definedName name="Excel_BuiltIn_Print_Area_4_1_1" localSheetId="2">#REF!</definedName>
    <definedName name="Excel_BuiltIn_Print_Area_4_1_1">#REF!</definedName>
    <definedName name="Excel_BuiltIn_Print_Area_4_1_1_1">#REF!</definedName>
    <definedName name="Excel_BuiltIn_Print_Area_4_10">#REF!</definedName>
    <definedName name="Excel_BuiltIn_Print_Area_4_12">#REF!</definedName>
    <definedName name="Excel_BuiltIn_Print_Area_4_13">#REF!</definedName>
    <definedName name="Excel_BuiltIn_Print_Area_4_14">#REF!</definedName>
    <definedName name="Excel_BuiltIn_Print_Area_4_15">#REF!</definedName>
    <definedName name="Excel_BuiltIn_Print_Area_4_16">#REF!</definedName>
    <definedName name="Excel_BuiltIn_Print_Area_4_17">#REF!</definedName>
    <definedName name="Excel_BuiltIn_Print_Area_4_18">#REF!</definedName>
    <definedName name="Excel_BuiltIn_Print_Area_4_18_1">#REF!</definedName>
    <definedName name="Excel_BuiltIn_Print_Area_4_19">#REF!</definedName>
    <definedName name="Excel_BuiltIn_Print_Area_4_20">#REF!</definedName>
    <definedName name="Excel_BuiltIn_Print_Area_4_21">#REF!</definedName>
    <definedName name="Excel_BuiltIn_Print_Area_4_21_1">#REF!</definedName>
    <definedName name="Excel_BuiltIn_Print_Area_4_22">#REF!</definedName>
    <definedName name="Excel_BuiltIn_Print_Area_4_23">#REF!</definedName>
    <definedName name="Excel_BuiltIn_Print_Area_4_24">#REF!</definedName>
    <definedName name="Excel_BuiltIn_Print_Area_4_25">#REF!</definedName>
    <definedName name="Excel_BuiltIn_Print_Area_4_26">#REF!</definedName>
    <definedName name="Excel_BuiltIn_Print_Area_4_27">#REF!</definedName>
    <definedName name="Excel_BuiltIn_Print_Area_4_28">#REF!</definedName>
    <definedName name="Excel_BuiltIn_Print_Area_4_6">#REF!</definedName>
    <definedName name="Excel_BuiltIn_Print_Area_4_7">#REF!</definedName>
    <definedName name="Excel_BuiltIn_Print_Area_4_8">#REF!</definedName>
    <definedName name="Excel_BuiltIn_Print_Area_4_9">#REF!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0">#REF!</definedName>
    <definedName name="Excel_BuiltIn_Print_Area_5_12">#REF!</definedName>
    <definedName name="Excel_BuiltIn_Print_Area_5_13">#REF!</definedName>
    <definedName name="Excel_BuiltIn_Print_Area_5_14">#REF!</definedName>
    <definedName name="Excel_BuiltIn_Print_Area_5_15">#REF!</definedName>
    <definedName name="Excel_BuiltIn_Print_Area_5_16">#REF!</definedName>
    <definedName name="Excel_BuiltIn_Print_Area_5_17">#REF!</definedName>
    <definedName name="Excel_BuiltIn_Print_Area_5_18">#REF!</definedName>
    <definedName name="Excel_BuiltIn_Print_Area_5_18_1">#REF!</definedName>
    <definedName name="Excel_BuiltIn_Print_Area_5_19">#REF!</definedName>
    <definedName name="Excel_BuiltIn_Print_Area_5_20">#REF!</definedName>
    <definedName name="Excel_BuiltIn_Print_Area_5_21">#REF!</definedName>
    <definedName name="Excel_BuiltIn_Print_Area_5_21_1">#REF!</definedName>
    <definedName name="Excel_BuiltIn_Print_Area_5_22">#REF!</definedName>
    <definedName name="Excel_BuiltIn_Print_Area_5_23">#REF!</definedName>
    <definedName name="Excel_BuiltIn_Print_Area_5_24">#REF!</definedName>
    <definedName name="Excel_BuiltIn_Print_Area_5_25">#REF!</definedName>
    <definedName name="Excel_BuiltIn_Print_Area_5_26">#REF!</definedName>
    <definedName name="Excel_BuiltIn_Print_Area_5_27">#REF!</definedName>
    <definedName name="Excel_BuiltIn_Print_Area_5_28">#REF!</definedName>
    <definedName name="Excel_BuiltIn_Print_Area_5_6">#REF!</definedName>
    <definedName name="Excel_BuiltIn_Print_Area_5_7">#REF!</definedName>
    <definedName name="Excel_BuiltIn_Print_Area_5_8">#REF!</definedName>
    <definedName name="Excel_BuiltIn_Print_Area_5_9">#REF!</definedName>
    <definedName name="Excel_BuiltIn_Print_Area_6_1">"$#REF!.$A$1:$C$14"</definedName>
    <definedName name="Excel_BuiltIn_Print_Area_7_1">#REF!</definedName>
    <definedName name="Excel_BuiltIn_Print_Area_8">#REF!</definedName>
    <definedName name="Excel_BuiltIn_Print_Area_9_1">#REF!</definedName>
    <definedName name="Excel_BuiltIn_Print_Area_9_1_1">#REF!</definedName>
    <definedName name="Excel_BuiltIn_Print_Titles">NA()</definedName>
    <definedName name="Excel_BuiltIn_Print_Titles_1" localSheetId="2">#REF!</definedName>
    <definedName name="Excel_BuiltIn_Print_Titles_1">'ELE BOQ'!$A$1:$HJ$6</definedName>
    <definedName name="Excel_BuiltIn_Print_Titles_1_1" localSheetId="3">#REF!</definedName>
    <definedName name="Excel_BuiltIn_Print_Titles_1_1">#REF!</definedName>
    <definedName name="Excel_BuiltIn_Print_Titles_1_1_1" localSheetId="3">#REF!</definedName>
    <definedName name="Excel_BuiltIn_Print_Titles_1_1_1">#REF!</definedName>
    <definedName name="Excel_BuiltIn_Print_Titles_1_1_1_1">'ELE BOQ'!$A$1:$GP$6</definedName>
    <definedName name="Excel_BuiltIn_Print_Titles_1_1_1_3">#REF!</definedName>
    <definedName name="Excel_BuiltIn_Print_Titles_1_1_3">#REF!</definedName>
    <definedName name="Excel_BuiltIn_Print_Titles_2">#REF!</definedName>
    <definedName name="Excel_BuiltIn_Print_Titles_2_1" localSheetId="2">#REF!</definedName>
    <definedName name="Excel_BuiltIn_Print_Titles_2_1">'ELE BOQ'!$1:$6</definedName>
    <definedName name="Excel_BuiltIn_Print_Titles_2_1_1" localSheetId="2">#REF!</definedName>
    <definedName name="Excel_BuiltIn_Print_Titles_2_1_1">'ELE BOQ'!$A$1:$IX$6</definedName>
    <definedName name="Excel_BuiltIn_Print_Titles_2_1_1_1" localSheetId="2">#REF!</definedName>
    <definedName name="Excel_BuiltIn_Print_Titles_2_1_1_1">'ELE BOQ'!$A$1:$IV$6</definedName>
    <definedName name="Excel_BuiltIn_Print_Titles_2_1_1_1_1">'ELE BOQ'!$A$1:$A$6</definedName>
    <definedName name="Excel_BuiltIn_Print_Titles_2_1_1_1_1_1">'ELE BOQ'!$A$1:$GB$6</definedName>
    <definedName name="Excel_BuiltIn_Print_Titles_2_1_1_1_1_1_1">'ELE BOQ'!$A$1:$FZ$6</definedName>
    <definedName name="Excel_BuiltIn_Print_Titles_2_1_1_3">[12]Summary!#REF!</definedName>
    <definedName name="Excel_BuiltIn_Print_Titles_2_1_2">[13]Summary!#REF!</definedName>
    <definedName name="Excel_BuiltIn_Print_Titles_2_1_2_3">[13]Summary!#REF!</definedName>
    <definedName name="Excel_BuiltIn_Print_Titles_2_2">#REF!</definedName>
    <definedName name="Excel_BuiltIn_Print_Titles_2_2_1">[12]Summary!#REF!</definedName>
    <definedName name="Excel_BuiltIn_Print_Titles_2_2_1_3">[12]Summary!#REF!</definedName>
    <definedName name="Excel_BuiltIn_Print_Titles_2_2_2">[13]Summary!#REF!</definedName>
    <definedName name="Excel_BuiltIn_Print_Titles_2_2_2_3">[13]Summary!#REF!</definedName>
    <definedName name="Excel_BuiltIn_Print_Titles_2_2_3">#REF!</definedName>
    <definedName name="Excel_BuiltIn_Print_Titles_3">'ELE BOQ'!$A$1:$GL$6</definedName>
    <definedName name="Excel_BuiltIn_Print_Titles_3_1" localSheetId="2">#REF!</definedName>
    <definedName name="Excel_BuiltIn_Print_Titles_3_1">'[14]INDIGINEOUS ITEMS '!#REF!</definedName>
    <definedName name="Excel_BuiltIn_Print_Titles_3_1_1">#REF!</definedName>
    <definedName name="Excel_BuiltIn_Print_Titles_3_1_1_1">#REF!</definedName>
    <definedName name="Excel_BuiltIn_Print_Titles_3_1_1_3">#REF!</definedName>
    <definedName name="Excel_BuiltIn_Print_Titles_3_1_1_3_1">#REF!</definedName>
    <definedName name="Excel_BuiltIn_Print_Titles_3_1_2">'[13]INDIGINEOUS ITEMS '!#REF!</definedName>
    <definedName name="Excel_BuiltIn_Print_Titles_3_1_2_3">'[13]INDIGINEOUS ITEMS '!#REF!</definedName>
    <definedName name="Excel_BuiltIn_Print_Titles_3_1_28">'[15]INDIGINEOUS ITEMS '!#REF!</definedName>
    <definedName name="Excel_BuiltIn_Print_Titles_3_1_28_3">'[15]INDIGINEOUS ITEMS '!#REF!</definedName>
    <definedName name="Excel_BuiltIn_Print_Titles_3_1_3">'[15]INDIGINEOUS ITEMS '!#REF!</definedName>
    <definedName name="Excel_BuiltIn_Print_Titles_3_1_6">'[15]INDIGINEOUS ITEMS '!#REF!</definedName>
    <definedName name="Excel_BuiltIn_Print_Titles_3_1_6_3">'[15]INDIGINEOUS ITEMS '!#REF!</definedName>
    <definedName name="Excel_BuiltIn_Print_Titles_3_10_1">'[16]INDIGINEOUS ITEMS '!#REF!</definedName>
    <definedName name="Excel_BuiltIn_Print_Titles_3_10_1_3">'[17]INDIGINEOUS ITEMS '!#REF!</definedName>
    <definedName name="Excel_BuiltIn_Print_Titles_3_10_17">'[17]INDIGINEOUS ITEMS '!#REF!</definedName>
    <definedName name="Excel_BuiltIn_Print_Titles_3_10_17_3">'[17]INDIGINEOUS ITEMS '!#REF!</definedName>
    <definedName name="Excel_BuiltIn_Print_Titles_3_10_28">'[17]INDIGINEOUS ITEMS '!#REF!</definedName>
    <definedName name="Excel_BuiltIn_Print_Titles_3_10_28_3">'[17]INDIGINEOUS ITEMS '!#REF!</definedName>
    <definedName name="Excel_BuiltIn_Print_Titles_3_10_6">'[17]INDIGINEOUS ITEMS '!#REF!</definedName>
    <definedName name="Excel_BuiltIn_Print_Titles_3_10_6_3">'[17]INDIGINEOUS ITEMS '!#REF!</definedName>
    <definedName name="Excel_BuiltIn_Print_Titles_3_11">'[15]INDIGINEOUS ITEMS '!#REF!</definedName>
    <definedName name="Excel_BuiltIn_Print_Titles_3_11_1">'[14]INDIGINEOUS ITEMS '!#REF!</definedName>
    <definedName name="Excel_BuiltIn_Print_Titles_3_11_1_1">'[17]INDIGINEOUS ITEMS '!#REF!</definedName>
    <definedName name="Excel_BuiltIn_Print_Titles_3_11_1_1_3">'[17]INDIGINEOUS ITEMS '!#REF!</definedName>
    <definedName name="Excel_BuiltIn_Print_Titles_3_11_1_3">'[15]INDIGINEOUS ITEMS '!#REF!</definedName>
    <definedName name="Excel_BuiltIn_Print_Titles_3_11_17">'[17]INDIGINEOUS ITEMS '!#REF!</definedName>
    <definedName name="Excel_BuiltIn_Print_Titles_3_11_17_3">'[17]INDIGINEOUS ITEMS '!#REF!</definedName>
    <definedName name="Excel_BuiltIn_Print_Titles_3_11_28">'[15]INDIGINEOUS ITEMS '!#REF!</definedName>
    <definedName name="Excel_BuiltIn_Print_Titles_3_11_28_3">'[15]INDIGINEOUS ITEMS '!#REF!</definedName>
    <definedName name="Excel_BuiltIn_Print_Titles_3_11_3">'[15]INDIGINEOUS ITEMS '!#REF!</definedName>
    <definedName name="Excel_BuiltIn_Print_Titles_3_11_6">'[15]INDIGINEOUS ITEMS '!#REF!</definedName>
    <definedName name="Excel_BuiltIn_Print_Titles_3_11_6_3">'[15]INDIGINEOUS ITEMS '!#REF!</definedName>
    <definedName name="Excel_BuiltIn_Print_Titles_3_12">'[17]INDIGINEOUS ITEMS '!#REF!</definedName>
    <definedName name="Excel_BuiltIn_Print_Titles_3_12_17">'[15]INDIGINEOUS ITEMS '!#REF!</definedName>
    <definedName name="Excel_BuiltIn_Print_Titles_3_12_17_3">'[15]INDIGINEOUS ITEMS '!#REF!</definedName>
    <definedName name="Excel_BuiltIn_Print_Titles_3_12_28">'[17]INDIGINEOUS ITEMS '!#REF!</definedName>
    <definedName name="Excel_BuiltIn_Print_Titles_3_12_28_3">'[17]INDIGINEOUS ITEMS '!#REF!</definedName>
    <definedName name="Excel_BuiltIn_Print_Titles_3_12_3">'[17]INDIGINEOUS ITEMS '!#REF!</definedName>
    <definedName name="Excel_BuiltIn_Print_Titles_3_12_6">'[17]INDIGINEOUS ITEMS '!#REF!</definedName>
    <definedName name="Excel_BuiltIn_Print_Titles_3_12_6_3">'[17]INDIGINEOUS ITEMS '!#REF!</definedName>
    <definedName name="Excel_BuiltIn_Print_Titles_3_13">'[17]INDIGINEOUS ITEMS '!#REF!</definedName>
    <definedName name="Excel_BuiltIn_Print_Titles_3_13_17">'[17]INDIGINEOUS ITEMS '!#REF!</definedName>
    <definedName name="Excel_BuiltIn_Print_Titles_3_13_17_3">'[17]INDIGINEOUS ITEMS '!#REF!</definedName>
    <definedName name="Excel_BuiltIn_Print_Titles_3_13_28">'[17]INDIGINEOUS ITEMS '!#REF!</definedName>
    <definedName name="Excel_BuiltIn_Print_Titles_3_13_28_3">'[17]INDIGINEOUS ITEMS '!#REF!</definedName>
    <definedName name="Excel_BuiltIn_Print_Titles_3_13_3">'[17]INDIGINEOUS ITEMS '!#REF!</definedName>
    <definedName name="Excel_BuiltIn_Print_Titles_3_13_6">'[17]INDIGINEOUS ITEMS '!#REF!</definedName>
    <definedName name="Excel_BuiltIn_Print_Titles_3_13_6_3">'[17]INDIGINEOUS ITEMS '!#REF!</definedName>
    <definedName name="Excel_BuiltIn_Print_Titles_3_14">'[17]INDIGINEOUS ITEMS '!#REF!</definedName>
    <definedName name="Excel_BuiltIn_Print_Titles_3_14_17">'[17]INDIGINEOUS ITEMS '!#REF!</definedName>
    <definedName name="Excel_BuiltIn_Print_Titles_3_14_17_3">'[17]INDIGINEOUS ITEMS '!#REF!</definedName>
    <definedName name="Excel_BuiltIn_Print_Titles_3_14_28">'[17]INDIGINEOUS ITEMS '!#REF!</definedName>
    <definedName name="Excel_BuiltIn_Print_Titles_3_14_28_3">'[17]INDIGINEOUS ITEMS '!#REF!</definedName>
    <definedName name="Excel_BuiltIn_Print_Titles_3_14_3">'[17]INDIGINEOUS ITEMS '!#REF!</definedName>
    <definedName name="Excel_BuiltIn_Print_Titles_3_14_6">'[17]INDIGINEOUS ITEMS '!#REF!</definedName>
    <definedName name="Excel_BuiltIn_Print_Titles_3_14_6_3">'[17]INDIGINEOUS ITEMS '!#REF!</definedName>
    <definedName name="Excel_BuiltIn_Print_Titles_3_15">'[17]INDIGINEOUS ITEMS '!#REF!</definedName>
    <definedName name="Excel_BuiltIn_Print_Titles_3_15_17">'[17]INDIGINEOUS ITEMS '!#REF!</definedName>
    <definedName name="Excel_BuiltIn_Print_Titles_3_15_17_3">'[17]INDIGINEOUS ITEMS '!#REF!</definedName>
    <definedName name="Excel_BuiltIn_Print_Titles_3_15_28">'[17]INDIGINEOUS ITEMS '!#REF!</definedName>
    <definedName name="Excel_BuiltIn_Print_Titles_3_15_28_3">'[17]INDIGINEOUS ITEMS '!#REF!</definedName>
    <definedName name="Excel_BuiltIn_Print_Titles_3_15_3">'[17]INDIGINEOUS ITEMS '!#REF!</definedName>
    <definedName name="Excel_BuiltIn_Print_Titles_3_15_6">'[17]INDIGINEOUS ITEMS '!#REF!</definedName>
    <definedName name="Excel_BuiltIn_Print_Titles_3_15_6_3">'[17]INDIGINEOUS ITEMS '!#REF!</definedName>
    <definedName name="Excel_BuiltIn_Print_Titles_3_16">'[15]INDIGINEOUS ITEMS '!#REF!</definedName>
    <definedName name="Excel_BuiltIn_Print_Titles_3_16_1">'[17]INDIGINEOUS ITEMS '!#REF!</definedName>
    <definedName name="Excel_BuiltIn_Print_Titles_3_16_1_17">'[17]INDIGINEOUS ITEMS '!#REF!</definedName>
    <definedName name="Excel_BuiltIn_Print_Titles_3_16_1_17_3">'[17]INDIGINEOUS ITEMS '!#REF!</definedName>
    <definedName name="Excel_BuiltIn_Print_Titles_3_16_1_28">'[17]INDIGINEOUS ITEMS '!#REF!</definedName>
    <definedName name="Excel_BuiltIn_Print_Titles_3_16_1_28_3">'[17]INDIGINEOUS ITEMS '!#REF!</definedName>
    <definedName name="Excel_BuiltIn_Print_Titles_3_16_1_3">'[17]INDIGINEOUS ITEMS '!#REF!</definedName>
    <definedName name="Excel_BuiltIn_Print_Titles_3_16_1_6">'[17]INDIGINEOUS ITEMS '!#REF!</definedName>
    <definedName name="Excel_BuiltIn_Print_Titles_3_16_1_6_3">'[17]INDIGINEOUS ITEMS '!#REF!</definedName>
    <definedName name="Excel_BuiltIn_Print_Titles_3_16_10">'[15]INDIGINEOUS ITEMS '!#REF!</definedName>
    <definedName name="Excel_BuiltIn_Print_Titles_3_16_10_1">'[15]INDIGINEOUS ITEMS '!#REF!</definedName>
    <definedName name="Excel_BuiltIn_Print_Titles_3_16_10_1_3">'[15]INDIGINEOUS ITEMS '!#REF!</definedName>
    <definedName name="Excel_BuiltIn_Print_Titles_3_16_10_3">'[15]INDIGINEOUS ITEMS '!#REF!</definedName>
    <definedName name="Excel_BuiltIn_Print_Titles_3_16_11">'[15]INDIGINEOUS ITEMS '!#REF!</definedName>
    <definedName name="Excel_BuiltIn_Print_Titles_3_16_11_1">'[15]INDIGINEOUS ITEMS '!#REF!</definedName>
    <definedName name="Excel_BuiltIn_Print_Titles_3_16_11_1_3">'[15]INDIGINEOUS ITEMS '!#REF!</definedName>
    <definedName name="Excel_BuiltIn_Print_Titles_3_16_11_3">'[15]INDIGINEOUS ITEMS '!#REF!</definedName>
    <definedName name="Excel_BuiltIn_Print_Titles_3_16_12">'[15]INDIGINEOUS ITEMS '!#REF!</definedName>
    <definedName name="Excel_BuiltIn_Print_Titles_3_16_12_1">'[15]INDIGINEOUS ITEMS '!#REF!</definedName>
    <definedName name="Excel_BuiltIn_Print_Titles_3_16_12_1_3">'[15]INDIGINEOUS ITEMS '!#REF!</definedName>
    <definedName name="Excel_BuiltIn_Print_Titles_3_16_12_3">'[15]INDIGINEOUS ITEMS '!#REF!</definedName>
    <definedName name="Excel_BuiltIn_Print_Titles_3_16_13">'[17]INDIGINEOUS ITEMS '!#REF!</definedName>
    <definedName name="Excel_BuiltIn_Print_Titles_3_16_13_3">'[17]INDIGINEOUS ITEMS '!#REF!</definedName>
    <definedName name="Excel_BuiltIn_Print_Titles_3_16_14">'[15]INDIGINEOUS ITEMS '!#REF!</definedName>
    <definedName name="Excel_BuiltIn_Print_Titles_3_16_14_1">'[15]INDIGINEOUS ITEMS '!#REF!</definedName>
    <definedName name="Excel_BuiltIn_Print_Titles_3_16_14_1_3">'[15]INDIGINEOUS ITEMS '!#REF!</definedName>
    <definedName name="Excel_BuiltIn_Print_Titles_3_16_14_3">'[15]INDIGINEOUS ITEMS '!#REF!</definedName>
    <definedName name="Excel_BuiltIn_Print_Titles_3_16_15">'[15]INDIGINEOUS ITEMS '!#REF!</definedName>
    <definedName name="Excel_BuiltIn_Print_Titles_3_16_15_1">'[15]INDIGINEOUS ITEMS '!#REF!</definedName>
    <definedName name="Excel_BuiltIn_Print_Titles_3_16_15_1_3">'[15]INDIGINEOUS ITEMS '!#REF!</definedName>
    <definedName name="Excel_BuiltIn_Print_Titles_3_16_15_3">'[15]INDIGINEOUS ITEMS '!#REF!</definedName>
    <definedName name="Excel_BuiltIn_Print_Titles_3_16_16">'[17]INDIGINEOUS ITEMS '!#REF!</definedName>
    <definedName name="Excel_BuiltIn_Print_Titles_3_16_16_3">'[17]INDIGINEOUS ITEMS '!#REF!</definedName>
    <definedName name="Excel_BuiltIn_Print_Titles_3_16_17">'[17]INDIGINEOUS ITEMS '!#REF!</definedName>
    <definedName name="Excel_BuiltIn_Print_Titles_3_16_17_1">'[14]INDIGINEOUS ITEMS '!#REF!</definedName>
    <definedName name="Excel_BuiltIn_Print_Titles_3_16_17_1_3">'[15]INDIGINEOUS ITEMS '!#REF!</definedName>
    <definedName name="Excel_BuiltIn_Print_Titles_3_16_17_17">'[17]INDIGINEOUS ITEMS '!#REF!</definedName>
    <definedName name="Excel_BuiltIn_Print_Titles_3_16_17_17_3">'[17]INDIGINEOUS ITEMS '!#REF!</definedName>
    <definedName name="Excel_BuiltIn_Print_Titles_3_16_17_28">'[15]INDIGINEOUS ITEMS '!#REF!</definedName>
    <definedName name="Excel_BuiltIn_Print_Titles_3_16_17_28_3">'[15]INDIGINEOUS ITEMS '!#REF!</definedName>
    <definedName name="Excel_BuiltIn_Print_Titles_3_16_17_3">'[17]INDIGINEOUS ITEMS '!#REF!</definedName>
    <definedName name="Excel_BuiltIn_Print_Titles_3_16_17_6">'[15]INDIGINEOUS ITEMS '!#REF!</definedName>
    <definedName name="Excel_BuiltIn_Print_Titles_3_16_17_6_3">'[15]INDIGINEOUS ITEMS '!#REF!</definedName>
    <definedName name="Excel_BuiltIn_Print_Titles_3_16_18_1">'[14]INDIGINEOUS ITEMS '!#REF!</definedName>
    <definedName name="Excel_BuiltIn_Print_Titles_3_16_18_1_1">'[15]INDIGINEOUS ITEMS '!#REF!</definedName>
    <definedName name="Excel_BuiltIn_Print_Titles_3_16_18_1_1_3">'[15]INDIGINEOUS ITEMS '!#REF!</definedName>
    <definedName name="Excel_BuiltIn_Print_Titles_3_16_18_1_3">'[15]INDIGINEOUS ITEMS '!#REF!</definedName>
    <definedName name="Excel_BuiltIn_Print_Titles_3_16_19">'[15]INDIGINEOUS ITEMS '!#REF!</definedName>
    <definedName name="Excel_BuiltIn_Print_Titles_3_16_19_1">'[15]INDIGINEOUS ITEMS '!#REF!</definedName>
    <definedName name="Excel_BuiltIn_Print_Titles_3_16_19_1_3">'[15]INDIGINEOUS ITEMS '!#REF!</definedName>
    <definedName name="Excel_BuiltIn_Print_Titles_3_16_19_3">'[15]INDIGINEOUS ITEMS '!#REF!</definedName>
    <definedName name="Excel_BuiltIn_Print_Titles_3_16_2">'[15]INDIGINEOUS ITEMS '!#REF!</definedName>
    <definedName name="Excel_BuiltIn_Print_Titles_3_16_2_3">'[15]INDIGINEOUS ITEMS '!#REF!</definedName>
    <definedName name="Excel_BuiltIn_Print_Titles_3_16_20">'[17]INDIGINEOUS ITEMS '!#REF!</definedName>
    <definedName name="Excel_BuiltIn_Print_Titles_3_16_20_1">'[15]INDIGINEOUS ITEMS '!#REF!</definedName>
    <definedName name="Excel_BuiltIn_Print_Titles_3_16_20_1_3">'[15]INDIGINEOUS ITEMS '!#REF!</definedName>
    <definedName name="Excel_BuiltIn_Print_Titles_3_16_20_17">'[15]INDIGINEOUS ITEMS '!#REF!</definedName>
    <definedName name="Excel_BuiltIn_Print_Titles_3_16_20_17_3">'[15]INDIGINEOUS ITEMS '!#REF!</definedName>
    <definedName name="Excel_BuiltIn_Print_Titles_3_16_20_28">'[17]INDIGINEOUS ITEMS '!#REF!</definedName>
    <definedName name="Excel_BuiltIn_Print_Titles_3_16_20_28_3">'[17]INDIGINEOUS ITEMS '!#REF!</definedName>
    <definedName name="Excel_BuiltIn_Print_Titles_3_16_20_3">'[17]INDIGINEOUS ITEMS '!#REF!</definedName>
    <definedName name="Excel_BuiltIn_Print_Titles_3_16_20_6">'[17]INDIGINEOUS ITEMS '!#REF!</definedName>
    <definedName name="Excel_BuiltIn_Print_Titles_3_16_20_6_3">'[17]INDIGINEOUS ITEMS '!#REF!</definedName>
    <definedName name="Excel_BuiltIn_Print_Titles_3_16_21_1">'[18]INDIGINEOUS ITEMS '!#REF!</definedName>
    <definedName name="Excel_BuiltIn_Print_Titles_3_16_21_1_3">'[17]INDIGINEOUS ITEMS '!#REF!</definedName>
    <definedName name="Excel_BuiltIn_Print_Titles_3_16_22">'[15]INDIGINEOUS ITEMS '!#REF!</definedName>
    <definedName name="Excel_BuiltIn_Print_Titles_3_16_22_1">'[15]INDIGINEOUS ITEMS '!#REF!</definedName>
    <definedName name="Excel_BuiltIn_Print_Titles_3_16_22_1_3">'[15]INDIGINEOUS ITEMS '!#REF!</definedName>
    <definedName name="Excel_BuiltIn_Print_Titles_3_16_22_3">'[15]INDIGINEOUS ITEMS '!#REF!</definedName>
    <definedName name="Excel_BuiltIn_Print_Titles_3_16_23">'[17]INDIGINEOUS ITEMS '!#REF!</definedName>
    <definedName name="Excel_BuiltIn_Print_Titles_3_16_23_3">'[17]INDIGINEOUS ITEMS '!#REF!</definedName>
    <definedName name="Excel_BuiltIn_Print_Titles_3_16_24">'[15]INDIGINEOUS ITEMS '!#REF!</definedName>
    <definedName name="Excel_BuiltIn_Print_Titles_3_16_24_1">'[15]INDIGINEOUS ITEMS '!#REF!</definedName>
    <definedName name="Excel_BuiltIn_Print_Titles_3_16_24_1_3">'[15]INDIGINEOUS ITEMS '!#REF!</definedName>
    <definedName name="Excel_BuiltIn_Print_Titles_3_16_24_3">'[15]INDIGINEOUS ITEMS '!#REF!</definedName>
    <definedName name="Excel_BuiltIn_Print_Titles_3_16_25">'[15]INDIGINEOUS ITEMS '!#REF!</definedName>
    <definedName name="Excel_BuiltIn_Print_Titles_3_16_25_1">'[15]INDIGINEOUS ITEMS '!#REF!</definedName>
    <definedName name="Excel_BuiltIn_Print_Titles_3_16_25_1_3">'[15]INDIGINEOUS ITEMS '!#REF!</definedName>
    <definedName name="Excel_BuiltIn_Print_Titles_3_16_25_3">'[15]INDIGINEOUS ITEMS '!#REF!</definedName>
    <definedName name="Excel_BuiltIn_Print_Titles_3_16_26">'[17]INDIGINEOUS ITEMS '!#REF!</definedName>
    <definedName name="Excel_BuiltIn_Print_Titles_3_16_26_3">'[17]INDIGINEOUS ITEMS '!#REF!</definedName>
    <definedName name="Excel_BuiltIn_Print_Titles_3_16_27">'[17]INDIGINEOUS ITEMS '!#REF!</definedName>
    <definedName name="Excel_BuiltIn_Print_Titles_3_16_27_3">'[17]INDIGINEOUS ITEMS '!#REF!</definedName>
    <definedName name="Excel_BuiltIn_Print_Titles_3_16_28">'[17]INDIGINEOUS ITEMS '!#REF!</definedName>
    <definedName name="Excel_BuiltIn_Print_Titles_3_16_28_3">'[17]INDIGINEOUS ITEMS '!#REF!</definedName>
    <definedName name="Excel_BuiltIn_Print_Titles_3_16_3">'[15]INDIGINEOUS ITEMS '!#REF!</definedName>
    <definedName name="Excel_BuiltIn_Print_Titles_3_16_4">'[15]INDIGINEOUS ITEMS '!#REF!</definedName>
    <definedName name="Excel_BuiltIn_Print_Titles_3_16_4_3">'[15]INDIGINEOUS ITEMS '!#REF!</definedName>
    <definedName name="Excel_BuiltIn_Print_Titles_3_16_5">'[15]INDIGINEOUS ITEMS '!#REF!</definedName>
    <definedName name="Excel_BuiltIn_Print_Titles_3_16_5_3">'[15]INDIGINEOUS ITEMS '!#REF!</definedName>
    <definedName name="Excel_BuiltIn_Print_Titles_3_16_6">'[17]INDIGINEOUS ITEMS '!#REF!</definedName>
    <definedName name="Excel_BuiltIn_Print_Titles_3_16_6_3">'[17]INDIGINEOUS ITEMS '!#REF!</definedName>
    <definedName name="Excel_BuiltIn_Print_Titles_3_16_7">'[15]INDIGINEOUS ITEMS '!#REF!</definedName>
    <definedName name="Excel_BuiltIn_Print_Titles_3_16_7_1">'[15]INDIGINEOUS ITEMS '!#REF!</definedName>
    <definedName name="Excel_BuiltIn_Print_Titles_3_16_7_1_3">'[15]INDIGINEOUS ITEMS '!#REF!</definedName>
    <definedName name="Excel_BuiltIn_Print_Titles_3_16_7_3">'[15]INDIGINEOUS ITEMS '!#REF!</definedName>
    <definedName name="Excel_BuiltIn_Print_Titles_3_16_8">'[15]INDIGINEOUS ITEMS '!#REF!</definedName>
    <definedName name="Excel_BuiltIn_Print_Titles_3_16_8_1">'[15]INDIGINEOUS ITEMS '!#REF!</definedName>
    <definedName name="Excel_BuiltIn_Print_Titles_3_16_8_1_3">'[15]INDIGINEOUS ITEMS '!#REF!</definedName>
    <definedName name="Excel_BuiltIn_Print_Titles_3_16_8_3">'[15]INDIGINEOUS ITEMS '!#REF!</definedName>
    <definedName name="Excel_BuiltIn_Print_Titles_3_16_9">'[15]INDIGINEOUS ITEMS '!#REF!</definedName>
    <definedName name="Excel_BuiltIn_Print_Titles_3_16_9_1">'[19]INDIGINEOUS ITEMS '!#REF!</definedName>
    <definedName name="Excel_BuiltIn_Print_Titles_3_16_9_1_1">'[14]INDIGINEOUS ITEMS '!#REF!</definedName>
    <definedName name="Excel_BuiltIn_Print_Titles_3_16_9_1_1_1">'[15]INDIGINEOUS ITEMS '!#REF!</definedName>
    <definedName name="Excel_BuiltIn_Print_Titles_3_16_9_1_1_3">'[17]INDIGINEOUS ITEMS '!#REF!</definedName>
    <definedName name="Excel_BuiltIn_Print_Titles_3_16_9_1_1_3_1">'[15]INDIGINEOUS ITEMS '!#REF!</definedName>
    <definedName name="Excel_BuiltIn_Print_Titles_3_16_9_3">'[15]INDIGINEOUS ITEMS '!#REF!</definedName>
    <definedName name="Excel_BuiltIn_Print_Titles_3_17">'[15]INDIGINEOUS ITEMS '!#REF!</definedName>
    <definedName name="Excel_BuiltIn_Print_Titles_3_17_1">'[14]INDIGINEOUS ITEMS '!#REF!</definedName>
    <definedName name="Excel_BuiltIn_Print_Titles_3_17_1_1">'[17]INDIGINEOUS ITEMS '!#REF!</definedName>
    <definedName name="Excel_BuiltIn_Print_Titles_3_17_1_1_3">'[17]INDIGINEOUS ITEMS '!#REF!</definedName>
    <definedName name="Excel_BuiltIn_Print_Titles_3_17_1_3">'[15]INDIGINEOUS ITEMS '!#REF!</definedName>
    <definedName name="Excel_BuiltIn_Print_Titles_3_17_17">'[17]INDIGINEOUS ITEMS '!#REF!</definedName>
    <definedName name="Excel_BuiltIn_Print_Titles_3_17_17_3">'[17]INDIGINEOUS ITEMS '!#REF!</definedName>
    <definedName name="Excel_BuiltIn_Print_Titles_3_17_28">'[15]INDIGINEOUS ITEMS '!#REF!</definedName>
    <definedName name="Excel_BuiltIn_Print_Titles_3_17_28_3">'[15]INDIGINEOUS ITEMS '!#REF!</definedName>
    <definedName name="Excel_BuiltIn_Print_Titles_3_17_3">'[15]INDIGINEOUS ITEMS '!#REF!</definedName>
    <definedName name="Excel_BuiltIn_Print_Titles_3_17_6">'[15]INDIGINEOUS ITEMS '!#REF!</definedName>
    <definedName name="Excel_BuiltIn_Print_Titles_3_17_6_3">'[15]INDIGINEOUS ITEMS '!#REF!</definedName>
    <definedName name="Excel_BuiltIn_Print_Titles_3_18_1">'[14]INDIGINEOUS ITEMS '!#REF!</definedName>
    <definedName name="Excel_BuiltIn_Print_Titles_3_18_1_3">'[15]INDIGINEOUS ITEMS '!#REF!</definedName>
    <definedName name="Excel_BuiltIn_Print_Titles_3_19_1">'[14]INDIGINEOUS ITEMS '!#REF!</definedName>
    <definedName name="Excel_BuiltIn_Print_Titles_3_19_1_3">'[15]INDIGINEOUS ITEMS '!#REF!</definedName>
    <definedName name="Excel_BuiltIn_Print_Titles_3_2">'[17]INDIGINEOUS ITEMS '!#REF!</definedName>
    <definedName name="Excel_BuiltIn_Print_Titles_3_2_3">'[17]INDIGINEOUS ITEMS '!#REF!</definedName>
    <definedName name="Excel_BuiltIn_Print_Titles_3_20">'[15]INDIGINEOUS ITEMS '!#REF!</definedName>
    <definedName name="Excel_BuiltIn_Print_Titles_3_20_1">'[16]INDIGINEOUS ITEMS '!#REF!</definedName>
    <definedName name="Excel_BuiltIn_Print_Titles_3_20_1_3">'[17]INDIGINEOUS ITEMS '!#REF!</definedName>
    <definedName name="Excel_BuiltIn_Print_Titles_3_20_17">'[15]INDIGINEOUS ITEMS '!#REF!</definedName>
    <definedName name="Excel_BuiltIn_Print_Titles_3_20_17_3">'[15]INDIGINEOUS ITEMS '!#REF!</definedName>
    <definedName name="Excel_BuiltIn_Print_Titles_3_20_28">'[17]INDIGINEOUS ITEMS '!#REF!</definedName>
    <definedName name="Excel_BuiltIn_Print_Titles_3_20_28_3">'[17]INDIGINEOUS ITEMS '!#REF!</definedName>
    <definedName name="Excel_BuiltIn_Print_Titles_3_20_3">'[15]INDIGINEOUS ITEMS '!#REF!</definedName>
    <definedName name="Excel_BuiltIn_Print_Titles_3_20_6">'[17]INDIGINEOUS ITEMS '!#REF!</definedName>
    <definedName name="Excel_BuiltIn_Print_Titles_3_20_6_3">'[17]INDIGINEOUS ITEMS '!#REF!</definedName>
    <definedName name="Excel_BuiltIn_Print_Titles_3_21_1">'[16]INDIGINEOUS ITEMS '!#REF!</definedName>
    <definedName name="Excel_BuiltIn_Print_Titles_3_21_1_3">'[17]INDIGINEOUS ITEMS '!#REF!</definedName>
    <definedName name="Excel_BuiltIn_Print_Titles_3_21_17">'[17]INDIGINEOUS ITEMS '!#REF!</definedName>
    <definedName name="Excel_BuiltIn_Print_Titles_3_21_17_3">'[17]INDIGINEOUS ITEMS '!#REF!</definedName>
    <definedName name="Excel_BuiltIn_Print_Titles_3_21_28">'[17]INDIGINEOUS ITEMS '!#REF!</definedName>
    <definedName name="Excel_BuiltIn_Print_Titles_3_21_28_3">'[17]INDIGINEOUS ITEMS '!#REF!</definedName>
    <definedName name="Excel_BuiltIn_Print_Titles_3_21_6">'[17]INDIGINEOUS ITEMS '!#REF!</definedName>
    <definedName name="Excel_BuiltIn_Print_Titles_3_21_6_3">'[17]INDIGINEOUS ITEMS '!#REF!</definedName>
    <definedName name="Excel_BuiltIn_Print_Titles_3_22">'[15]INDIGINEOUS ITEMS '!#REF!</definedName>
    <definedName name="Excel_BuiltIn_Print_Titles_3_22_17">'[17]INDIGINEOUS ITEMS '!#REF!</definedName>
    <definedName name="Excel_BuiltIn_Print_Titles_3_22_17_3">'[17]INDIGINEOUS ITEMS '!#REF!</definedName>
    <definedName name="Excel_BuiltIn_Print_Titles_3_22_28">'[15]INDIGINEOUS ITEMS '!#REF!</definedName>
    <definedName name="Excel_BuiltIn_Print_Titles_3_22_28_3">'[15]INDIGINEOUS ITEMS '!#REF!</definedName>
    <definedName name="Excel_BuiltIn_Print_Titles_3_22_3">'[15]INDIGINEOUS ITEMS '!#REF!</definedName>
    <definedName name="Excel_BuiltIn_Print_Titles_3_22_6">'[15]INDIGINEOUS ITEMS '!#REF!</definedName>
    <definedName name="Excel_BuiltIn_Print_Titles_3_22_6_3">'[15]INDIGINEOUS ITEMS '!#REF!</definedName>
    <definedName name="Excel_BuiltIn_Print_Titles_3_23">'[20]INDIGINEOUS ITEMS '!#REF!</definedName>
    <definedName name="Excel_BuiltIn_Print_Titles_3_23_3">'[20]INDIGINEOUS ITEMS '!#REF!</definedName>
    <definedName name="Excel_BuiltIn_Print_Titles_3_24">'[15]INDIGINEOUS ITEMS '!#REF!</definedName>
    <definedName name="Excel_BuiltIn_Print_Titles_3_24_3">'[15]INDIGINEOUS ITEMS '!#REF!</definedName>
    <definedName name="Excel_BuiltIn_Print_Titles_3_25">'[15]INDIGINEOUS ITEMS '!#REF!</definedName>
    <definedName name="Excel_BuiltIn_Print_Titles_3_25_3">'[15]INDIGINEOUS ITEMS '!#REF!</definedName>
    <definedName name="Excel_BuiltIn_Print_Titles_3_26">'[17]INDIGINEOUS ITEMS '!#REF!</definedName>
    <definedName name="Excel_BuiltIn_Print_Titles_3_26_3">'[17]INDIGINEOUS ITEMS '!#REF!</definedName>
    <definedName name="Excel_BuiltIn_Print_Titles_3_27">'[17]INDIGINEOUS ITEMS '!#REF!</definedName>
    <definedName name="Excel_BuiltIn_Print_Titles_3_27_3">'[17]INDIGINEOUS ITEMS '!#REF!</definedName>
    <definedName name="Excel_BuiltIn_Print_Titles_3_28">'[17]INDIGINEOUS ITEMS '!#REF!</definedName>
    <definedName name="Excel_BuiltIn_Print_Titles_3_28_3">'[17]INDIGINEOUS ITEMS '!#REF!</definedName>
    <definedName name="Excel_BuiltIn_Print_Titles_3_29">'[17]INDIGINEOUS ITEMS '!#REF!</definedName>
    <definedName name="Excel_BuiltIn_Print_Titles_3_29_3">'[17]INDIGINEOUS ITEMS '!#REF!</definedName>
    <definedName name="Excel_BuiltIn_Print_Titles_3_3">'[14]INDIGINEOUS ITEMS '!#REF!</definedName>
    <definedName name="Excel_BuiltIn_Print_Titles_3_3_1">'[15]INDIGINEOUS ITEMS '!#REF!</definedName>
    <definedName name="Excel_BuiltIn_Print_Titles_3_3_10">'[15]INDIGINEOUS ITEMS '!#REF!</definedName>
    <definedName name="Excel_BuiltIn_Print_Titles_3_3_10_1">'[15]INDIGINEOUS ITEMS '!#REF!</definedName>
    <definedName name="Excel_BuiltIn_Print_Titles_3_3_10_1_3">'[15]INDIGINEOUS ITEMS '!#REF!</definedName>
    <definedName name="Excel_BuiltIn_Print_Titles_3_3_10_3">'[15]INDIGINEOUS ITEMS '!#REF!</definedName>
    <definedName name="Excel_BuiltIn_Print_Titles_3_3_11">'[15]INDIGINEOUS ITEMS '!#REF!</definedName>
    <definedName name="Excel_BuiltIn_Print_Titles_3_3_11_1">'[15]INDIGINEOUS ITEMS '!#REF!</definedName>
    <definedName name="Excel_BuiltIn_Print_Titles_3_3_11_1_3">'[15]INDIGINEOUS ITEMS '!#REF!</definedName>
    <definedName name="Excel_BuiltIn_Print_Titles_3_3_11_3">'[15]INDIGINEOUS ITEMS '!#REF!</definedName>
    <definedName name="Excel_BuiltIn_Print_Titles_3_3_12">'[15]INDIGINEOUS ITEMS '!#REF!</definedName>
    <definedName name="Excel_BuiltIn_Print_Titles_3_3_12_1">'[15]INDIGINEOUS ITEMS '!#REF!</definedName>
    <definedName name="Excel_BuiltIn_Print_Titles_3_3_12_1_3">'[15]INDIGINEOUS ITEMS '!#REF!</definedName>
    <definedName name="Excel_BuiltIn_Print_Titles_3_3_12_3">'[15]INDIGINEOUS ITEMS '!#REF!</definedName>
    <definedName name="Excel_BuiltIn_Print_Titles_3_3_13">'[17]INDIGINEOUS ITEMS '!#REF!</definedName>
    <definedName name="Excel_BuiltIn_Print_Titles_3_3_13_3">'[17]INDIGINEOUS ITEMS '!#REF!</definedName>
    <definedName name="Excel_BuiltIn_Print_Titles_3_3_14">'[15]INDIGINEOUS ITEMS '!#REF!</definedName>
    <definedName name="Excel_BuiltIn_Print_Titles_3_3_14_1">'[15]INDIGINEOUS ITEMS '!#REF!</definedName>
    <definedName name="Excel_BuiltIn_Print_Titles_3_3_14_1_3">'[15]INDIGINEOUS ITEMS '!#REF!</definedName>
    <definedName name="Excel_BuiltIn_Print_Titles_3_3_14_3">'[15]INDIGINEOUS ITEMS '!#REF!</definedName>
    <definedName name="Excel_BuiltIn_Print_Titles_3_3_15">'[15]INDIGINEOUS ITEMS '!#REF!</definedName>
    <definedName name="Excel_BuiltIn_Print_Titles_3_3_15_1">'[15]INDIGINEOUS ITEMS '!#REF!</definedName>
    <definedName name="Excel_BuiltIn_Print_Titles_3_3_15_1_3">'[15]INDIGINEOUS ITEMS '!#REF!</definedName>
    <definedName name="Excel_BuiltIn_Print_Titles_3_3_15_3">'[15]INDIGINEOUS ITEMS '!#REF!</definedName>
    <definedName name="Excel_BuiltIn_Print_Titles_3_3_16">'[17]INDIGINEOUS ITEMS '!#REF!</definedName>
    <definedName name="Excel_BuiltIn_Print_Titles_3_3_16_3">'[17]INDIGINEOUS ITEMS '!#REF!</definedName>
    <definedName name="Excel_BuiltIn_Print_Titles_3_3_17">'[17]INDIGINEOUS ITEMS '!#REF!</definedName>
    <definedName name="Excel_BuiltIn_Print_Titles_3_3_17_1">'[14]INDIGINEOUS ITEMS '!#REF!</definedName>
    <definedName name="Excel_BuiltIn_Print_Titles_3_3_17_1_3">'[15]INDIGINEOUS ITEMS '!#REF!</definedName>
    <definedName name="Excel_BuiltIn_Print_Titles_3_3_17_17">'[17]INDIGINEOUS ITEMS '!#REF!</definedName>
    <definedName name="Excel_BuiltIn_Print_Titles_3_3_17_17_3">'[17]INDIGINEOUS ITEMS '!#REF!</definedName>
    <definedName name="Excel_BuiltIn_Print_Titles_3_3_17_28">'[15]INDIGINEOUS ITEMS '!#REF!</definedName>
    <definedName name="Excel_BuiltIn_Print_Titles_3_3_17_28_3">'[15]INDIGINEOUS ITEMS '!#REF!</definedName>
    <definedName name="Excel_BuiltIn_Print_Titles_3_3_17_3">'[17]INDIGINEOUS ITEMS '!#REF!</definedName>
    <definedName name="Excel_BuiltIn_Print_Titles_3_3_17_6">'[15]INDIGINEOUS ITEMS '!#REF!</definedName>
    <definedName name="Excel_BuiltIn_Print_Titles_3_3_17_6_3">'[15]INDIGINEOUS ITEMS '!#REF!</definedName>
    <definedName name="Excel_BuiltIn_Print_Titles_3_3_18_1">'[14]INDIGINEOUS ITEMS '!#REF!</definedName>
    <definedName name="Excel_BuiltIn_Print_Titles_3_3_18_1_1">'[15]INDIGINEOUS ITEMS '!#REF!</definedName>
    <definedName name="Excel_BuiltIn_Print_Titles_3_3_18_1_1_3">'[15]INDIGINEOUS ITEMS '!#REF!</definedName>
    <definedName name="Excel_BuiltIn_Print_Titles_3_3_18_1_3">'[15]INDIGINEOUS ITEMS '!#REF!</definedName>
    <definedName name="Excel_BuiltIn_Print_Titles_3_3_19">'[15]INDIGINEOUS ITEMS '!#REF!</definedName>
    <definedName name="Excel_BuiltIn_Print_Titles_3_3_19_1">'[15]INDIGINEOUS ITEMS '!#REF!</definedName>
    <definedName name="Excel_BuiltIn_Print_Titles_3_3_19_1_3">'[15]INDIGINEOUS ITEMS '!#REF!</definedName>
    <definedName name="Excel_BuiltIn_Print_Titles_3_3_19_3">'[15]INDIGINEOUS ITEMS '!#REF!</definedName>
    <definedName name="Excel_BuiltIn_Print_Titles_3_3_2">'[15]INDIGINEOUS ITEMS '!#REF!</definedName>
    <definedName name="Excel_BuiltIn_Print_Titles_3_3_2_3">'[15]INDIGINEOUS ITEMS '!#REF!</definedName>
    <definedName name="Excel_BuiltIn_Print_Titles_3_3_20">'[17]INDIGINEOUS ITEMS '!#REF!</definedName>
    <definedName name="Excel_BuiltIn_Print_Titles_3_3_20_1">'[15]INDIGINEOUS ITEMS '!#REF!</definedName>
    <definedName name="Excel_BuiltIn_Print_Titles_3_3_20_1_3">'[15]INDIGINEOUS ITEMS '!#REF!</definedName>
    <definedName name="Excel_BuiltIn_Print_Titles_3_3_20_17">'[15]INDIGINEOUS ITEMS '!#REF!</definedName>
    <definedName name="Excel_BuiltIn_Print_Titles_3_3_20_17_3">'[15]INDIGINEOUS ITEMS '!#REF!</definedName>
    <definedName name="Excel_BuiltIn_Print_Titles_3_3_20_28">'[17]INDIGINEOUS ITEMS '!#REF!</definedName>
    <definedName name="Excel_BuiltIn_Print_Titles_3_3_20_28_3">'[17]INDIGINEOUS ITEMS '!#REF!</definedName>
    <definedName name="Excel_BuiltIn_Print_Titles_3_3_20_3">'[17]INDIGINEOUS ITEMS '!#REF!</definedName>
    <definedName name="Excel_BuiltIn_Print_Titles_3_3_20_6">'[17]INDIGINEOUS ITEMS '!#REF!</definedName>
    <definedName name="Excel_BuiltIn_Print_Titles_3_3_20_6_3">'[17]INDIGINEOUS ITEMS '!#REF!</definedName>
    <definedName name="Excel_BuiltIn_Print_Titles_3_3_21_1">'[18]INDIGINEOUS ITEMS '!#REF!</definedName>
    <definedName name="Excel_BuiltIn_Print_Titles_3_3_21_1_3">'[17]INDIGINEOUS ITEMS '!#REF!</definedName>
    <definedName name="Excel_BuiltIn_Print_Titles_3_3_22">'[15]INDIGINEOUS ITEMS '!#REF!</definedName>
    <definedName name="Excel_BuiltIn_Print_Titles_3_3_22_1">'[15]INDIGINEOUS ITEMS '!#REF!</definedName>
    <definedName name="Excel_BuiltIn_Print_Titles_3_3_22_1_3">'[15]INDIGINEOUS ITEMS '!#REF!</definedName>
    <definedName name="Excel_BuiltIn_Print_Titles_3_3_22_3">'[15]INDIGINEOUS ITEMS '!#REF!</definedName>
    <definedName name="Excel_BuiltIn_Print_Titles_3_3_23">'[17]INDIGINEOUS ITEMS '!#REF!</definedName>
    <definedName name="Excel_BuiltIn_Print_Titles_3_3_23_3">'[17]INDIGINEOUS ITEMS '!#REF!</definedName>
    <definedName name="Excel_BuiltIn_Print_Titles_3_3_24">'[15]INDIGINEOUS ITEMS '!#REF!</definedName>
    <definedName name="Excel_BuiltIn_Print_Titles_3_3_24_1">'[15]INDIGINEOUS ITEMS '!#REF!</definedName>
    <definedName name="Excel_BuiltIn_Print_Titles_3_3_24_1_3">'[15]INDIGINEOUS ITEMS '!#REF!</definedName>
    <definedName name="Excel_BuiltIn_Print_Titles_3_3_24_3">'[15]INDIGINEOUS ITEMS '!#REF!</definedName>
    <definedName name="Excel_BuiltIn_Print_Titles_3_3_25">'[15]INDIGINEOUS ITEMS '!#REF!</definedName>
    <definedName name="Excel_BuiltIn_Print_Titles_3_3_25_1">'[15]INDIGINEOUS ITEMS '!#REF!</definedName>
    <definedName name="Excel_BuiltIn_Print_Titles_3_3_25_1_3">'[15]INDIGINEOUS ITEMS '!#REF!</definedName>
    <definedName name="Excel_BuiltIn_Print_Titles_3_3_25_3">'[15]INDIGINEOUS ITEMS '!#REF!</definedName>
    <definedName name="Excel_BuiltIn_Print_Titles_3_3_26">'[17]INDIGINEOUS ITEMS '!#REF!</definedName>
    <definedName name="Excel_BuiltIn_Print_Titles_3_3_26_3">'[17]INDIGINEOUS ITEMS '!#REF!</definedName>
    <definedName name="Excel_BuiltIn_Print_Titles_3_3_27">'[17]INDIGINEOUS ITEMS '!#REF!</definedName>
    <definedName name="Excel_BuiltIn_Print_Titles_3_3_27_3">'[17]INDIGINEOUS ITEMS '!#REF!</definedName>
    <definedName name="Excel_BuiltIn_Print_Titles_3_3_28">'[17]INDIGINEOUS ITEMS '!#REF!</definedName>
    <definedName name="Excel_BuiltIn_Print_Titles_3_3_28_3">'[17]INDIGINEOUS ITEMS '!#REF!</definedName>
    <definedName name="Excel_BuiltIn_Print_Titles_3_3_3">'[15]INDIGINEOUS ITEMS '!#REF!</definedName>
    <definedName name="Excel_BuiltIn_Print_Titles_3_3_4">'[15]INDIGINEOUS ITEMS '!#REF!</definedName>
    <definedName name="Excel_BuiltIn_Print_Titles_3_3_4_3">'[15]INDIGINEOUS ITEMS '!#REF!</definedName>
    <definedName name="Excel_BuiltIn_Print_Titles_3_3_5">'[15]INDIGINEOUS ITEMS '!#REF!</definedName>
    <definedName name="Excel_BuiltIn_Print_Titles_3_3_5_3">'[15]INDIGINEOUS ITEMS '!#REF!</definedName>
    <definedName name="Excel_BuiltIn_Print_Titles_3_3_6">'[17]INDIGINEOUS ITEMS '!#REF!</definedName>
    <definedName name="Excel_BuiltIn_Print_Titles_3_3_6_3">'[17]INDIGINEOUS ITEMS '!#REF!</definedName>
    <definedName name="Excel_BuiltIn_Print_Titles_3_3_7">'[15]INDIGINEOUS ITEMS '!#REF!</definedName>
    <definedName name="Excel_BuiltIn_Print_Titles_3_3_7_1">'[15]INDIGINEOUS ITEMS '!#REF!</definedName>
    <definedName name="Excel_BuiltIn_Print_Titles_3_3_7_1_3">'[15]INDIGINEOUS ITEMS '!#REF!</definedName>
    <definedName name="Excel_BuiltIn_Print_Titles_3_3_7_3">'[15]INDIGINEOUS ITEMS '!#REF!</definedName>
    <definedName name="Excel_BuiltIn_Print_Titles_3_3_8">'[15]INDIGINEOUS ITEMS '!#REF!</definedName>
    <definedName name="Excel_BuiltIn_Print_Titles_3_3_8_1">'[15]INDIGINEOUS ITEMS '!#REF!</definedName>
    <definedName name="Excel_BuiltIn_Print_Titles_3_3_8_1_3">'[15]INDIGINEOUS ITEMS '!#REF!</definedName>
    <definedName name="Excel_BuiltIn_Print_Titles_3_3_8_3">'[15]INDIGINEOUS ITEMS '!#REF!</definedName>
    <definedName name="Excel_BuiltIn_Print_Titles_3_3_9">'[15]INDIGINEOUS ITEMS '!#REF!</definedName>
    <definedName name="Excel_BuiltIn_Print_Titles_3_3_9_1">'[19]INDIGINEOUS ITEMS '!#REF!</definedName>
    <definedName name="Excel_BuiltIn_Print_Titles_3_3_9_1_1">'[14]INDIGINEOUS ITEMS '!#REF!</definedName>
    <definedName name="Excel_BuiltIn_Print_Titles_3_3_9_1_1_1">'[15]INDIGINEOUS ITEMS '!#REF!</definedName>
    <definedName name="Excel_BuiltIn_Print_Titles_3_3_9_1_1_3">'[17]INDIGINEOUS ITEMS '!#REF!</definedName>
    <definedName name="Excel_BuiltIn_Print_Titles_3_3_9_1_1_3_1">'[15]INDIGINEOUS ITEMS '!#REF!</definedName>
    <definedName name="Excel_BuiltIn_Print_Titles_3_3_9_3">'[15]INDIGINEOUS ITEMS '!#REF!</definedName>
    <definedName name="Excel_BuiltIn_Print_Titles_3_4">'[21]INDIGINEOUS ITEMS '!#REF!</definedName>
    <definedName name="Excel_BuiltIn_Print_Titles_3_4_1">'[22]INDIGINEOUS ITEMS '!#REF!</definedName>
    <definedName name="Excel_BuiltIn_Print_Titles_3_4_1_1">'[23]INDIGINEOUS ITEMS '!#REF!</definedName>
    <definedName name="Excel_BuiltIn_Print_Titles_3_4_1_1_1">'[24]INDIGINEOUS ITEMS '!#REF!</definedName>
    <definedName name="Excel_BuiltIn_Print_Titles_3_4_1_1_1_1">'[17]INDIGINEOUS ITEMS '!#REF!</definedName>
    <definedName name="Excel_BuiltIn_Print_Titles_3_4_1_1_1_1_1">'[17]INDIGINEOUS ITEMS '!#REF!</definedName>
    <definedName name="Excel_BuiltIn_Print_Titles_3_4_1_1_1_1_3">'[17]INDIGINEOUS ITEMS '!#REF!</definedName>
    <definedName name="Excel_BuiltIn_Print_Titles_3_4_1_1_1_3">'[17]INDIGINEOUS ITEMS '!#REF!</definedName>
    <definedName name="Excel_BuiltIn_Print_Titles_3_4_1_1_1_3_1">'[17]INDIGINEOUS ITEMS '!#REF!</definedName>
    <definedName name="Excel_BuiltIn_Print_Titles_3_4_1_1_3">'[21]INDIGINEOUS ITEMS '!#REF!</definedName>
    <definedName name="Excel_BuiltIn_Print_Titles_3_4_1_1_3_1">'[17]INDIGINEOUS ITEMS '!#REF!</definedName>
    <definedName name="Excel_BuiltIn_Print_Titles_3_4_1_11">'[17]INDIGINEOUS ITEMS '!#REF!</definedName>
    <definedName name="Excel_BuiltIn_Print_Titles_3_4_1_11_3">'[17]INDIGINEOUS ITEMS '!#REF!</definedName>
    <definedName name="Excel_BuiltIn_Print_Titles_3_4_1_17">'[21]INDIGINEOUS ITEMS '!#REF!</definedName>
    <definedName name="Excel_BuiltIn_Print_Titles_3_4_1_17_1">'[25]INDIGINEOUS ITEMS '!#REF!</definedName>
    <definedName name="Excel_BuiltIn_Print_Titles_3_4_1_17_1_3">'[17]INDIGINEOUS ITEMS '!#REF!</definedName>
    <definedName name="Excel_BuiltIn_Print_Titles_3_4_1_17_3">'[21]INDIGINEOUS ITEMS '!#REF!</definedName>
    <definedName name="Excel_BuiltIn_Print_Titles_3_4_1_18_1">'[22]INDIGINEOUS ITEMS '!#REF!</definedName>
    <definedName name="Excel_BuiltIn_Print_Titles_3_4_1_18_1_3">'[21]INDIGINEOUS ITEMS '!#REF!</definedName>
    <definedName name="Excel_BuiltIn_Print_Titles_3_4_1_28">'[17]INDIGINEOUS ITEMS '!#REF!</definedName>
    <definedName name="Excel_BuiltIn_Print_Titles_3_4_1_28_3">'[17]INDIGINEOUS ITEMS '!#REF!</definedName>
    <definedName name="Excel_BuiltIn_Print_Titles_3_4_1_3">'[21]INDIGINEOUS ITEMS '!#REF!</definedName>
    <definedName name="Excel_BuiltIn_Print_Titles_3_4_1_6">'[17]INDIGINEOUS ITEMS '!#REF!</definedName>
    <definedName name="Excel_BuiltIn_Print_Titles_3_4_1_6_3">'[17]INDIGINEOUS ITEMS '!#REF!</definedName>
    <definedName name="Excel_BuiltIn_Print_Titles_3_4_10">'[17]INDIGINEOUS ITEMS '!#REF!</definedName>
    <definedName name="Excel_BuiltIn_Print_Titles_3_4_10_3">'[17]INDIGINEOUS ITEMS '!#REF!</definedName>
    <definedName name="Excel_BuiltIn_Print_Titles_3_4_11">'[21]INDIGINEOUS ITEMS '!#REF!</definedName>
    <definedName name="Excel_BuiltIn_Print_Titles_3_4_11_1">'[21]INDIGINEOUS ITEMS '!#REF!</definedName>
    <definedName name="Excel_BuiltIn_Print_Titles_3_4_11_1_3">'[21]INDIGINEOUS ITEMS '!#REF!</definedName>
    <definedName name="Excel_BuiltIn_Print_Titles_3_4_11_3">'[21]INDIGINEOUS ITEMS '!#REF!</definedName>
    <definedName name="Excel_BuiltIn_Print_Titles_3_4_12">'[21]INDIGINEOUS ITEMS '!#REF!</definedName>
    <definedName name="Excel_BuiltIn_Print_Titles_3_4_12_1">'[21]INDIGINEOUS ITEMS '!#REF!</definedName>
    <definedName name="Excel_BuiltIn_Print_Titles_3_4_12_1_3">'[21]INDIGINEOUS ITEMS '!#REF!</definedName>
    <definedName name="Excel_BuiltIn_Print_Titles_3_4_12_3">'[21]INDIGINEOUS ITEMS '!#REF!</definedName>
    <definedName name="Excel_BuiltIn_Print_Titles_3_4_13">'[17]INDIGINEOUS ITEMS '!#REF!</definedName>
    <definedName name="Excel_BuiltIn_Print_Titles_3_4_13_1">'[17]INDIGINEOUS ITEMS '!#REF!</definedName>
    <definedName name="Excel_BuiltIn_Print_Titles_3_4_13_1_3">'[17]INDIGINEOUS ITEMS '!#REF!</definedName>
    <definedName name="Excel_BuiltIn_Print_Titles_3_4_13_3">'[17]INDIGINEOUS ITEMS '!#REF!</definedName>
    <definedName name="Excel_BuiltIn_Print_Titles_3_4_14">'[21]INDIGINEOUS ITEMS '!#REF!</definedName>
    <definedName name="Excel_BuiltIn_Print_Titles_3_4_14_1">'[21]INDIGINEOUS ITEMS '!#REF!</definedName>
    <definedName name="Excel_BuiltIn_Print_Titles_3_4_14_1_3">'[21]INDIGINEOUS ITEMS '!#REF!</definedName>
    <definedName name="Excel_BuiltIn_Print_Titles_3_4_14_3">'[21]INDIGINEOUS ITEMS '!#REF!</definedName>
    <definedName name="Excel_BuiltIn_Print_Titles_3_4_15">'[17]INDIGINEOUS ITEMS '!#REF!</definedName>
    <definedName name="Excel_BuiltIn_Print_Titles_3_4_15_3">'[17]INDIGINEOUS ITEMS '!#REF!</definedName>
    <definedName name="Excel_BuiltIn_Print_Titles_3_4_16">'[17]INDIGINEOUS ITEMS '!#REF!</definedName>
    <definedName name="Excel_BuiltIn_Print_Titles_3_4_16_1">'[17]INDIGINEOUS ITEMS '!#REF!</definedName>
    <definedName name="Excel_BuiltIn_Print_Titles_3_4_16_1_3">'[17]INDIGINEOUS ITEMS '!#REF!</definedName>
    <definedName name="Excel_BuiltIn_Print_Titles_3_4_16_3">'[17]INDIGINEOUS ITEMS '!#REF!</definedName>
    <definedName name="Excel_BuiltIn_Print_Titles_3_4_17">'[17]INDIGINEOUS ITEMS '!#REF!</definedName>
    <definedName name="Excel_BuiltIn_Print_Titles_3_4_17_1">'[26]INDIGINEOUS ITEMS '!#REF!</definedName>
    <definedName name="Excel_BuiltIn_Print_Titles_3_4_17_1_3">'[17]INDIGINEOUS ITEMS '!#REF!</definedName>
    <definedName name="Excel_BuiltIn_Print_Titles_3_4_17_3">'[17]INDIGINEOUS ITEMS '!#REF!</definedName>
    <definedName name="Excel_BuiltIn_Print_Titles_3_4_18_1">'[22]INDIGINEOUS ITEMS '!#REF!</definedName>
    <definedName name="Excel_BuiltIn_Print_Titles_3_4_18_1_1">'[21]INDIGINEOUS ITEMS '!#REF!</definedName>
    <definedName name="Excel_BuiltIn_Print_Titles_3_4_18_1_1_3">'[21]INDIGINEOUS ITEMS '!#REF!</definedName>
    <definedName name="Excel_BuiltIn_Print_Titles_3_4_18_1_3">'[21]INDIGINEOUS ITEMS '!#REF!</definedName>
    <definedName name="Excel_BuiltIn_Print_Titles_3_4_19">'[21]INDIGINEOUS ITEMS '!#REF!</definedName>
    <definedName name="Excel_BuiltIn_Print_Titles_3_4_19_1">'[21]INDIGINEOUS ITEMS '!#REF!</definedName>
    <definedName name="Excel_BuiltIn_Print_Titles_3_4_19_1_3">'[21]INDIGINEOUS ITEMS '!#REF!</definedName>
    <definedName name="Excel_BuiltIn_Print_Titles_3_4_19_3">'[21]INDIGINEOUS ITEMS '!#REF!</definedName>
    <definedName name="Excel_BuiltIn_Print_Titles_3_4_2">'[17]INDIGINEOUS ITEMS '!#REF!</definedName>
    <definedName name="Excel_BuiltIn_Print_Titles_3_4_2_3">'[17]INDIGINEOUS ITEMS '!#REF!</definedName>
    <definedName name="Excel_BuiltIn_Print_Titles_3_4_20">'[17]INDIGINEOUS ITEMS '!#REF!</definedName>
    <definedName name="Excel_BuiltIn_Print_Titles_3_4_20_3">'[17]INDIGINEOUS ITEMS '!#REF!</definedName>
    <definedName name="Excel_BuiltIn_Print_Titles_3_4_21_1">'[24]INDIGINEOUS ITEMS '!#REF!</definedName>
    <definedName name="Excel_BuiltIn_Print_Titles_3_4_21_1_3">'[17]INDIGINEOUS ITEMS '!#REF!</definedName>
    <definedName name="Excel_BuiltIn_Print_Titles_3_4_22">'[21]INDIGINEOUS ITEMS '!#REF!</definedName>
    <definedName name="Excel_BuiltIn_Print_Titles_3_4_22_1">'[21]INDIGINEOUS ITEMS '!#REF!</definedName>
    <definedName name="Excel_BuiltIn_Print_Titles_3_4_22_1_3">'[21]INDIGINEOUS ITEMS '!#REF!</definedName>
    <definedName name="Excel_BuiltIn_Print_Titles_3_4_22_3">'[21]INDIGINEOUS ITEMS '!#REF!</definedName>
    <definedName name="Excel_BuiltIn_Print_Titles_3_4_23">'[17]INDIGINEOUS ITEMS '!#REF!</definedName>
    <definedName name="Excel_BuiltIn_Print_Titles_3_4_23_1">'[17]INDIGINEOUS ITEMS '!#REF!</definedName>
    <definedName name="Excel_BuiltIn_Print_Titles_3_4_23_1_3">'[17]INDIGINEOUS ITEMS '!#REF!</definedName>
    <definedName name="Excel_BuiltIn_Print_Titles_3_4_23_17">'[17]INDIGINEOUS ITEMS '!#REF!</definedName>
    <definedName name="Excel_BuiltIn_Print_Titles_3_4_23_17_3">'[17]INDIGINEOUS ITEMS '!#REF!</definedName>
    <definedName name="Excel_BuiltIn_Print_Titles_3_4_23_28">'[17]INDIGINEOUS ITEMS '!#REF!</definedName>
    <definedName name="Excel_BuiltIn_Print_Titles_3_4_23_28_3">'[17]INDIGINEOUS ITEMS '!#REF!</definedName>
    <definedName name="Excel_BuiltIn_Print_Titles_3_4_23_3">'[17]INDIGINEOUS ITEMS '!#REF!</definedName>
    <definedName name="Excel_BuiltIn_Print_Titles_3_4_23_6">'[17]INDIGINEOUS ITEMS '!#REF!</definedName>
    <definedName name="Excel_BuiltIn_Print_Titles_3_4_23_6_3">'[17]INDIGINEOUS ITEMS '!#REF!</definedName>
    <definedName name="Excel_BuiltIn_Print_Titles_3_4_24">'[21]INDIGINEOUS ITEMS '!#REF!</definedName>
    <definedName name="Excel_BuiltIn_Print_Titles_3_4_24_1">'[21]INDIGINEOUS ITEMS '!#REF!</definedName>
    <definedName name="Excel_BuiltIn_Print_Titles_3_4_24_1_3">'[21]INDIGINEOUS ITEMS '!#REF!</definedName>
    <definedName name="Excel_BuiltIn_Print_Titles_3_4_24_3">'[21]INDIGINEOUS ITEMS '!#REF!</definedName>
    <definedName name="Excel_BuiltIn_Print_Titles_3_4_25">'[21]INDIGINEOUS ITEMS '!#REF!</definedName>
    <definedName name="Excel_BuiltIn_Print_Titles_3_4_25_1">'[21]INDIGINEOUS ITEMS '!#REF!</definedName>
    <definedName name="Excel_BuiltIn_Print_Titles_3_4_25_1_3">'[21]INDIGINEOUS ITEMS '!#REF!</definedName>
    <definedName name="Excel_BuiltIn_Print_Titles_3_4_25_3">'[21]INDIGINEOUS ITEMS '!#REF!</definedName>
    <definedName name="Excel_BuiltIn_Print_Titles_3_4_26">'[17]INDIGINEOUS ITEMS '!#REF!</definedName>
    <definedName name="Excel_BuiltIn_Print_Titles_3_4_26_3">'[17]INDIGINEOUS ITEMS '!#REF!</definedName>
    <definedName name="Excel_BuiltIn_Print_Titles_3_4_27">'[17]INDIGINEOUS ITEMS '!#REF!</definedName>
    <definedName name="Excel_BuiltIn_Print_Titles_3_4_27_3">'[17]INDIGINEOUS ITEMS '!#REF!</definedName>
    <definedName name="Excel_BuiltIn_Print_Titles_3_4_28">'[17]INDIGINEOUS ITEMS '!#REF!</definedName>
    <definedName name="Excel_BuiltIn_Print_Titles_3_4_28_3">'[17]INDIGINEOUS ITEMS '!#REF!</definedName>
    <definedName name="Excel_BuiltIn_Print_Titles_3_4_3">'[21]INDIGINEOUS ITEMS '!#REF!</definedName>
    <definedName name="Excel_BuiltIn_Print_Titles_3_4_5">'[17]INDIGINEOUS ITEMS '!#REF!</definedName>
    <definedName name="Excel_BuiltIn_Print_Titles_3_4_5_3">'[17]INDIGINEOUS ITEMS '!#REF!</definedName>
    <definedName name="Excel_BuiltIn_Print_Titles_3_4_6">'[17]INDIGINEOUS ITEMS '!#REF!</definedName>
    <definedName name="Excel_BuiltIn_Print_Titles_3_4_6_3">'[17]INDIGINEOUS ITEMS '!#REF!</definedName>
    <definedName name="Excel_BuiltIn_Print_Titles_3_4_7">'[17]INDIGINEOUS ITEMS '!#REF!</definedName>
    <definedName name="Excel_BuiltIn_Print_Titles_3_4_7_1">'[17]INDIGINEOUS ITEMS '!#REF!</definedName>
    <definedName name="Excel_BuiltIn_Print_Titles_3_4_7_1_3">'[17]INDIGINEOUS ITEMS '!#REF!</definedName>
    <definedName name="Excel_BuiltIn_Print_Titles_3_4_7_3">'[17]INDIGINEOUS ITEMS '!#REF!</definedName>
    <definedName name="Excel_BuiltIn_Print_Titles_3_4_8">'[17]INDIGINEOUS ITEMS '!#REF!</definedName>
    <definedName name="Excel_BuiltIn_Print_Titles_3_4_8_3">'[17]INDIGINEOUS ITEMS '!#REF!</definedName>
    <definedName name="Excel_BuiltIn_Print_Titles_3_4_9">'[21]INDIGINEOUS ITEMS '!#REF!</definedName>
    <definedName name="Excel_BuiltIn_Print_Titles_3_4_9_1">'[27]INDIGINEOUS ITEMS '!#REF!</definedName>
    <definedName name="Excel_BuiltIn_Print_Titles_3_4_9_1_1">'[24]INDIGINEOUS ITEMS '!#REF!</definedName>
    <definedName name="Excel_BuiltIn_Print_Titles_3_4_9_1_1_1">'[17]INDIGINEOUS ITEMS '!#REF!</definedName>
    <definedName name="Excel_BuiltIn_Print_Titles_3_4_9_1_1_3">'[17]INDIGINEOUS ITEMS '!#REF!</definedName>
    <definedName name="Excel_BuiltIn_Print_Titles_3_4_9_1_1_3_1">'[17]INDIGINEOUS ITEMS '!#REF!</definedName>
    <definedName name="Excel_BuiltIn_Print_Titles_3_4_9_1_3">'[17]INDIGINEOUS ITEMS '!#REF!</definedName>
    <definedName name="Excel_BuiltIn_Print_Titles_3_4_9_17">'[17]INDIGINEOUS ITEMS '!#REF!</definedName>
    <definedName name="Excel_BuiltIn_Print_Titles_3_4_9_17_3">'[17]INDIGINEOUS ITEMS '!#REF!</definedName>
    <definedName name="Excel_BuiltIn_Print_Titles_3_4_9_28">'[21]INDIGINEOUS ITEMS '!#REF!</definedName>
    <definedName name="Excel_BuiltIn_Print_Titles_3_4_9_28_3">'[21]INDIGINEOUS ITEMS '!#REF!</definedName>
    <definedName name="Excel_BuiltIn_Print_Titles_3_4_9_3">'[21]INDIGINEOUS ITEMS '!#REF!</definedName>
    <definedName name="Excel_BuiltIn_Print_Titles_3_4_9_6">'[21]INDIGINEOUS ITEMS '!#REF!</definedName>
    <definedName name="Excel_BuiltIn_Print_Titles_3_4_9_6_3">'[21]INDIGINEOUS ITEMS '!#REF!</definedName>
    <definedName name="Excel_BuiltIn_Print_Titles_3_5">'[17]INDIGINEOUS ITEMS '!#REF!</definedName>
    <definedName name="Excel_BuiltIn_Print_Titles_3_5_17">'[17]INDIGINEOUS ITEMS '!#REF!</definedName>
    <definedName name="Excel_BuiltIn_Print_Titles_3_5_17_3">'[17]INDIGINEOUS ITEMS '!#REF!</definedName>
    <definedName name="Excel_BuiltIn_Print_Titles_3_5_28">'[17]INDIGINEOUS ITEMS '!#REF!</definedName>
    <definedName name="Excel_BuiltIn_Print_Titles_3_5_28_3">'[17]INDIGINEOUS ITEMS '!#REF!</definedName>
    <definedName name="Excel_BuiltIn_Print_Titles_3_5_3">'[17]INDIGINEOUS ITEMS '!#REF!</definedName>
    <definedName name="Excel_BuiltIn_Print_Titles_3_5_6">'[17]INDIGINEOUS ITEMS '!#REF!</definedName>
    <definedName name="Excel_BuiltIn_Print_Titles_3_5_6_3">'[17]INDIGINEOUS ITEMS '!#REF!</definedName>
    <definedName name="Excel_BuiltIn_Print_Titles_3_6">'[21]INDIGINEOUS ITEMS '!#REF!</definedName>
    <definedName name="Excel_BuiltIn_Print_Titles_3_6_1">'[17]INDIGINEOUS ITEMS '!#REF!</definedName>
    <definedName name="Excel_BuiltIn_Print_Titles_3_6_1_3">'[17]INDIGINEOUS ITEMS '!#REF!</definedName>
    <definedName name="Excel_BuiltIn_Print_Titles_3_6_10">'[17]INDIGINEOUS ITEMS '!#REF!</definedName>
    <definedName name="Excel_BuiltIn_Print_Titles_3_6_10_3">'[17]INDIGINEOUS ITEMS '!#REF!</definedName>
    <definedName name="Excel_BuiltIn_Print_Titles_3_6_11">'[21]INDIGINEOUS ITEMS '!#REF!</definedName>
    <definedName name="Excel_BuiltIn_Print_Titles_3_6_11_1">'[21]INDIGINEOUS ITEMS '!#REF!</definedName>
    <definedName name="Excel_BuiltIn_Print_Titles_3_6_11_1_3">'[21]INDIGINEOUS ITEMS '!#REF!</definedName>
    <definedName name="Excel_BuiltIn_Print_Titles_3_6_11_3">'[21]INDIGINEOUS ITEMS '!#REF!</definedName>
    <definedName name="Excel_BuiltIn_Print_Titles_3_6_12">'[21]INDIGINEOUS ITEMS '!#REF!</definedName>
    <definedName name="Excel_BuiltIn_Print_Titles_3_6_12_1">'[21]INDIGINEOUS ITEMS '!#REF!</definedName>
    <definedName name="Excel_BuiltIn_Print_Titles_3_6_12_1_3">'[21]INDIGINEOUS ITEMS '!#REF!</definedName>
    <definedName name="Excel_BuiltIn_Print_Titles_3_6_12_3">'[21]INDIGINEOUS ITEMS '!#REF!</definedName>
    <definedName name="Excel_BuiltIn_Print_Titles_3_6_13">'[17]INDIGINEOUS ITEMS '!#REF!</definedName>
    <definedName name="Excel_BuiltIn_Print_Titles_3_6_13_1">'[17]INDIGINEOUS ITEMS '!#REF!</definedName>
    <definedName name="Excel_BuiltIn_Print_Titles_3_6_13_1_3">'[17]INDIGINEOUS ITEMS '!#REF!</definedName>
    <definedName name="Excel_BuiltIn_Print_Titles_3_6_13_3">'[17]INDIGINEOUS ITEMS '!#REF!</definedName>
    <definedName name="Excel_BuiltIn_Print_Titles_3_6_14">'[21]INDIGINEOUS ITEMS '!#REF!</definedName>
    <definedName name="Excel_BuiltIn_Print_Titles_3_6_14_1">'[21]INDIGINEOUS ITEMS '!#REF!</definedName>
    <definedName name="Excel_BuiltIn_Print_Titles_3_6_14_1_3">'[21]INDIGINEOUS ITEMS '!#REF!</definedName>
    <definedName name="Excel_BuiltIn_Print_Titles_3_6_14_3">'[21]INDIGINEOUS ITEMS '!#REF!</definedName>
    <definedName name="Excel_BuiltIn_Print_Titles_3_6_15">'[17]INDIGINEOUS ITEMS '!#REF!</definedName>
    <definedName name="Excel_BuiltIn_Print_Titles_3_6_15_3">'[17]INDIGINEOUS ITEMS '!#REF!</definedName>
    <definedName name="Excel_BuiltIn_Print_Titles_3_6_16">'[17]INDIGINEOUS ITEMS '!#REF!</definedName>
    <definedName name="Excel_BuiltIn_Print_Titles_3_6_16_1">'[17]INDIGINEOUS ITEMS '!#REF!</definedName>
    <definedName name="Excel_BuiltIn_Print_Titles_3_6_16_1_3">'[17]INDIGINEOUS ITEMS '!#REF!</definedName>
    <definedName name="Excel_BuiltIn_Print_Titles_3_6_16_3">'[17]INDIGINEOUS ITEMS '!#REF!</definedName>
    <definedName name="Excel_BuiltIn_Print_Titles_3_6_17">'[17]INDIGINEOUS ITEMS '!#REF!</definedName>
    <definedName name="Excel_BuiltIn_Print_Titles_3_6_17_1">'[26]INDIGINEOUS ITEMS '!#REF!</definedName>
    <definedName name="Excel_BuiltIn_Print_Titles_3_6_17_1_3">'[17]INDIGINEOUS ITEMS '!#REF!</definedName>
    <definedName name="Excel_BuiltIn_Print_Titles_3_6_17_3">'[17]INDIGINEOUS ITEMS '!#REF!</definedName>
    <definedName name="Excel_BuiltIn_Print_Titles_3_6_18_1">'[22]INDIGINEOUS ITEMS '!#REF!</definedName>
    <definedName name="Excel_BuiltIn_Print_Titles_3_6_18_1_1">'[21]INDIGINEOUS ITEMS '!#REF!</definedName>
    <definedName name="Excel_BuiltIn_Print_Titles_3_6_18_1_1_3">'[21]INDIGINEOUS ITEMS '!#REF!</definedName>
    <definedName name="Excel_BuiltIn_Print_Titles_3_6_18_1_3">'[21]INDIGINEOUS ITEMS '!#REF!</definedName>
    <definedName name="Excel_BuiltIn_Print_Titles_3_6_19">'[21]INDIGINEOUS ITEMS '!#REF!</definedName>
    <definedName name="Excel_BuiltIn_Print_Titles_3_6_19_1">'[21]INDIGINEOUS ITEMS '!#REF!</definedName>
    <definedName name="Excel_BuiltIn_Print_Titles_3_6_19_1_3">'[21]INDIGINEOUS ITEMS '!#REF!</definedName>
    <definedName name="Excel_BuiltIn_Print_Titles_3_6_19_3">'[21]INDIGINEOUS ITEMS '!#REF!</definedName>
    <definedName name="Excel_BuiltIn_Print_Titles_3_6_2">'[17]INDIGINEOUS ITEMS '!#REF!</definedName>
    <definedName name="Excel_BuiltIn_Print_Titles_3_6_2_3">'[17]INDIGINEOUS ITEMS '!#REF!</definedName>
    <definedName name="Excel_BuiltIn_Print_Titles_3_6_20">'[17]INDIGINEOUS ITEMS '!#REF!</definedName>
    <definedName name="Excel_BuiltIn_Print_Titles_3_6_20_3">'[17]INDIGINEOUS ITEMS '!#REF!</definedName>
    <definedName name="Excel_BuiltIn_Print_Titles_3_6_21_1">'[24]INDIGINEOUS ITEMS '!#REF!</definedName>
    <definedName name="Excel_BuiltIn_Print_Titles_3_6_21_1_3">'[17]INDIGINEOUS ITEMS '!#REF!</definedName>
    <definedName name="Excel_BuiltIn_Print_Titles_3_6_22">'[21]INDIGINEOUS ITEMS '!#REF!</definedName>
    <definedName name="Excel_BuiltIn_Print_Titles_3_6_22_1">'[21]INDIGINEOUS ITEMS '!#REF!</definedName>
    <definedName name="Excel_BuiltIn_Print_Titles_3_6_22_1_3">'[21]INDIGINEOUS ITEMS '!#REF!</definedName>
    <definedName name="Excel_BuiltIn_Print_Titles_3_6_22_3">'[21]INDIGINEOUS ITEMS '!#REF!</definedName>
    <definedName name="Excel_BuiltIn_Print_Titles_3_6_23">'[17]INDIGINEOUS ITEMS '!#REF!</definedName>
    <definedName name="Excel_BuiltIn_Print_Titles_3_6_23_1">'[17]INDIGINEOUS ITEMS '!#REF!</definedName>
    <definedName name="Excel_BuiltIn_Print_Titles_3_6_23_1_3">'[17]INDIGINEOUS ITEMS '!#REF!</definedName>
    <definedName name="Excel_BuiltIn_Print_Titles_3_6_23_17">'[17]INDIGINEOUS ITEMS '!#REF!</definedName>
    <definedName name="Excel_BuiltIn_Print_Titles_3_6_23_17_3">'[17]INDIGINEOUS ITEMS '!#REF!</definedName>
    <definedName name="Excel_BuiltIn_Print_Titles_3_6_23_28">'[17]INDIGINEOUS ITEMS '!#REF!</definedName>
    <definedName name="Excel_BuiltIn_Print_Titles_3_6_23_28_3">'[17]INDIGINEOUS ITEMS '!#REF!</definedName>
    <definedName name="Excel_BuiltIn_Print_Titles_3_6_23_3">'[17]INDIGINEOUS ITEMS '!#REF!</definedName>
    <definedName name="Excel_BuiltIn_Print_Titles_3_6_23_6">'[17]INDIGINEOUS ITEMS '!#REF!</definedName>
    <definedName name="Excel_BuiltIn_Print_Titles_3_6_23_6_3">'[17]INDIGINEOUS ITEMS '!#REF!</definedName>
    <definedName name="Excel_BuiltIn_Print_Titles_3_6_24">'[21]INDIGINEOUS ITEMS '!#REF!</definedName>
    <definedName name="Excel_BuiltIn_Print_Titles_3_6_24_1">'[21]INDIGINEOUS ITEMS '!#REF!</definedName>
    <definedName name="Excel_BuiltIn_Print_Titles_3_6_24_1_3">'[21]INDIGINEOUS ITEMS '!#REF!</definedName>
    <definedName name="Excel_BuiltIn_Print_Titles_3_6_24_3">'[21]INDIGINEOUS ITEMS '!#REF!</definedName>
    <definedName name="Excel_BuiltIn_Print_Titles_3_6_25">'[21]INDIGINEOUS ITEMS '!#REF!</definedName>
    <definedName name="Excel_BuiltIn_Print_Titles_3_6_25_1">'[21]INDIGINEOUS ITEMS '!#REF!</definedName>
    <definedName name="Excel_BuiltIn_Print_Titles_3_6_25_1_3">'[21]INDIGINEOUS ITEMS '!#REF!</definedName>
    <definedName name="Excel_BuiltIn_Print_Titles_3_6_25_3">'[21]INDIGINEOUS ITEMS '!#REF!</definedName>
    <definedName name="Excel_BuiltIn_Print_Titles_3_6_26">'[17]INDIGINEOUS ITEMS '!#REF!</definedName>
    <definedName name="Excel_BuiltIn_Print_Titles_3_6_26_3">'[17]INDIGINEOUS ITEMS '!#REF!</definedName>
    <definedName name="Excel_BuiltIn_Print_Titles_3_6_27">'[17]INDIGINEOUS ITEMS '!#REF!</definedName>
    <definedName name="Excel_BuiltIn_Print_Titles_3_6_27_3">'[17]INDIGINEOUS ITEMS '!#REF!</definedName>
    <definedName name="Excel_BuiltIn_Print_Titles_3_6_28">'[17]INDIGINEOUS ITEMS '!#REF!</definedName>
    <definedName name="Excel_BuiltIn_Print_Titles_3_6_28_3">'[17]INDIGINEOUS ITEMS '!#REF!</definedName>
    <definedName name="Excel_BuiltIn_Print_Titles_3_6_3">'[21]INDIGINEOUS ITEMS '!#REF!</definedName>
    <definedName name="Excel_BuiltIn_Print_Titles_3_6_5">'[17]INDIGINEOUS ITEMS '!#REF!</definedName>
    <definedName name="Excel_BuiltIn_Print_Titles_3_6_5_3">'[17]INDIGINEOUS ITEMS '!#REF!</definedName>
    <definedName name="Excel_BuiltIn_Print_Titles_3_6_6">'[17]INDIGINEOUS ITEMS '!#REF!</definedName>
    <definedName name="Excel_BuiltIn_Print_Titles_3_6_6_3">'[17]INDIGINEOUS ITEMS '!#REF!</definedName>
    <definedName name="Excel_BuiltIn_Print_Titles_3_6_7">'[17]INDIGINEOUS ITEMS '!#REF!</definedName>
    <definedName name="Excel_BuiltIn_Print_Titles_3_6_7_1">'[17]INDIGINEOUS ITEMS '!#REF!</definedName>
    <definedName name="Excel_BuiltIn_Print_Titles_3_6_7_1_3">'[17]INDIGINEOUS ITEMS '!#REF!</definedName>
    <definedName name="Excel_BuiltIn_Print_Titles_3_6_7_3">'[17]INDIGINEOUS ITEMS '!#REF!</definedName>
    <definedName name="Excel_BuiltIn_Print_Titles_3_6_8">'[17]INDIGINEOUS ITEMS '!#REF!</definedName>
    <definedName name="Excel_BuiltIn_Print_Titles_3_6_8_3">'[17]INDIGINEOUS ITEMS '!#REF!</definedName>
    <definedName name="Excel_BuiltIn_Print_Titles_3_6_9">'[21]INDIGINEOUS ITEMS '!#REF!</definedName>
    <definedName name="Excel_BuiltIn_Print_Titles_3_6_9_1">'[27]INDIGINEOUS ITEMS '!#REF!</definedName>
    <definedName name="Excel_BuiltIn_Print_Titles_3_6_9_1_1">'[24]INDIGINEOUS ITEMS '!#REF!</definedName>
    <definedName name="Excel_BuiltIn_Print_Titles_3_6_9_1_1_1">'[17]INDIGINEOUS ITEMS '!#REF!</definedName>
    <definedName name="Excel_BuiltIn_Print_Titles_3_6_9_1_1_3">'[17]INDIGINEOUS ITEMS '!#REF!</definedName>
    <definedName name="Excel_BuiltIn_Print_Titles_3_6_9_1_1_3_1">'[17]INDIGINEOUS ITEMS '!#REF!</definedName>
    <definedName name="Excel_BuiltIn_Print_Titles_3_6_9_1_3">'[17]INDIGINEOUS ITEMS '!#REF!</definedName>
    <definedName name="Excel_BuiltIn_Print_Titles_3_6_9_17">'[17]INDIGINEOUS ITEMS '!#REF!</definedName>
    <definedName name="Excel_BuiltIn_Print_Titles_3_6_9_17_3">'[17]INDIGINEOUS ITEMS '!#REF!</definedName>
    <definedName name="Excel_BuiltIn_Print_Titles_3_6_9_28">'[21]INDIGINEOUS ITEMS '!#REF!</definedName>
    <definedName name="Excel_BuiltIn_Print_Titles_3_6_9_28_3">'[21]INDIGINEOUS ITEMS '!#REF!</definedName>
    <definedName name="Excel_BuiltIn_Print_Titles_3_6_9_3">'[21]INDIGINEOUS ITEMS '!#REF!</definedName>
    <definedName name="Excel_BuiltIn_Print_Titles_3_6_9_6">'[21]INDIGINEOUS ITEMS '!#REF!</definedName>
    <definedName name="Excel_BuiltIn_Print_Titles_3_6_9_6_3">'[21]INDIGINEOUS ITEMS '!#REF!</definedName>
    <definedName name="Excel_BuiltIn_Print_Titles_3_7">'[17]INDIGINEOUS ITEMS '!#REF!</definedName>
    <definedName name="Excel_BuiltIn_Print_Titles_3_7_17">'[15]INDIGINEOUS ITEMS '!#REF!</definedName>
    <definedName name="Excel_BuiltIn_Print_Titles_3_7_17_3">'[15]INDIGINEOUS ITEMS '!#REF!</definedName>
    <definedName name="Excel_BuiltIn_Print_Titles_3_7_28">'[17]INDIGINEOUS ITEMS '!#REF!</definedName>
    <definedName name="Excel_BuiltIn_Print_Titles_3_7_28_3">'[17]INDIGINEOUS ITEMS '!#REF!</definedName>
    <definedName name="Excel_BuiltIn_Print_Titles_3_7_3">'[17]INDIGINEOUS ITEMS '!#REF!</definedName>
    <definedName name="Excel_BuiltIn_Print_Titles_3_7_6">'[17]INDIGINEOUS ITEMS '!#REF!</definedName>
    <definedName name="Excel_BuiltIn_Print_Titles_3_7_6_3">'[17]INDIGINEOUS ITEMS '!#REF!</definedName>
    <definedName name="Excel_BuiltIn_Print_Titles_3_8">'[17]INDIGINEOUS ITEMS '!#REF!</definedName>
    <definedName name="Excel_BuiltIn_Print_Titles_3_8_17">'[17]INDIGINEOUS ITEMS '!#REF!</definedName>
    <definedName name="Excel_BuiltIn_Print_Titles_3_8_17_3">'[17]INDIGINEOUS ITEMS '!#REF!</definedName>
    <definedName name="Excel_BuiltIn_Print_Titles_3_8_28">'[17]INDIGINEOUS ITEMS '!#REF!</definedName>
    <definedName name="Excel_BuiltIn_Print_Titles_3_8_28_3">'[17]INDIGINEOUS ITEMS '!#REF!</definedName>
    <definedName name="Excel_BuiltIn_Print_Titles_3_8_3">'[17]INDIGINEOUS ITEMS '!#REF!</definedName>
    <definedName name="Excel_BuiltIn_Print_Titles_3_8_6">'[17]INDIGINEOUS ITEMS '!#REF!</definedName>
    <definedName name="Excel_BuiltIn_Print_Titles_3_8_6_3">'[17]INDIGINEOUS ITEMS '!#REF!</definedName>
    <definedName name="Excel_BuiltIn_Print_Titles_3_9">'[15]INDIGINEOUS ITEMS '!#REF!</definedName>
    <definedName name="Excel_BuiltIn_Print_Titles_3_9_1">'[14]INDIGINEOUS ITEMS '!#REF!</definedName>
    <definedName name="Excel_BuiltIn_Print_Titles_3_9_1_1">'[16]INDIGINEOUS ITEMS '!#REF!</definedName>
    <definedName name="Excel_BuiltIn_Print_Titles_3_9_1_1_1">'[17]INDIGINEOUS ITEMS '!#REF!</definedName>
    <definedName name="Excel_BuiltIn_Print_Titles_3_9_1_1_3">'[15]INDIGINEOUS ITEMS '!#REF!</definedName>
    <definedName name="Excel_BuiltIn_Print_Titles_3_9_1_1_3_1">'[17]INDIGINEOUS ITEMS '!#REF!</definedName>
    <definedName name="Excel_BuiltIn_Print_Titles_3_9_1_17">'[17]INDIGINEOUS ITEMS '!#REF!</definedName>
    <definedName name="Excel_BuiltIn_Print_Titles_3_9_1_17_3">'[17]INDIGINEOUS ITEMS '!#REF!</definedName>
    <definedName name="Excel_BuiltIn_Print_Titles_3_9_1_28">'[17]INDIGINEOUS ITEMS '!#REF!</definedName>
    <definedName name="Excel_BuiltIn_Print_Titles_3_9_1_28_3">'[17]INDIGINEOUS ITEMS '!#REF!</definedName>
    <definedName name="Excel_BuiltIn_Print_Titles_3_9_1_3">'[15]INDIGINEOUS ITEMS '!#REF!</definedName>
    <definedName name="Excel_BuiltIn_Print_Titles_3_9_1_6">'[17]INDIGINEOUS ITEMS '!#REF!</definedName>
    <definedName name="Excel_BuiltIn_Print_Titles_3_9_1_6_3">'[17]INDIGINEOUS ITEMS '!#REF!</definedName>
    <definedName name="Excel_BuiltIn_Print_Titles_3_9_10">'[15]INDIGINEOUS ITEMS '!#REF!</definedName>
    <definedName name="Excel_BuiltIn_Print_Titles_3_9_10_1">'[15]INDIGINEOUS ITEMS '!#REF!</definedName>
    <definedName name="Excel_BuiltIn_Print_Titles_3_9_10_1_3">'[15]INDIGINEOUS ITEMS '!#REF!</definedName>
    <definedName name="Excel_BuiltIn_Print_Titles_3_9_10_3">'[15]INDIGINEOUS ITEMS '!#REF!</definedName>
    <definedName name="Excel_BuiltIn_Print_Titles_3_9_11">'[15]INDIGINEOUS ITEMS '!#REF!</definedName>
    <definedName name="Excel_BuiltIn_Print_Titles_3_9_11_1">'[15]INDIGINEOUS ITEMS '!#REF!</definedName>
    <definedName name="Excel_BuiltIn_Print_Titles_3_9_11_1_3">'[15]INDIGINEOUS ITEMS '!#REF!</definedName>
    <definedName name="Excel_BuiltIn_Print_Titles_3_9_11_3">'[15]INDIGINEOUS ITEMS '!#REF!</definedName>
    <definedName name="Excel_BuiltIn_Print_Titles_3_9_12">'[15]INDIGINEOUS ITEMS '!#REF!</definedName>
    <definedName name="Excel_BuiltIn_Print_Titles_3_9_12_1">'[15]INDIGINEOUS ITEMS '!#REF!</definedName>
    <definedName name="Excel_BuiltIn_Print_Titles_3_9_12_1_3">'[15]INDIGINEOUS ITEMS '!#REF!</definedName>
    <definedName name="Excel_BuiltIn_Print_Titles_3_9_12_3">'[15]INDIGINEOUS ITEMS '!#REF!</definedName>
    <definedName name="Excel_BuiltIn_Print_Titles_3_9_13">'[17]INDIGINEOUS ITEMS '!#REF!</definedName>
    <definedName name="Excel_BuiltIn_Print_Titles_3_9_13_3">'[17]INDIGINEOUS ITEMS '!#REF!</definedName>
    <definedName name="Excel_BuiltIn_Print_Titles_3_9_14">'[15]INDIGINEOUS ITEMS '!#REF!</definedName>
    <definedName name="Excel_BuiltIn_Print_Titles_3_9_14_1">'[15]INDIGINEOUS ITEMS '!#REF!</definedName>
    <definedName name="Excel_BuiltIn_Print_Titles_3_9_14_1_3">'[15]INDIGINEOUS ITEMS '!#REF!</definedName>
    <definedName name="Excel_BuiltIn_Print_Titles_3_9_14_3">'[15]INDIGINEOUS ITEMS '!#REF!</definedName>
    <definedName name="Excel_BuiltIn_Print_Titles_3_9_15">'[15]INDIGINEOUS ITEMS '!#REF!</definedName>
    <definedName name="Excel_BuiltIn_Print_Titles_3_9_15_1">'[15]INDIGINEOUS ITEMS '!#REF!</definedName>
    <definedName name="Excel_BuiltIn_Print_Titles_3_9_15_1_3">'[15]INDIGINEOUS ITEMS '!#REF!</definedName>
    <definedName name="Excel_BuiltIn_Print_Titles_3_9_15_3">'[15]INDIGINEOUS ITEMS '!#REF!</definedName>
    <definedName name="Excel_BuiltIn_Print_Titles_3_9_16">'[17]INDIGINEOUS ITEMS '!#REF!</definedName>
    <definedName name="Excel_BuiltIn_Print_Titles_3_9_16_3">'[17]INDIGINEOUS ITEMS '!#REF!</definedName>
    <definedName name="Excel_BuiltIn_Print_Titles_3_9_17">'[17]INDIGINEOUS ITEMS '!#REF!</definedName>
    <definedName name="Excel_BuiltIn_Print_Titles_3_9_17_1">'[14]INDIGINEOUS ITEMS '!#REF!</definedName>
    <definedName name="Excel_BuiltIn_Print_Titles_3_9_17_1_3">'[15]INDIGINEOUS ITEMS '!#REF!</definedName>
    <definedName name="Excel_BuiltIn_Print_Titles_3_9_17_17">'[17]INDIGINEOUS ITEMS '!#REF!</definedName>
    <definedName name="Excel_BuiltIn_Print_Titles_3_9_17_17_3">'[17]INDIGINEOUS ITEMS '!#REF!</definedName>
    <definedName name="Excel_BuiltIn_Print_Titles_3_9_17_28">'[15]INDIGINEOUS ITEMS '!#REF!</definedName>
    <definedName name="Excel_BuiltIn_Print_Titles_3_9_17_28_3">'[15]INDIGINEOUS ITEMS '!#REF!</definedName>
    <definedName name="Excel_BuiltIn_Print_Titles_3_9_17_3">'[17]INDIGINEOUS ITEMS '!#REF!</definedName>
    <definedName name="Excel_BuiltIn_Print_Titles_3_9_17_6">'[15]INDIGINEOUS ITEMS '!#REF!</definedName>
    <definedName name="Excel_BuiltIn_Print_Titles_3_9_17_6_3">'[15]INDIGINEOUS ITEMS '!#REF!</definedName>
    <definedName name="Excel_BuiltIn_Print_Titles_3_9_18_1">'[14]INDIGINEOUS ITEMS '!#REF!</definedName>
    <definedName name="Excel_BuiltIn_Print_Titles_3_9_18_1_1">'[15]INDIGINEOUS ITEMS '!#REF!</definedName>
    <definedName name="Excel_BuiltIn_Print_Titles_3_9_18_1_1_3">'[15]INDIGINEOUS ITEMS '!#REF!</definedName>
    <definedName name="Excel_BuiltIn_Print_Titles_3_9_18_1_3">'[15]INDIGINEOUS ITEMS '!#REF!</definedName>
    <definedName name="Excel_BuiltIn_Print_Titles_3_9_19">'[15]INDIGINEOUS ITEMS '!#REF!</definedName>
    <definedName name="Excel_BuiltIn_Print_Titles_3_9_19_1">'[15]INDIGINEOUS ITEMS '!#REF!</definedName>
    <definedName name="Excel_BuiltIn_Print_Titles_3_9_19_1_3">'[15]INDIGINEOUS ITEMS '!#REF!</definedName>
    <definedName name="Excel_BuiltIn_Print_Titles_3_9_19_3">'[15]INDIGINEOUS ITEMS '!#REF!</definedName>
    <definedName name="Excel_BuiltIn_Print_Titles_3_9_2">'[15]INDIGINEOUS ITEMS '!#REF!</definedName>
    <definedName name="Excel_BuiltIn_Print_Titles_3_9_2_3">'[15]INDIGINEOUS ITEMS '!#REF!</definedName>
    <definedName name="Excel_BuiltIn_Print_Titles_3_9_20">'[17]INDIGINEOUS ITEMS '!#REF!</definedName>
    <definedName name="Excel_BuiltIn_Print_Titles_3_9_20_1">'[15]INDIGINEOUS ITEMS '!#REF!</definedName>
    <definedName name="Excel_BuiltIn_Print_Titles_3_9_20_1_3">'[15]INDIGINEOUS ITEMS '!#REF!</definedName>
    <definedName name="Excel_BuiltIn_Print_Titles_3_9_20_17">'[15]INDIGINEOUS ITEMS '!#REF!</definedName>
    <definedName name="Excel_BuiltIn_Print_Titles_3_9_20_17_3">'[15]INDIGINEOUS ITEMS '!#REF!</definedName>
    <definedName name="Excel_BuiltIn_Print_Titles_3_9_20_28">'[17]INDIGINEOUS ITEMS '!#REF!</definedName>
    <definedName name="Excel_BuiltIn_Print_Titles_3_9_20_28_3">'[17]INDIGINEOUS ITEMS '!#REF!</definedName>
    <definedName name="Excel_BuiltIn_Print_Titles_3_9_20_3">'[17]INDIGINEOUS ITEMS '!#REF!</definedName>
    <definedName name="Excel_BuiltIn_Print_Titles_3_9_20_6">'[17]INDIGINEOUS ITEMS '!#REF!</definedName>
    <definedName name="Excel_BuiltIn_Print_Titles_3_9_20_6_3">'[17]INDIGINEOUS ITEMS '!#REF!</definedName>
    <definedName name="Excel_BuiltIn_Print_Titles_3_9_21_1">'[18]INDIGINEOUS ITEMS '!#REF!</definedName>
    <definedName name="Excel_BuiltIn_Print_Titles_3_9_21_1_3">'[17]INDIGINEOUS ITEMS '!#REF!</definedName>
    <definedName name="Excel_BuiltIn_Print_Titles_3_9_22">'[15]INDIGINEOUS ITEMS '!#REF!</definedName>
    <definedName name="Excel_BuiltIn_Print_Titles_3_9_22_1">'[15]INDIGINEOUS ITEMS '!#REF!</definedName>
    <definedName name="Excel_BuiltIn_Print_Titles_3_9_22_1_3">'[15]INDIGINEOUS ITEMS '!#REF!</definedName>
    <definedName name="Excel_BuiltIn_Print_Titles_3_9_22_3">'[15]INDIGINEOUS ITEMS '!#REF!</definedName>
    <definedName name="Excel_BuiltIn_Print_Titles_3_9_23">'[17]INDIGINEOUS ITEMS '!#REF!</definedName>
    <definedName name="Excel_BuiltIn_Print_Titles_3_9_23_3">'[17]INDIGINEOUS ITEMS '!#REF!</definedName>
    <definedName name="Excel_BuiltIn_Print_Titles_3_9_24">'[15]INDIGINEOUS ITEMS '!#REF!</definedName>
    <definedName name="Excel_BuiltIn_Print_Titles_3_9_24_1">'[15]INDIGINEOUS ITEMS '!#REF!</definedName>
    <definedName name="Excel_BuiltIn_Print_Titles_3_9_24_1_3">'[15]INDIGINEOUS ITEMS '!#REF!</definedName>
    <definedName name="Excel_BuiltIn_Print_Titles_3_9_24_3">'[15]INDIGINEOUS ITEMS '!#REF!</definedName>
    <definedName name="Excel_BuiltIn_Print_Titles_3_9_25">'[15]INDIGINEOUS ITEMS '!#REF!</definedName>
    <definedName name="Excel_BuiltIn_Print_Titles_3_9_25_1">'[15]INDIGINEOUS ITEMS '!#REF!</definedName>
    <definedName name="Excel_BuiltIn_Print_Titles_3_9_25_1_3">'[15]INDIGINEOUS ITEMS '!#REF!</definedName>
    <definedName name="Excel_BuiltIn_Print_Titles_3_9_25_3">'[15]INDIGINEOUS ITEMS '!#REF!</definedName>
    <definedName name="Excel_BuiltIn_Print_Titles_3_9_26">'[17]INDIGINEOUS ITEMS '!#REF!</definedName>
    <definedName name="Excel_BuiltIn_Print_Titles_3_9_26_3">'[17]INDIGINEOUS ITEMS '!#REF!</definedName>
    <definedName name="Excel_BuiltIn_Print_Titles_3_9_27">'[17]INDIGINEOUS ITEMS '!#REF!</definedName>
    <definedName name="Excel_BuiltIn_Print_Titles_3_9_27_3">'[17]INDIGINEOUS ITEMS '!#REF!</definedName>
    <definedName name="Excel_BuiltIn_Print_Titles_3_9_28">'[17]INDIGINEOUS ITEMS '!#REF!</definedName>
    <definedName name="Excel_BuiltIn_Print_Titles_3_9_28_3">'[17]INDIGINEOUS ITEMS '!#REF!</definedName>
    <definedName name="Excel_BuiltIn_Print_Titles_3_9_3">'[15]INDIGINEOUS ITEMS '!#REF!</definedName>
    <definedName name="Excel_BuiltIn_Print_Titles_3_9_4">'[15]INDIGINEOUS ITEMS '!#REF!</definedName>
    <definedName name="Excel_BuiltIn_Print_Titles_3_9_4_3">'[15]INDIGINEOUS ITEMS '!#REF!</definedName>
    <definedName name="Excel_BuiltIn_Print_Titles_3_9_5">'[15]INDIGINEOUS ITEMS '!#REF!</definedName>
    <definedName name="Excel_BuiltIn_Print_Titles_3_9_5_3">'[15]INDIGINEOUS ITEMS '!#REF!</definedName>
    <definedName name="Excel_BuiltIn_Print_Titles_3_9_6">'[17]INDIGINEOUS ITEMS '!#REF!</definedName>
    <definedName name="Excel_BuiltIn_Print_Titles_3_9_6_3">'[17]INDIGINEOUS ITEMS '!#REF!</definedName>
    <definedName name="Excel_BuiltIn_Print_Titles_3_9_7">'[15]INDIGINEOUS ITEMS '!#REF!</definedName>
    <definedName name="Excel_BuiltIn_Print_Titles_3_9_7_1">'[15]INDIGINEOUS ITEMS '!#REF!</definedName>
    <definedName name="Excel_BuiltIn_Print_Titles_3_9_7_1_3">'[15]INDIGINEOUS ITEMS '!#REF!</definedName>
    <definedName name="Excel_BuiltIn_Print_Titles_3_9_7_3">'[15]INDIGINEOUS ITEMS '!#REF!</definedName>
    <definedName name="Excel_BuiltIn_Print_Titles_3_9_8">'[15]INDIGINEOUS ITEMS '!#REF!</definedName>
    <definedName name="Excel_BuiltIn_Print_Titles_3_9_8_1">'[15]INDIGINEOUS ITEMS '!#REF!</definedName>
    <definedName name="Excel_BuiltIn_Print_Titles_3_9_8_1_3">'[15]INDIGINEOUS ITEMS '!#REF!</definedName>
    <definedName name="Excel_BuiltIn_Print_Titles_3_9_8_3">'[15]INDIGINEOUS ITEMS '!#REF!</definedName>
    <definedName name="Excel_BuiltIn_Print_Titles_3_9_9">'[15]INDIGINEOUS ITEMS '!#REF!</definedName>
    <definedName name="Excel_BuiltIn_Print_Titles_3_9_9_1">'[19]INDIGINEOUS ITEMS '!#REF!</definedName>
    <definedName name="Excel_BuiltIn_Print_Titles_3_9_9_1_1">'[14]INDIGINEOUS ITEMS '!#REF!</definedName>
    <definedName name="Excel_BuiltIn_Print_Titles_3_9_9_1_1_1">'[15]INDIGINEOUS ITEMS '!#REF!</definedName>
    <definedName name="Excel_BuiltIn_Print_Titles_3_9_9_1_1_3">'[17]INDIGINEOUS ITEMS '!#REF!</definedName>
    <definedName name="Excel_BuiltIn_Print_Titles_3_9_9_1_1_3_1">'[15]INDIGINEOUS ITEMS '!#REF!</definedName>
    <definedName name="Excel_BuiltIn_Print_Titles_3_9_9_3">'[15]INDIGINEOUS ITEMS '!#REF!</definedName>
    <definedName name="Excel_BuiltIn_Print_Titles_4">#REF!</definedName>
    <definedName name="Excel_BuiltIn_Print_Titles_4_1">"$#REF!.$A$5:$IV$7"</definedName>
    <definedName name="Excel_BuiltIn_Print_Titles_4_1_1">#REF!</definedName>
    <definedName name="Excel_BuiltIn_Print_Titles_4_1_3">#REF!</definedName>
    <definedName name="Excel_BuiltIn_Print_Titles_4_10">#REF!</definedName>
    <definedName name="Excel_BuiltIn_Print_Titles_4_10_3">#REF!</definedName>
    <definedName name="Excel_BuiltIn_Print_Titles_4_12">#REF!</definedName>
    <definedName name="Excel_BuiltIn_Print_Titles_4_12_3">#REF!</definedName>
    <definedName name="Excel_BuiltIn_Print_Titles_4_13">#REF!</definedName>
    <definedName name="Excel_BuiltIn_Print_Titles_4_13_3">#REF!</definedName>
    <definedName name="Excel_BuiltIn_Print_Titles_4_14">#REF!</definedName>
    <definedName name="Excel_BuiltIn_Print_Titles_4_14_3">#REF!</definedName>
    <definedName name="Excel_BuiltIn_Print_Titles_4_15">#REF!</definedName>
    <definedName name="Excel_BuiltIn_Print_Titles_4_15_3">#REF!</definedName>
    <definedName name="Excel_BuiltIn_Print_Titles_4_16">#REF!</definedName>
    <definedName name="Excel_BuiltIn_Print_Titles_4_16_3">#REF!</definedName>
    <definedName name="Excel_BuiltIn_Print_Titles_4_17">#REF!</definedName>
    <definedName name="Excel_BuiltIn_Print_Titles_4_17_3">#REF!</definedName>
    <definedName name="Excel_BuiltIn_Print_Titles_4_18">#REF!</definedName>
    <definedName name="Excel_BuiltIn_Print_Titles_4_18_1">#REF!</definedName>
    <definedName name="Excel_BuiltIn_Print_Titles_4_18_1_3">#REF!</definedName>
    <definedName name="Excel_BuiltIn_Print_Titles_4_18_3">#REF!</definedName>
    <definedName name="Excel_BuiltIn_Print_Titles_4_19">#REF!</definedName>
    <definedName name="Excel_BuiltIn_Print_Titles_4_19_3">#REF!</definedName>
    <definedName name="Excel_BuiltIn_Print_Titles_4_20">#REF!</definedName>
    <definedName name="Excel_BuiltIn_Print_Titles_4_20_3">#REF!</definedName>
    <definedName name="Excel_BuiltIn_Print_Titles_4_21">#REF!</definedName>
    <definedName name="Excel_BuiltIn_Print_Titles_4_21_1">#REF!</definedName>
    <definedName name="Excel_BuiltIn_Print_Titles_4_21_1_3">#REF!</definedName>
    <definedName name="Excel_BuiltIn_Print_Titles_4_21_3">#REF!</definedName>
    <definedName name="Excel_BuiltIn_Print_Titles_4_22">#REF!</definedName>
    <definedName name="Excel_BuiltIn_Print_Titles_4_22_3">#REF!</definedName>
    <definedName name="Excel_BuiltIn_Print_Titles_4_23">#REF!</definedName>
    <definedName name="Excel_BuiltIn_Print_Titles_4_23_3">#REF!</definedName>
    <definedName name="Excel_BuiltIn_Print_Titles_4_24">#REF!</definedName>
    <definedName name="Excel_BuiltIn_Print_Titles_4_24_3">#REF!</definedName>
    <definedName name="Excel_BuiltIn_Print_Titles_4_25">#REF!</definedName>
    <definedName name="Excel_BuiltIn_Print_Titles_4_25_3">#REF!</definedName>
    <definedName name="Excel_BuiltIn_Print_Titles_4_26">#REF!</definedName>
    <definedName name="Excel_BuiltIn_Print_Titles_4_26_3">#REF!</definedName>
    <definedName name="Excel_BuiltIn_Print_Titles_4_27">#REF!</definedName>
    <definedName name="Excel_BuiltIn_Print_Titles_4_27_3">#REF!</definedName>
    <definedName name="Excel_BuiltIn_Print_Titles_4_28">#REF!</definedName>
    <definedName name="Excel_BuiltIn_Print_Titles_4_28_3">#REF!</definedName>
    <definedName name="Excel_BuiltIn_Print_Titles_4_3">#REF!</definedName>
    <definedName name="Excel_BuiltIn_Print_Titles_4_6">#REF!</definedName>
    <definedName name="Excel_BuiltIn_Print_Titles_4_6_3">#REF!</definedName>
    <definedName name="Excel_BuiltIn_Print_Titles_4_7">#REF!</definedName>
    <definedName name="Excel_BuiltIn_Print_Titles_4_7_3">#REF!</definedName>
    <definedName name="Excel_BuiltIn_Print_Titles_4_8">#REF!</definedName>
    <definedName name="Excel_BuiltIn_Print_Titles_4_8_3">#REF!</definedName>
    <definedName name="Excel_BuiltIn_Print_Titles_4_9">#REF!</definedName>
    <definedName name="Excel_BuiltIn_Print_Titles_4_9_3">#REF!</definedName>
    <definedName name="Excel_BuiltIn_Print_Titles_5">#REF!</definedName>
    <definedName name="Excel_BuiltIn_Print_Titles_6">#REF!</definedName>
    <definedName name="Exchange_rate">#REF!</definedName>
    <definedName name="Exchange_rate_1">#REF!</definedName>
    <definedName name="Exchange_rate_1_3">#REF!</definedName>
    <definedName name="Exchange_rate_10">#REF!</definedName>
    <definedName name="Exchange_rate_10_3">#REF!</definedName>
    <definedName name="Exchange_rate_12">#REF!</definedName>
    <definedName name="Exchange_rate_12_3">#REF!</definedName>
    <definedName name="Exchange_rate_13">#REF!</definedName>
    <definedName name="Exchange_rate_13_3">#REF!</definedName>
    <definedName name="Exchange_rate_14">#REF!</definedName>
    <definedName name="Exchange_rate_14_3">#REF!</definedName>
    <definedName name="Exchange_rate_15">#REF!</definedName>
    <definedName name="Exchange_rate_15_3">#REF!</definedName>
    <definedName name="Exchange_rate_16">#REF!</definedName>
    <definedName name="Exchange_rate_16_3">#REF!</definedName>
    <definedName name="Exchange_rate_17">#REF!</definedName>
    <definedName name="Exchange_rate_17_3">#REF!</definedName>
    <definedName name="Exchange_rate_18">#REF!</definedName>
    <definedName name="Exchange_rate_18_3">#REF!</definedName>
    <definedName name="Exchange_rate_19">#REF!</definedName>
    <definedName name="Exchange_rate_19_3">#REF!</definedName>
    <definedName name="Exchange_rate_20">#REF!</definedName>
    <definedName name="Exchange_rate_20_3">#REF!</definedName>
    <definedName name="Exchange_rate_21">#REF!</definedName>
    <definedName name="Exchange_rate_21_3">#REF!</definedName>
    <definedName name="Exchange_rate_22">#REF!</definedName>
    <definedName name="Exchange_rate_22_3">#REF!</definedName>
    <definedName name="Exchange_rate_23">#REF!</definedName>
    <definedName name="Exchange_rate_23_1">#REF!</definedName>
    <definedName name="Exchange_rate_23_1_3">#REF!</definedName>
    <definedName name="Exchange_rate_23_17">#REF!</definedName>
    <definedName name="Exchange_rate_23_17_3">#REF!</definedName>
    <definedName name="Exchange_rate_23_28">#REF!</definedName>
    <definedName name="Exchange_rate_23_28_3">#REF!</definedName>
    <definedName name="Exchange_rate_23_3">#REF!</definedName>
    <definedName name="Exchange_rate_23_6">#REF!</definedName>
    <definedName name="Exchange_rate_23_6_3">#REF!</definedName>
    <definedName name="Exchange_rate_24">#REF!</definedName>
    <definedName name="Exchange_rate_24_3">#REF!</definedName>
    <definedName name="Exchange_rate_25">#REF!</definedName>
    <definedName name="Exchange_rate_25_3">#REF!</definedName>
    <definedName name="Exchange_rate_26">#REF!</definedName>
    <definedName name="Exchange_rate_26_3">#REF!</definedName>
    <definedName name="Exchange_rate_27">#REF!</definedName>
    <definedName name="Exchange_rate_27_3">#REF!</definedName>
    <definedName name="Exchange_rate_28">#REF!</definedName>
    <definedName name="Exchange_rate_28_3">#REF!</definedName>
    <definedName name="Exchange_rate_3">#REF!</definedName>
    <definedName name="Exchange_rate_6">#REF!</definedName>
    <definedName name="Exchange_rate_6_3">#REF!</definedName>
    <definedName name="Exchange_rate_7">#REF!</definedName>
    <definedName name="Exchange_rate_7_3">#REF!</definedName>
    <definedName name="Exchange_rate_8">#REF!</definedName>
    <definedName name="Exchange_rate_8_3">#REF!</definedName>
    <definedName name="Exchange_rate_9">#REF!</definedName>
    <definedName name="Exchange_rate_9_1">#REF!</definedName>
    <definedName name="Exchange_rate_9_1_1">#REF!</definedName>
    <definedName name="Exchange_rate_9_1_1_3">#REF!</definedName>
    <definedName name="Exchange_rate_9_1_3">#REF!</definedName>
    <definedName name="Exchange_rate_9_3">#REF!</definedName>
    <definedName name="Export">#REF!</definedName>
    <definedName name="eyrc">#REF!</definedName>
    <definedName name="eyrlp">#REF!</definedName>
    <definedName name="eyrlp_18">#REF!</definedName>
    <definedName name="eyrlp_18_1">#REF!</definedName>
    <definedName name="eyrlp_21">#REF!</definedName>
    <definedName name="FACP">'[9]FAS-C(4)'!#REF!</definedName>
    <definedName name="FACP_1">'[9]FAS-C(4)'!#REF!</definedName>
    <definedName name="fcf">#REF!</definedName>
    <definedName name="fdgdf">#REF!</definedName>
    <definedName name="ff">#REF!</definedName>
    <definedName name="ff_1">#REF!</definedName>
    <definedName name="ff_10">#REF!</definedName>
    <definedName name="ff_10_3">#REF!</definedName>
    <definedName name="ff_12">#REF!</definedName>
    <definedName name="ff_12_3">#REF!</definedName>
    <definedName name="ff_13">#REF!</definedName>
    <definedName name="ff_13_3">#REF!</definedName>
    <definedName name="ff_14">#REF!</definedName>
    <definedName name="ff_14_3">#REF!</definedName>
    <definedName name="ff_15">#REF!</definedName>
    <definedName name="ff_15_3">#REF!</definedName>
    <definedName name="ff_16">#REF!</definedName>
    <definedName name="ff_16_3">#REF!</definedName>
    <definedName name="ff_17">#REF!</definedName>
    <definedName name="ff_17_3">#REF!</definedName>
    <definedName name="ff_18">#REF!</definedName>
    <definedName name="ff_18_1">#REF!</definedName>
    <definedName name="ff_18_1_3">#REF!</definedName>
    <definedName name="ff_18_3">#REF!</definedName>
    <definedName name="ff_19">#REF!</definedName>
    <definedName name="ff_19_3">#REF!</definedName>
    <definedName name="ff_20">#REF!</definedName>
    <definedName name="ff_20_3">#REF!</definedName>
    <definedName name="ff_21">#REF!</definedName>
    <definedName name="ff_21_1">#REF!</definedName>
    <definedName name="ff_21_1_3">#REF!</definedName>
    <definedName name="ff_21_3">#REF!</definedName>
    <definedName name="ff_22">#REF!</definedName>
    <definedName name="ff_22_3">#REF!</definedName>
    <definedName name="ff_23">#REF!</definedName>
    <definedName name="ff_23_3">#REF!</definedName>
    <definedName name="ff_24">#REF!</definedName>
    <definedName name="ff_24_3">#REF!</definedName>
    <definedName name="ff_25">#REF!</definedName>
    <definedName name="ff_25_3">#REF!</definedName>
    <definedName name="ff_26">#REF!</definedName>
    <definedName name="ff_26_3">#REF!</definedName>
    <definedName name="ff_27">#REF!</definedName>
    <definedName name="ff_27_3">#REF!</definedName>
    <definedName name="ff_28">#REF!</definedName>
    <definedName name="ff_28_3">#REF!</definedName>
    <definedName name="ff_3">#REF!</definedName>
    <definedName name="ff_6">#REF!</definedName>
    <definedName name="ff_6_3">#REF!</definedName>
    <definedName name="ff_7">#REF!</definedName>
    <definedName name="ff_7_3">#REF!</definedName>
    <definedName name="ff_8">#REF!</definedName>
    <definedName name="ff_8_3">#REF!</definedName>
    <definedName name="ff_9">#REF!</definedName>
    <definedName name="ff_9_3">#REF!</definedName>
    <definedName name="fff">#REF!</definedName>
    <definedName name="fff_1">#REF!</definedName>
    <definedName name="fgf">#REF!</definedName>
    <definedName name="fgf_10">#REF!</definedName>
    <definedName name="fgf_12">#REF!</definedName>
    <definedName name="fgf_13">#REF!</definedName>
    <definedName name="fgf_14">#REF!</definedName>
    <definedName name="fgf_15">#REF!</definedName>
    <definedName name="fgf_16">#REF!</definedName>
    <definedName name="fgf_17">#REF!</definedName>
    <definedName name="fgf_18">#REF!</definedName>
    <definedName name="fgf_19">#REF!</definedName>
    <definedName name="fgf_20">#REF!</definedName>
    <definedName name="fgf_21">#REF!</definedName>
    <definedName name="fgf_22">#REF!</definedName>
    <definedName name="fgf_23">#REF!</definedName>
    <definedName name="fgf_24">#REF!</definedName>
    <definedName name="fgf_25">#REF!</definedName>
    <definedName name="fgf_26">#REF!</definedName>
    <definedName name="fgf_27">#REF!</definedName>
    <definedName name="fgf_28">#REF!</definedName>
    <definedName name="fgf_6">#REF!</definedName>
    <definedName name="fgf_7">#REF!</definedName>
    <definedName name="fgf_8">#REF!</definedName>
    <definedName name="fgf_9">#REF!</definedName>
    <definedName name="fgf_9_1">#REF!</definedName>
    <definedName name="fgf_9_1_1">#REF!</definedName>
    <definedName name="fghh">#REF!</definedName>
    <definedName name="FIFTH">#REF!</definedName>
    <definedName name="FIFTH_1">#REF!</definedName>
    <definedName name="filters">[10]Sheet2!$G$2:$G$5</definedName>
    <definedName name="firstValve">#REF!</definedName>
    <definedName name="firstValve_1">#REF!</definedName>
    <definedName name="FiscalIDNum">#REF!</definedName>
    <definedName name="FiscalIDNum_1">#REF!</definedName>
    <definedName name="FiscalIDNum_1_3">#REF!</definedName>
    <definedName name="FiscalIDNum_10">#REF!</definedName>
    <definedName name="FiscalIDNum_10_1">#REF!</definedName>
    <definedName name="FiscalIDNum_10_1_3">#REF!</definedName>
    <definedName name="FiscalIDNum_10_17">#REF!</definedName>
    <definedName name="FiscalIDNum_10_17_3">#REF!</definedName>
    <definedName name="FiscalIDNum_11">#REF!</definedName>
    <definedName name="FiscalIDNum_11_1">#REF!</definedName>
    <definedName name="FiscalIDNum_12">#REF!</definedName>
    <definedName name="FiscalIDNum_12_3">#REF!</definedName>
    <definedName name="FiscalIDNum_13">#REF!</definedName>
    <definedName name="FiscalIDNum_13_3">#REF!</definedName>
    <definedName name="FiscalIDNum_14">#REF!</definedName>
    <definedName name="FiscalIDNum_15">#REF!</definedName>
    <definedName name="FiscalIDNum_15_1">#REF!</definedName>
    <definedName name="FiscalIDNum_15_1_3">#REF!</definedName>
    <definedName name="FiscalIDNum_15_3">#REF!</definedName>
    <definedName name="FiscalIDNum_16">#REF!</definedName>
    <definedName name="FiscalIDNum_16_1">#REF!</definedName>
    <definedName name="FiscalIDNum_16_1_3">#REF!</definedName>
    <definedName name="FiscalIDNum_16_3">#REF!</definedName>
    <definedName name="FiscalIDNum_17">#REF!</definedName>
    <definedName name="FiscalIDNum_17_1">#REF!</definedName>
    <definedName name="FiscalIDNum_17_3">#REF!</definedName>
    <definedName name="FiscalIDNum_18">#REF!</definedName>
    <definedName name="FiscalIDNum_18_1">#REF!</definedName>
    <definedName name="FiscalIDNum_18_1_3">#REF!</definedName>
    <definedName name="FiscalIDNum_19">#REF!</definedName>
    <definedName name="FiscalIDNum_19_1">#REF!</definedName>
    <definedName name="FiscalIDNum_2">#REF!</definedName>
    <definedName name="FiscalIDNum_20">#REF!</definedName>
    <definedName name="FiscalIDNum_20_1">#REF!</definedName>
    <definedName name="FiscalIDNum_20_1_3">#REF!</definedName>
    <definedName name="FiscalIDNum_21">#REF!</definedName>
    <definedName name="FiscalIDNum_21_1">#REF!</definedName>
    <definedName name="FiscalIDNum_21_1_1">#REF!</definedName>
    <definedName name="FiscalIDNum_21_1_1_3">#REF!</definedName>
    <definedName name="FiscalIDNum_21_1_3">#REF!</definedName>
    <definedName name="FiscalIDNum_22">#REF!</definedName>
    <definedName name="FiscalIDNum_22_3">#REF!</definedName>
    <definedName name="FiscalIDNum_23">#REF!</definedName>
    <definedName name="FiscalIDNum_23_3">#REF!</definedName>
    <definedName name="FiscalIDNum_24">#REF!</definedName>
    <definedName name="FiscalIDNum_24_3">#REF!</definedName>
    <definedName name="FiscalIDNum_25">#REF!</definedName>
    <definedName name="FiscalIDNum_25_3">#REF!</definedName>
    <definedName name="FiscalIDNum_26">#REF!</definedName>
    <definedName name="FiscalIDNum_26_1">#REF!</definedName>
    <definedName name="FiscalIDNum_26_1_3">#REF!</definedName>
    <definedName name="FiscalIDNum_26_3">#REF!</definedName>
    <definedName name="FiscalIDNum_27">#REF!</definedName>
    <definedName name="FiscalIDNum_27_1">#REF!</definedName>
    <definedName name="FiscalIDNum_27_1_3">#REF!</definedName>
    <definedName name="FiscalIDNum_27_3">#REF!</definedName>
    <definedName name="FiscalIDNum_28">#REF!</definedName>
    <definedName name="FiscalIDNum_28_1">#REF!</definedName>
    <definedName name="FiscalIDNum_28_1_3">#REF!</definedName>
    <definedName name="FiscalIDNum_28_3">#REF!</definedName>
    <definedName name="FiscalIDNum_29">#REF!</definedName>
    <definedName name="FiscalIDNum_29_3">#REF!</definedName>
    <definedName name="FiscalIDNum_3">#REF!</definedName>
    <definedName name="FiscalIDNum_4">#REF!</definedName>
    <definedName name="FiscalIDNum_4_1">#REF!</definedName>
    <definedName name="FiscalIDNum_4_1_1">#REF!</definedName>
    <definedName name="FiscalIDNum_4_1_1_1">#REF!</definedName>
    <definedName name="FiscalIDNum_4_1_1_1_1">#REF!</definedName>
    <definedName name="FiscalIDNum_4_1_1_1_1_1">#REF!</definedName>
    <definedName name="FiscalIDNum_4_1_1_1_1_3">#REF!</definedName>
    <definedName name="FiscalIDNum_4_1_1_1_3">#REF!</definedName>
    <definedName name="FiscalIDNum_4_1_1_1_3_1">#REF!</definedName>
    <definedName name="FiscalIDNum_4_1_1_3">#REF!</definedName>
    <definedName name="FiscalIDNum_4_1_1_3_1">#REF!</definedName>
    <definedName name="FiscalIDNum_4_1_17">#REF!</definedName>
    <definedName name="FiscalIDNum_4_1_17_3">#REF!</definedName>
    <definedName name="FiscalIDNum_4_1_28">#REF!</definedName>
    <definedName name="FiscalIDNum_4_1_28_3">#REF!</definedName>
    <definedName name="FiscalIDNum_4_1_3">#REF!</definedName>
    <definedName name="FiscalIDNum_4_1_6">#REF!</definedName>
    <definedName name="FiscalIDNum_4_1_6_3">#REF!</definedName>
    <definedName name="FiscalIDNum_4_10">#REF!</definedName>
    <definedName name="FiscalIDNum_4_10_3">#REF!</definedName>
    <definedName name="FiscalIDNum_4_12">#REF!</definedName>
    <definedName name="FiscalIDNum_4_12_3">#REF!</definedName>
    <definedName name="FiscalIDNum_4_13">#REF!</definedName>
    <definedName name="FiscalIDNum_4_13_3">#REF!</definedName>
    <definedName name="FiscalIDNum_4_14">#REF!</definedName>
    <definedName name="FiscalIDNum_4_14_3">#REF!</definedName>
    <definedName name="FiscalIDNum_4_15">#REF!</definedName>
    <definedName name="FiscalIDNum_4_15_3">#REF!</definedName>
    <definedName name="FiscalIDNum_4_16">#REF!</definedName>
    <definedName name="FiscalIDNum_4_16_3">#REF!</definedName>
    <definedName name="FiscalIDNum_4_17">#REF!</definedName>
    <definedName name="FiscalIDNum_4_17_3">#REF!</definedName>
    <definedName name="FiscalIDNum_4_18">#REF!</definedName>
    <definedName name="FiscalIDNum_4_18_1">#REF!</definedName>
    <definedName name="FiscalIDNum_4_18_1_3">#REF!</definedName>
    <definedName name="FiscalIDNum_4_19">#REF!</definedName>
    <definedName name="FiscalIDNum_4_20">#REF!</definedName>
    <definedName name="FiscalIDNum_4_20_3">#REF!</definedName>
    <definedName name="FiscalIDNum_4_21">#REF!</definedName>
    <definedName name="FiscalIDNum_4_21_1">#REF!</definedName>
    <definedName name="FiscalIDNum_4_21_1_3">#REF!</definedName>
    <definedName name="FiscalIDNum_4_22">#REF!</definedName>
    <definedName name="FiscalIDNum_4_22_3">#REF!</definedName>
    <definedName name="FiscalIDNum_4_23">#REF!</definedName>
    <definedName name="FiscalIDNum_4_23_3">#REF!</definedName>
    <definedName name="FiscalIDNum_4_24">#REF!</definedName>
    <definedName name="FiscalIDNum_4_24_3">#REF!</definedName>
    <definedName name="FiscalIDNum_4_25">#REF!</definedName>
    <definedName name="FiscalIDNum_4_25_3">#REF!</definedName>
    <definedName name="FiscalIDNum_4_26">#REF!</definedName>
    <definedName name="FiscalIDNum_4_26_3">#REF!</definedName>
    <definedName name="FiscalIDNum_4_27">#REF!</definedName>
    <definedName name="FiscalIDNum_4_27_3">#REF!</definedName>
    <definedName name="FiscalIDNum_4_28">#REF!</definedName>
    <definedName name="FiscalIDNum_4_28_3">#REF!</definedName>
    <definedName name="FiscalIDNum_4_6">#REF!</definedName>
    <definedName name="FiscalIDNum_4_6_3">#REF!</definedName>
    <definedName name="FiscalIDNum_4_7">#REF!</definedName>
    <definedName name="FiscalIDNum_4_7_3">#REF!</definedName>
    <definedName name="FiscalIDNum_4_8">#REF!</definedName>
    <definedName name="FiscalIDNum_4_8_3">#REF!</definedName>
    <definedName name="FiscalIDNum_4_9">#REF!</definedName>
    <definedName name="FiscalIDNum_4_9_3">#REF!</definedName>
    <definedName name="FiscalIDNum_5">#REF!</definedName>
    <definedName name="FiscalIDNum_5_17">#REF!</definedName>
    <definedName name="FiscalIDNum_5_17_3">#REF!</definedName>
    <definedName name="FiscalIDNum_5_28">#REF!</definedName>
    <definedName name="FiscalIDNum_5_28_3">#REF!</definedName>
    <definedName name="FiscalIDNum_5_3">#REF!</definedName>
    <definedName name="FiscalIDNum_5_6">#REF!</definedName>
    <definedName name="FiscalIDNum_5_6_3">#REF!</definedName>
    <definedName name="FiscalIDNum_6">#REF!</definedName>
    <definedName name="FiscalIDNum_6_1">#REF!</definedName>
    <definedName name="FiscalIDNum_6_10">#REF!</definedName>
    <definedName name="FiscalIDNum_6_10_3">#REF!</definedName>
    <definedName name="FiscalIDNum_6_12">#REF!</definedName>
    <definedName name="FiscalIDNum_6_12_3">#REF!</definedName>
    <definedName name="FiscalIDNum_6_13">#REF!</definedName>
    <definedName name="FiscalIDNum_6_13_3">#REF!</definedName>
    <definedName name="FiscalIDNum_6_14">#REF!</definedName>
    <definedName name="FiscalIDNum_6_14_3">#REF!</definedName>
    <definedName name="FiscalIDNum_6_15">#REF!</definedName>
    <definedName name="FiscalIDNum_6_15_3">#REF!</definedName>
    <definedName name="FiscalIDNum_6_16">#REF!</definedName>
    <definedName name="FiscalIDNum_6_16_3">#REF!</definedName>
    <definedName name="FiscalIDNum_6_17">#REF!</definedName>
    <definedName name="FiscalIDNum_6_17_3">#REF!</definedName>
    <definedName name="FiscalIDNum_6_18">#REF!</definedName>
    <definedName name="FiscalIDNum_6_18_1">#REF!</definedName>
    <definedName name="FiscalIDNum_6_18_1_3">#REF!</definedName>
    <definedName name="FiscalIDNum_6_19">#REF!</definedName>
    <definedName name="FiscalIDNum_6_20">#REF!</definedName>
    <definedName name="FiscalIDNum_6_20_3">#REF!</definedName>
    <definedName name="FiscalIDNum_6_21">#REF!</definedName>
    <definedName name="FiscalIDNum_6_21_1">#REF!</definedName>
    <definedName name="FiscalIDNum_6_21_1_3">#REF!</definedName>
    <definedName name="FiscalIDNum_6_22">#REF!</definedName>
    <definedName name="FiscalIDNum_6_22_3">#REF!</definedName>
    <definedName name="FiscalIDNum_6_23">#REF!</definedName>
    <definedName name="FiscalIDNum_6_23_3">#REF!</definedName>
    <definedName name="FiscalIDNum_6_24">#REF!</definedName>
    <definedName name="FiscalIDNum_6_24_3">#REF!</definedName>
    <definedName name="FiscalIDNum_6_25">#REF!</definedName>
    <definedName name="FiscalIDNum_6_25_3">#REF!</definedName>
    <definedName name="FiscalIDNum_6_26">#REF!</definedName>
    <definedName name="FiscalIDNum_6_26_3">#REF!</definedName>
    <definedName name="FiscalIDNum_6_27">#REF!</definedName>
    <definedName name="FiscalIDNum_6_27_3">#REF!</definedName>
    <definedName name="FiscalIDNum_6_28">#REF!</definedName>
    <definedName name="FiscalIDNum_6_28_3">#REF!</definedName>
    <definedName name="FiscalIDNum_6_6">#REF!</definedName>
    <definedName name="FiscalIDNum_6_6_3">#REF!</definedName>
    <definedName name="FiscalIDNum_6_7">#REF!</definedName>
    <definedName name="FiscalIDNum_6_7_3">#REF!</definedName>
    <definedName name="FiscalIDNum_6_8">#REF!</definedName>
    <definedName name="FiscalIDNum_6_8_3">#REF!</definedName>
    <definedName name="FiscalIDNum_6_9">#REF!</definedName>
    <definedName name="FiscalIDNum_6_9_1">#REF!</definedName>
    <definedName name="FiscalIDNum_6_9_1_1">#REF!</definedName>
    <definedName name="FiscalIDNum_6_9_1_1_3">#REF!</definedName>
    <definedName name="FiscalIDNum_6_9_1_3">#REF!</definedName>
    <definedName name="FiscalIDNum_7">#REF!</definedName>
    <definedName name="FiscalIDNum_8">#REF!</definedName>
    <definedName name="FiscalIDNum_8_3">#REF!</definedName>
    <definedName name="FiscalIDNum_9">#REF!</definedName>
    <definedName name="FiscalIDNum_9_3">#REF!</definedName>
    <definedName name="Fixed_Lens">#REF!</definedName>
    <definedName name="Fixed_Lens_1">#REF!</definedName>
    <definedName name="Fixed_Lens2">'[9]CCTV(old)'!#REF!</definedName>
    <definedName name="Fixed_Lens2_1">'[9]CCTV(old)'!#REF!</definedName>
    <definedName name="Floorsqty">#REF!</definedName>
    <definedName name="FormTitle">#REF!</definedName>
    <definedName name="FormTitle_1">#REF!</definedName>
    <definedName name="FormTitle_1_3">#REF!</definedName>
    <definedName name="FormTitle_10">#REF!</definedName>
    <definedName name="FormTitle_11">#REF!</definedName>
    <definedName name="FormTitle_11_1">#REF!</definedName>
    <definedName name="FormTitle_14">#REF!</definedName>
    <definedName name="FormTitle_15">#REF!</definedName>
    <definedName name="FormTitle_16">#REF!</definedName>
    <definedName name="FormTitle_17">#REF!</definedName>
    <definedName name="FormTitle_17_1">#REF!</definedName>
    <definedName name="FormTitle_18">#REF!</definedName>
    <definedName name="FormTitle_18_1">#REF!</definedName>
    <definedName name="FormTitle_19">#REF!</definedName>
    <definedName name="FormTitle_2">#REF!</definedName>
    <definedName name="FormTitle_20">#REF!</definedName>
    <definedName name="FormTitle_21">#REF!</definedName>
    <definedName name="FormTitle_21_1">#REF!</definedName>
    <definedName name="FormTitle_26">#REF!</definedName>
    <definedName name="FormTitle_27">#REF!</definedName>
    <definedName name="FormTitle_28">#REF!</definedName>
    <definedName name="FormTitle_29">#REF!</definedName>
    <definedName name="FormTitle_3">#REF!</definedName>
    <definedName name="FormTitle_4">#REF!</definedName>
    <definedName name="FormTitle_4_1">#REF!</definedName>
    <definedName name="FormTitle_4_1_1">#REF!</definedName>
    <definedName name="FormTitle_4_1_1_1">#REF!</definedName>
    <definedName name="FormTitle_4_1_1_1_1">#REF!</definedName>
    <definedName name="FormTitle_4_1_1_1_1_1">#REF!</definedName>
    <definedName name="FormTitle_4_18">#REF!</definedName>
    <definedName name="FormTitle_4_18_1">#REF!</definedName>
    <definedName name="FormTitle_4_21">#REF!</definedName>
    <definedName name="FormTitle_5">#REF!</definedName>
    <definedName name="FormTitle_6">#REF!</definedName>
    <definedName name="FormTitle_6_1">#REF!</definedName>
    <definedName name="FormTitle_6_18">#REF!</definedName>
    <definedName name="FormTitle_6_18_1">#REF!</definedName>
    <definedName name="FormTitle_6_21">#REF!</definedName>
    <definedName name="FormTitle_7">#REF!</definedName>
    <definedName name="fsg">#REF!</definedName>
    <definedName name="fsg_10">#REF!</definedName>
    <definedName name="fsg_10_3">#REF!</definedName>
    <definedName name="fsg_12">#REF!</definedName>
    <definedName name="fsg_12_3">#REF!</definedName>
    <definedName name="fsg_13">#REF!</definedName>
    <definedName name="fsg_13_3">#REF!</definedName>
    <definedName name="fsg_14">#REF!</definedName>
    <definedName name="fsg_14_3">#REF!</definedName>
    <definedName name="fsg_15">#REF!</definedName>
    <definedName name="fsg_15_3">#REF!</definedName>
    <definedName name="fsg_16">#REF!</definedName>
    <definedName name="fsg_16_3">#REF!</definedName>
    <definedName name="fsg_17">#REF!</definedName>
    <definedName name="fsg_17_3">#REF!</definedName>
    <definedName name="fsg_18">#REF!</definedName>
    <definedName name="fsg_19">#REF!</definedName>
    <definedName name="fsg_20">#REF!</definedName>
    <definedName name="fsg_20_3">#REF!</definedName>
    <definedName name="fsg_21">#REF!</definedName>
    <definedName name="fsg_21_3">#REF!</definedName>
    <definedName name="fsg_22">#REF!</definedName>
    <definedName name="fsg_22_3">#REF!</definedName>
    <definedName name="fsg_23">#REF!</definedName>
    <definedName name="fsg_23_3">#REF!</definedName>
    <definedName name="fsg_24">#REF!</definedName>
    <definedName name="fsg_24_3">#REF!</definedName>
    <definedName name="fsg_25">#REF!</definedName>
    <definedName name="fsg_25_3">#REF!</definedName>
    <definedName name="fsg_26">#REF!</definedName>
    <definedName name="fsg_26_3">#REF!</definedName>
    <definedName name="fsg_27">#REF!</definedName>
    <definedName name="fsg_27_3">#REF!</definedName>
    <definedName name="fsg_28">#REF!</definedName>
    <definedName name="fsg_6">#REF!</definedName>
    <definedName name="fsg_7">#REF!</definedName>
    <definedName name="fsg_7_3">#REF!</definedName>
    <definedName name="fsg_8">#REF!</definedName>
    <definedName name="fsg_8_3">#REF!</definedName>
    <definedName name="fsg_9">#REF!</definedName>
    <definedName name="fsg_9_1">#REF!</definedName>
    <definedName name="fsg_9_1_1">#REF!</definedName>
    <definedName name="fsg_9_1_1_3">#REF!</definedName>
    <definedName name="fsg_9_1_3">#REF!</definedName>
    <definedName name="FTH">[3]Labels!$A$7:$A$9</definedName>
    <definedName name="FTH_Types">[3]Labels!$C$12:$C$13</definedName>
    <definedName name="gcl">#REF!</definedName>
    <definedName name="gdfgf">#REF!</definedName>
    <definedName name="gfg">#REF!</definedName>
    <definedName name="GHJT">#REF!</definedName>
    <definedName name="GHJT_1">#REF!</definedName>
    <definedName name="GHJT_10">#REF!</definedName>
    <definedName name="GHJT_12">#REF!</definedName>
    <definedName name="GHJT_13">#REF!</definedName>
    <definedName name="GHJT_14">#REF!</definedName>
    <definedName name="GHJT_15">#REF!</definedName>
    <definedName name="GHJT_16">#REF!</definedName>
    <definedName name="GHJT_17">#REF!</definedName>
    <definedName name="GHJT_18">#REF!</definedName>
    <definedName name="GHJT_19">#REF!</definedName>
    <definedName name="GHJT_20">#REF!</definedName>
    <definedName name="GHJT_21">#REF!</definedName>
    <definedName name="GHJT_22">#REF!</definedName>
    <definedName name="GHJT_23">#REF!</definedName>
    <definedName name="GHJT_23_1">#REF!</definedName>
    <definedName name="GHJT_23_17">#REF!</definedName>
    <definedName name="GHJT_23_28">#REF!</definedName>
    <definedName name="GHJT_23_6">#REF!</definedName>
    <definedName name="GHJT_24">#REF!</definedName>
    <definedName name="GHJT_25">#REF!</definedName>
    <definedName name="GHJT_26">#REF!</definedName>
    <definedName name="GHJT_27">#REF!</definedName>
    <definedName name="GHJT_28">#REF!</definedName>
    <definedName name="GHJT_6">#REF!</definedName>
    <definedName name="GHJT_7">#REF!</definedName>
    <definedName name="GHJT_8">#REF!</definedName>
    <definedName name="GHJT_9">#REF!</definedName>
    <definedName name="GHJT_9_1">#REF!</definedName>
    <definedName name="GHJT_9_1_1">#REF!</definedName>
    <definedName name="gif">#REF!</definedName>
    <definedName name="GMAmount">#REF!</definedName>
    <definedName name="GMAmount_1">#REF!</definedName>
    <definedName name="GMAmount_1_3">#REF!</definedName>
    <definedName name="GMAmount_10">#REF!</definedName>
    <definedName name="GMAmount_10_1">#REF!</definedName>
    <definedName name="GMAmount_10_1_3">#REF!</definedName>
    <definedName name="GMAmount_10_17">#REF!</definedName>
    <definedName name="GMAmount_10_17_3">#REF!</definedName>
    <definedName name="GMAmount_11">#REF!</definedName>
    <definedName name="GMAmount_11_1">#REF!</definedName>
    <definedName name="GMAmount_12">#REF!</definedName>
    <definedName name="GMAmount_12_3">#REF!</definedName>
    <definedName name="GMAmount_13">#REF!</definedName>
    <definedName name="GMAmount_13_3">#REF!</definedName>
    <definedName name="GMAmount_14">#REF!</definedName>
    <definedName name="GMAmount_15">#REF!</definedName>
    <definedName name="GMAmount_15_1">#REF!</definedName>
    <definedName name="GMAmount_15_1_3">#REF!</definedName>
    <definedName name="GMAmount_15_3">#REF!</definedName>
    <definedName name="GMAmount_16">#REF!</definedName>
    <definedName name="GMAmount_16_1">#REF!</definedName>
    <definedName name="GMAmount_16_1_3">#REF!</definedName>
    <definedName name="GMAmount_16_3">#REF!</definedName>
    <definedName name="GMAmount_17">#REF!</definedName>
    <definedName name="GMAmount_17_1">#REF!</definedName>
    <definedName name="GMAmount_17_3">#REF!</definedName>
    <definedName name="GMAmount_18">#REF!</definedName>
    <definedName name="GMAmount_18_1">#REF!</definedName>
    <definedName name="GMAmount_19">#REF!</definedName>
    <definedName name="GMAmount_19_1">#REF!</definedName>
    <definedName name="GMAmount_2">#REF!</definedName>
    <definedName name="GMAmount_20">#REF!</definedName>
    <definedName name="GMAmount_20_1">#REF!</definedName>
    <definedName name="GMAmount_20_1_3">#REF!</definedName>
    <definedName name="GMAmount_21">#REF!</definedName>
    <definedName name="GMAmount_21_1">#REF!</definedName>
    <definedName name="GMAmount_21_1_1">#REF!</definedName>
    <definedName name="GMAmount_21_1_1_3">#REF!</definedName>
    <definedName name="GMAmount_21_1_3">#REF!</definedName>
    <definedName name="GMAmount_22">#REF!</definedName>
    <definedName name="GMAmount_22_3">#REF!</definedName>
    <definedName name="GMAmount_23">#REF!</definedName>
    <definedName name="GMAmount_23_3">#REF!</definedName>
    <definedName name="GMAmount_24">#REF!</definedName>
    <definedName name="GMAmount_24_3">#REF!</definedName>
    <definedName name="GMAmount_25">#REF!</definedName>
    <definedName name="GMAmount_25_3">#REF!</definedName>
    <definedName name="GMAmount_26">#REF!</definedName>
    <definedName name="GMAmount_26_1">#REF!</definedName>
    <definedName name="GMAmount_26_1_3">#REF!</definedName>
    <definedName name="GMAmount_26_3">#REF!</definedName>
    <definedName name="GMAmount_27">#REF!</definedName>
    <definedName name="GMAmount_27_1">#REF!</definedName>
    <definedName name="GMAmount_27_1_3">#REF!</definedName>
    <definedName name="GMAmount_27_3">#REF!</definedName>
    <definedName name="GMAmount_28">#REF!</definedName>
    <definedName name="GMAmount_28_1">#REF!</definedName>
    <definedName name="GMAmount_28_1_3">#REF!</definedName>
    <definedName name="GMAmount_28_3">#REF!</definedName>
    <definedName name="GMAmount_29">#REF!</definedName>
    <definedName name="GMAmount_29_3">#REF!</definedName>
    <definedName name="GMAmount_3">#REF!</definedName>
    <definedName name="GMAmount_4">#REF!</definedName>
    <definedName name="GMAmount_4_1">#REF!</definedName>
    <definedName name="GMAmount_4_1_1">#REF!</definedName>
    <definedName name="GMAmount_4_1_1_1">#REF!</definedName>
    <definedName name="GMAmount_4_1_1_1_1">#REF!</definedName>
    <definedName name="GMAmount_4_1_1_1_1_1">#REF!</definedName>
    <definedName name="GMAmount_4_1_1_1_1_3">#REF!</definedName>
    <definedName name="GMAmount_4_1_1_1_3">#REF!</definedName>
    <definedName name="GMAmount_4_1_1_1_3_1">#REF!</definedName>
    <definedName name="GMAmount_4_1_1_3">#REF!</definedName>
    <definedName name="GMAmount_4_1_17">#REF!</definedName>
    <definedName name="GMAmount_4_1_17_3">#REF!</definedName>
    <definedName name="GMAmount_4_1_28">#REF!</definedName>
    <definedName name="GMAmount_4_1_28_3">#REF!</definedName>
    <definedName name="GMAmount_4_1_6">#REF!</definedName>
    <definedName name="GMAmount_4_1_6_3">#REF!</definedName>
    <definedName name="GMAmount_4_10">#REF!</definedName>
    <definedName name="GMAmount_4_10_3">#REF!</definedName>
    <definedName name="GMAmount_4_12">#REF!</definedName>
    <definedName name="GMAmount_4_12_3">#REF!</definedName>
    <definedName name="GMAmount_4_13">#REF!</definedName>
    <definedName name="GMAmount_4_13_3">#REF!</definedName>
    <definedName name="GMAmount_4_14">#REF!</definedName>
    <definedName name="GMAmount_4_14_3">#REF!</definedName>
    <definedName name="GMAmount_4_15">#REF!</definedName>
    <definedName name="GMAmount_4_15_3">#REF!</definedName>
    <definedName name="GMAmount_4_16">#REF!</definedName>
    <definedName name="GMAmount_4_16_3">#REF!</definedName>
    <definedName name="GMAmount_4_17">#REF!</definedName>
    <definedName name="GMAmount_4_17_3">#REF!</definedName>
    <definedName name="GMAmount_4_18">#REF!</definedName>
    <definedName name="GMAmount_4_18_1">#REF!</definedName>
    <definedName name="GMAmount_4_19">#REF!</definedName>
    <definedName name="GMAmount_4_20">#REF!</definedName>
    <definedName name="GMAmount_4_20_3">#REF!</definedName>
    <definedName name="GMAmount_4_21">#REF!</definedName>
    <definedName name="GMAmount_4_21_1">#REF!</definedName>
    <definedName name="GMAmount_4_21_1_3">#REF!</definedName>
    <definedName name="GMAmount_4_22">#REF!</definedName>
    <definedName name="GMAmount_4_22_3">#REF!</definedName>
    <definedName name="GMAmount_4_23">#REF!</definedName>
    <definedName name="GMAmount_4_23_3">#REF!</definedName>
    <definedName name="GMAmount_4_24">#REF!</definedName>
    <definedName name="GMAmount_4_24_3">#REF!</definedName>
    <definedName name="GMAmount_4_25">#REF!</definedName>
    <definedName name="GMAmount_4_25_3">#REF!</definedName>
    <definedName name="GMAmount_4_26">#REF!</definedName>
    <definedName name="GMAmount_4_26_3">#REF!</definedName>
    <definedName name="GMAmount_4_27">#REF!</definedName>
    <definedName name="GMAmount_4_27_3">#REF!</definedName>
    <definedName name="GMAmount_4_28">#REF!</definedName>
    <definedName name="GMAmount_4_28_3">#REF!</definedName>
    <definedName name="GMAmount_4_6">#REF!</definedName>
    <definedName name="GMAmount_4_6_3">#REF!</definedName>
    <definedName name="GMAmount_4_7">#REF!</definedName>
    <definedName name="GMAmount_4_7_3">#REF!</definedName>
    <definedName name="GMAmount_4_8">#REF!</definedName>
    <definedName name="GMAmount_4_8_3">#REF!</definedName>
    <definedName name="GMAmount_4_9">#REF!</definedName>
    <definedName name="GMAmount_4_9_3">#REF!</definedName>
    <definedName name="GMAmount_5">#REF!</definedName>
    <definedName name="GMAmount_5_17">#REF!</definedName>
    <definedName name="GMAmount_5_17_3">#REF!</definedName>
    <definedName name="GMAmount_5_28">#REF!</definedName>
    <definedName name="GMAmount_5_28_3">#REF!</definedName>
    <definedName name="GMAmount_5_3">#REF!</definedName>
    <definedName name="GMAmount_5_6">#REF!</definedName>
    <definedName name="GMAmount_5_6_3">#REF!</definedName>
    <definedName name="GMAmount_6">#REF!</definedName>
    <definedName name="GMAmount_6_1">#REF!</definedName>
    <definedName name="GMAmount_6_10">#REF!</definedName>
    <definedName name="GMAmount_6_10_3">#REF!</definedName>
    <definedName name="GMAmount_6_12">#REF!</definedName>
    <definedName name="GMAmount_6_12_3">#REF!</definedName>
    <definedName name="GMAmount_6_13">#REF!</definedName>
    <definedName name="GMAmount_6_13_3">#REF!</definedName>
    <definedName name="GMAmount_6_14">#REF!</definedName>
    <definedName name="GMAmount_6_14_3">#REF!</definedName>
    <definedName name="GMAmount_6_15">#REF!</definedName>
    <definedName name="GMAmount_6_15_3">#REF!</definedName>
    <definedName name="GMAmount_6_16">#REF!</definedName>
    <definedName name="GMAmount_6_16_3">#REF!</definedName>
    <definedName name="GMAmount_6_17">#REF!</definedName>
    <definedName name="GMAmount_6_17_3">#REF!</definedName>
    <definedName name="GMAmount_6_18">#REF!</definedName>
    <definedName name="GMAmount_6_18_1">#REF!</definedName>
    <definedName name="GMAmount_6_19">#REF!</definedName>
    <definedName name="GMAmount_6_20">#REF!</definedName>
    <definedName name="GMAmount_6_20_3">#REF!</definedName>
    <definedName name="GMAmount_6_21">#REF!</definedName>
    <definedName name="GMAmount_6_21_1">#REF!</definedName>
    <definedName name="GMAmount_6_21_1_3">#REF!</definedName>
    <definedName name="GMAmount_6_22">#REF!</definedName>
    <definedName name="GMAmount_6_22_3">#REF!</definedName>
    <definedName name="GMAmount_6_23">#REF!</definedName>
    <definedName name="GMAmount_6_23_3">#REF!</definedName>
    <definedName name="GMAmount_6_24">#REF!</definedName>
    <definedName name="GMAmount_6_24_3">#REF!</definedName>
    <definedName name="GMAmount_6_25">#REF!</definedName>
    <definedName name="GMAmount_6_25_3">#REF!</definedName>
    <definedName name="GMAmount_6_26">#REF!</definedName>
    <definedName name="GMAmount_6_26_3">#REF!</definedName>
    <definedName name="GMAmount_6_27">#REF!</definedName>
    <definedName name="GMAmount_6_27_3">#REF!</definedName>
    <definedName name="GMAmount_6_28">#REF!</definedName>
    <definedName name="GMAmount_6_28_3">#REF!</definedName>
    <definedName name="GMAmount_6_6">#REF!</definedName>
    <definedName name="GMAmount_6_6_3">#REF!</definedName>
    <definedName name="GMAmount_6_7">#REF!</definedName>
    <definedName name="GMAmount_6_7_3">#REF!</definedName>
    <definedName name="GMAmount_6_8">#REF!</definedName>
    <definedName name="GMAmount_6_8_3">#REF!</definedName>
    <definedName name="GMAmount_6_9">#REF!</definedName>
    <definedName name="GMAmount_6_9_1">#REF!</definedName>
    <definedName name="GMAmount_6_9_1_1">#REF!</definedName>
    <definedName name="GMAmount_6_9_1_1_3">#REF!</definedName>
    <definedName name="GMAmount_6_9_1_3">#REF!</definedName>
    <definedName name="GMAmount_7">#REF!</definedName>
    <definedName name="GMAmount_8">#REF!</definedName>
    <definedName name="GMAmount_8_3">#REF!</definedName>
    <definedName name="GMAmount_9">#REF!</definedName>
    <definedName name="GMAmount_9_3">#REF!</definedName>
    <definedName name="GMPercent">#REF!</definedName>
    <definedName name="GMPercent_1">#REF!</definedName>
    <definedName name="GMPercent_1_3">#REF!</definedName>
    <definedName name="GMPercent_10">#REF!</definedName>
    <definedName name="GMPercent_10_1">#REF!</definedName>
    <definedName name="GMPercent_10_1_3">#REF!</definedName>
    <definedName name="GMPercent_10_17">#REF!</definedName>
    <definedName name="GMPercent_10_17_3">#REF!</definedName>
    <definedName name="GMPercent_11">#REF!</definedName>
    <definedName name="GMPercent_11_1">#REF!</definedName>
    <definedName name="GMPercent_12">#REF!</definedName>
    <definedName name="GMPercent_12_3">#REF!</definedName>
    <definedName name="GMPercent_13">#REF!</definedName>
    <definedName name="GMPercent_13_3">#REF!</definedName>
    <definedName name="GMPercent_14">#REF!</definedName>
    <definedName name="GMPercent_15">#REF!</definedName>
    <definedName name="GMPercent_15_1">#REF!</definedName>
    <definedName name="GMPercent_15_1_3">#REF!</definedName>
    <definedName name="GMPercent_15_3">#REF!</definedName>
    <definedName name="GMPercent_16">#REF!</definedName>
    <definedName name="GMPercent_16_1">#REF!</definedName>
    <definedName name="GMPercent_16_1_3">#REF!</definedName>
    <definedName name="GMPercent_16_3">#REF!</definedName>
    <definedName name="GMPercent_17">#REF!</definedName>
    <definedName name="GMPercent_17_1">#REF!</definedName>
    <definedName name="GMPercent_17_3">#REF!</definedName>
    <definedName name="GMPercent_18">#REF!</definedName>
    <definedName name="GMPercent_18_1">#REF!</definedName>
    <definedName name="GMPercent_19">#REF!</definedName>
    <definedName name="GMPercent_19_1">#REF!</definedName>
    <definedName name="GMPercent_2">#REF!</definedName>
    <definedName name="GMPercent_20">#REF!</definedName>
    <definedName name="GMPercent_20_1">#REF!</definedName>
    <definedName name="GMPercent_20_1_3">#REF!</definedName>
    <definedName name="GMPercent_21">#REF!</definedName>
    <definedName name="GMPercent_21_1">#REF!</definedName>
    <definedName name="GMPercent_21_1_1">#REF!</definedName>
    <definedName name="GMPercent_21_1_1_3">#REF!</definedName>
    <definedName name="GMPercent_21_1_3">#REF!</definedName>
    <definedName name="GMPercent_22">#REF!</definedName>
    <definedName name="GMPercent_22_3">#REF!</definedName>
    <definedName name="GMPercent_23">#REF!</definedName>
    <definedName name="GMPercent_23_3">#REF!</definedName>
    <definedName name="GMPercent_24">#REF!</definedName>
    <definedName name="GMPercent_24_3">#REF!</definedName>
    <definedName name="GMPercent_25">#REF!</definedName>
    <definedName name="GMPercent_25_3">#REF!</definedName>
    <definedName name="GMPercent_26">#REF!</definedName>
    <definedName name="GMPercent_26_1">#REF!</definedName>
    <definedName name="GMPercent_26_1_3">#REF!</definedName>
    <definedName name="GMPercent_26_3">#REF!</definedName>
    <definedName name="GMPercent_27">#REF!</definedName>
    <definedName name="GMPercent_27_1">#REF!</definedName>
    <definedName name="GMPercent_27_1_3">#REF!</definedName>
    <definedName name="GMPercent_27_3">#REF!</definedName>
    <definedName name="GMPercent_28">#REF!</definedName>
    <definedName name="GMPercent_28_1">#REF!</definedName>
    <definedName name="GMPercent_28_1_3">#REF!</definedName>
    <definedName name="GMPercent_28_3">#REF!</definedName>
    <definedName name="GMPercent_29">#REF!</definedName>
    <definedName name="GMPercent_29_3">#REF!</definedName>
    <definedName name="GMPercent_3">#REF!</definedName>
    <definedName name="GMPercent_4">#REF!</definedName>
    <definedName name="GMPercent_4_1">#REF!</definedName>
    <definedName name="GMPercent_4_1_1">#REF!</definedName>
    <definedName name="GMPercent_4_1_1_1">#REF!</definedName>
    <definedName name="GMPercent_4_1_1_1_1">#REF!</definedName>
    <definedName name="GMPercent_4_1_1_1_1_1">#REF!</definedName>
    <definedName name="GMPercent_4_1_1_1_1_3">#REF!</definedName>
    <definedName name="GMPercent_4_1_1_1_3">#REF!</definedName>
    <definedName name="GMPercent_4_1_1_1_3_1">#REF!</definedName>
    <definedName name="GMPercent_4_1_1_3">#REF!</definedName>
    <definedName name="GMPercent_4_1_17">#REF!</definedName>
    <definedName name="GMPercent_4_1_17_3">#REF!</definedName>
    <definedName name="GMPercent_4_1_28">#REF!</definedName>
    <definedName name="GMPercent_4_1_28_3">#REF!</definedName>
    <definedName name="GMPercent_4_1_6">#REF!</definedName>
    <definedName name="GMPercent_4_1_6_3">#REF!</definedName>
    <definedName name="GMPercent_4_10">#REF!</definedName>
    <definedName name="GMPercent_4_10_3">#REF!</definedName>
    <definedName name="GMPercent_4_12">#REF!</definedName>
    <definedName name="GMPercent_4_12_3">#REF!</definedName>
    <definedName name="GMPercent_4_13">#REF!</definedName>
    <definedName name="GMPercent_4_13_3">#REF!</definedName>
    <definedName name="GMPercent_4_14">#REF!</definedName>
    <definedName name="GMPercent_4_14_3">#REF!</definedName>
    <definedName name="GMPercent_4_15">#REF!</definedName>
    <definedName name="GMPercent_4_15_3">#REF!</definedName>
    <definedName name="GMPercent_4_16">#REF!</definedName>
    <definedName name="GMPercent_4_16_3">#REF!</definedName>
    <definedName name="GMPercent_4_17">#REF!</definedName>
    <definedName name="GMPercent_4_17_3">#REF!</definedName>
    <definedName name="GMPercent_4_18">#REF!</definedName>
    <definedName name="GMPercent_4_18_1">#REF!</definedName>
    <definedName name="GMPercent_4_19">#REF!</definedName>
    <definedName name="GMPercent_4_20">#REF!</definedName>
    <definedName name="GMPercent_4_20_3">#REF!</definedName>
    <definedName name="GMPercent_4_21">#REF!</definedName>
    <definedName name="GMPercent_4_21_1">#REF!</definedName>
    <definedName name="GMPercent_4_21_1_3">#REF!</definedName>
    <definedName name="GMPercent_4_22">#REF!</definedName>
    <definedName name="GMPercent_4_22_3">#REF!</definedName>
    <definedName name="GMPercent_4_23">#REF!</definedName>
    <definedName name="GMPercent_4_23_3">#REF!</definedName>
    <definedName name="GMPercent_4_24">#REF!</definedName>
    <definedName name="GMPercent_4_24_3">#REF!</definedName>
    <definedName name="GMPercent_4_25">#REF!</definedName>
    <definedName name="GMPercent_4_25_3">#REF!</definedName>
    <definedName name="GMPercent_4_26">#REF!</definedName>
    <definedName name="GMPercent_4_26_3">#REF!</definedName>
    <definedName name="GMPercent_4_27">#REF!</definedName>
    <definedName name="GMPercent_4_27_3">#REF!</definedName>
    <definedName name="GMPercent_4_28">#REF!</definedName>
    <definedName name="GMPercent_4_28_3">#REF!</definedName>
    <definedName name="GMPercent_4_6">#REF!</definedName>
    <definedName name="GMPercent_4_6_3">#REF!</definedName>
    <definedName name="GMPercent_4_7">#REF!</definedName>
    <definedName name="GMPercent_4_7_3">#REF!</definedName>
    <definedName name="GMPercent_4_8">#REF!</definedName>
    <definedName name="GMPercent_4_8_3">#REF!</definedName>
    <definedName name="GMPercent_4_9">#REF!</definedName>
    <definedName name="GMPercent_4_9_3">#REF!</definedName>
    <definedName name="GMPercent_5">#REF!</definedName>
    <definedName name="GMPercent_5_17">#REF!</definedName>
    <definedName name="GMPercent_5_17_3">#REF!</definedName>
    <definedName name="GMPercent_5_28">#REF!</definedName>
    <definedName name="GMPercent_5_28_3">#REF!</definedName>
    <definedName name="GMPercent_5_3">#REF!</definedName>
    <definedName name="GMPercent_5_6">#REF!</definedName>
    <definedName name="GMPercent_5_6_3">#REF!</definedName>
    <definedName name="GMPercent_6">#REF!</definedName>
    <definedName name="GMPercent_6_1">#REF!</definedName>
    <definedName name="GMPercent_6_10">#REF!</definedName>
    <definedName name="GMPercent_6_10_3">#REF!</definedName>
    <definedName name="GMPercent_6_12">#REF!</definedName>
    <definedName name="GMPercent_6_12_3">#REF!</definedName>
    <definedName name="GMPercent_6_13">#REF!</definedName>
    <definedName name="GMPercent_6_13_3">#REF!</definedName>
    <definedName name="GMPercent_6_14">#REF!</definedName>
    <definedName name="GMPercent_6_14_3">#REF!</definedName>
    <definedName name="GMPercent_6_15">#REF!</definedName>
    <definedName name="GMPercent_6_15_3">#REF!</definedName>
    <definedName name="GMPercent_6_16">#REF!</definedName>
    <definedName name="GMPercent_6_16_3">#REF!</definedName>
    <definedName name="GMPercent_6_17">#REF!</definedName>
    <definedName name="GMPercent_6_17_3">#REF!</definedName>
    <definedName name="GMPercent_6_18">#REF!</definedName>
    <definedName name="GMPercent_6_18_1">#REF!</definedName>
    <definedName name="GMPercent_6_19">#REF!</definedName>
    <definedName name="GMPercent_6_20">#REF!</definedName>
    <definedName name="GMPercent_6_20_3">#REF!</definedName>
    <definedName name="GMPercent_6_21">#REF!</definedName>
    <definedName name="GMPercent_6_21_1">#REF!</definedName>
    <definedName name="GMPercent_6_21_1_3">#REF!</definedName>
    <definedName name="GMPercent_6_22">#REF!</definedName>
    <definedName name="GMPercent_6_22_3">#REF!</definedName>
    <definedName name="GMPercent_6_23">#REF!</definedName>
    <definedName name="GMPercent_6_23_3">#REF!</definedName>
    <definedName name="GMPercent_6_24">#REF!</definedName>
    <definedName name="GMPercent_6_24_3">#REF!</definedName>
    <definedName name="GMPercent_6_25">#REF!</definedName>
    <definedName name="GMPercent_6_25_3">#REF!</definedName>
    <definedName name="GMPercent_6_26">#REF!</definedName>
    <definedName name="GMPercent_6_26_3">#REF!</definedName>
    <definedName name="GMPercent_6_27">#REF!</definedName>
    <definedName name="GMPercent_6_27_3">#REF!</definedName>
    <definedName name="GMPercent_6_28">#REF!</definedName>
    <definedName name="GMPercent_6_28_3">#REF!</definedName>
    <definedName name="GMPercent_6_6">#REF!</definedName>
    <definedName name="GMPercent_6_6_3">#REF!</definedName>
    <definedName name="GMPercent_6_7">#REF!</definedName>
    <definedName name="GMPercent_6_7_3">#REF!</definedName>
    <definedName name="GMPercent_6_8">#REF!</definedName>
    <definedName name="GMPercent_6_8_3">#REF!</definedName>
    <definedName name="GMPercent_6_9">#REF!</definedName>
    <definedName name="GMPercent_6_9_1">#REF!</definedName>
    <definedName name="GMPercent_6_9_1_1">#REF!</definedName>
    <definedName name="GMPercent_6_9_1_1_3">#REF!</definedName>
    <definedName name="GMPercent_6_9_1_3">#REF!</definedName>
    <definedName name="GMPercent_7">#REF!</definedName>
    <definedName name="GMPercent_8">#REF!</definedName>
    <definedName name="GMPercent_8_3">#REF!</definedName>
    <definedName name="GMPercent_9">#REF!</definedName>
    <definedName name="GMPercent_9_3">#REF!</definedName>
    <definedName name="Group1">#REF!</definedName>
    <definedName name="Group1_10">#REF!</definedName>
    <definedName name="Group1_12">#REF!</definedName>
    <definedName name="Group1_13">#REF!</definedName>
    <definedName name="Group1_14">#REF!</definedName>
    <definedName name="Group1_15">#REF!</definedName>
    <definedName name="Group1_16">#REF!</definedName>
    <definedName name="Group1_17">#REF!</definedName>
    <definedName name="Group1_18">#REF!</definedName>
    <definedName name="Group1_19">#REF!</definedName>
    <definedName name="Group1_20">#REF!</definedName>
    <definedName name="Group1_21">#REF!</definedName>
    <definedName name="Group1_22">#REF!</definedName>
    <definedName name="Group1_23">#REF!</definedName>
    <definedName name="Group1_24">#REF!</definedName>
    <definedName name="Group1_25">#REF!</definedName>
    <definedName name="Group1_26">#REF!</definedName>
    <definedName name="Group1_27">#REF!</definedName>
    <definedName name="Group1_28">#REF!</definedName>
    <definedName name="Group1_6">#REF!</definedName>
    <definedName name="Group1_7">#REF!</definedName>
    <definedName name="Group1_8">#REF!</definedName>
    <definedName name="Group1_9">#REF!</definedName>
    <definedName name="Group1_9_1">#REF!</definedName>
    <definedName name="Group1_9_1_1">#REF!</definedName>
    <definedName name="Group2">#REF!</definedName>
    <definedName name="Group2_10">#REF!</definedName>
    <definedName name="Group2_12">#REF!</definedName>
    <definedName name="Group2_13">#REF!</definedName>
    <definedName name="Group2_14">#REF!</definedName>
    <definedName name="Group2_15">#REF!</definedName>
    <definedName name="Group2_16">#REF!</definedName>
    <definedName name="Group2_17">#REF!</definedName>
    <definedName name="Group2_18">#REF!</definedName>
    <definedName name="Group2_19">#REF!</definedName>
    <definedName name="Group2_20">#REF!</definedName>
    <definedName name="Group2_21">#REF!</definedName>
    <definedName name="Group2_22">#REF!</definedName>
    <definedName name="Group2_23">#REF!</definedName>
    <definedName name="Group2_24">#REF!</definedName>
    <definedName name="Group2_25">#REF!</definedName>
    <definedName name="Group2_26">#REF!</definedName>
    <definedName name="Group2_27">#REF!</definedName>
    <definedName name="Group2_28">#REF!</definedName>
    <definedName name="Group2_6">#REF!</definedName>
    <definedName name="Group2_7">#REF!</definedName>
    <definedName name="Group2_8">#REF!</definedName>
    <definedName name="Group2_9">#REF!</definedName>
    <definedName name="Group2_9_1">#REF!</definedName>
    <definedName name="Group2_9_1_1">#REF!</definedName>
    <definedName name="Group3">#REF!</definedName>
    <definedName name="Group3_10">#REF!</definedName>
    <definedName name="Group3_10_3">#REF!</definedName>
    <definedName name="Group3_12">#REF!</definedName>
    <definedName name="Group3_12_3">#REF!</definedName>
    <definedName name="Group3_13">#REF!</definedName>
    <definedName name="Group3_13_3">#REF!</definedName>
    <definedName name="Group3_14">#REF!</definedName>
    <definedName name="Group3_14_3">#REF!</definedName>
    <definedName name="Group3_15">#REF!</definedName>
    <definedName name="Group3_15_3">#REF!</definedName>
    <definedName name="Group3_16">#REF!</definedName>
    <definedName name="Group3_16_3">#REF!</definedName>
    <definedName name="Group3_17">#REF!</definedName>
    <definedName name="Group3_17_3">#REF!</definedName>
    <definedName name="Group3_18">#REF!</definedName>
    <definedName name="Group3_19">#REF!</definedName>
    <definedName name="Group3_20">#REF!</definedName>
    <definedName name="Group3_20_3">#REF!</definedName>
    <definedName name="Group3_21">#REF!</definedName>
    <definedName name="Group3_21_3">#REF!</definedName>
    <definedName name="Group3_22">#REF!</definedName>
    <definedName name="Group3_22_3">#REF!</definedName>
    <definedName name="Group3_23">#REF!</definedName>
    <definedName name="Group3_23_3">#REF!</definedName>
    <definedName name="Group3_24">#REF!</definedName>
    <definedName name="Group3_24_3">#REF!</definedName>
    <definedName name="Group3_25">#REF!</definedName>
    <definedName name="Group3_25_3">#REF!</definedName>
    <definedName name="Group3_26">#REF!</definedName>
    <definedName name="Group3_26_3">#REF!</definedName>
    <definedName name="Group3_27">#REF!</definedName>
    <definedName name="Group3_27_3">#REF!</definedName>
    <definedName name="Group3_28">#REF!</definedName>
    <definedName name="Group3_28_3">#REF!</definedName>
    <definedName name="Group3_6">#REF!</definedName>
    <definedName name="Group3_6_3">#REF!</definedName>
    <definedName name="Group3_7">#REF!</definedName>
    <definedName name="Group3_7_3">#REF!</definedName>
    <definedName name="Group3_8">#REF!</definedName>
    <definedName name="Group3_8_3">#REF!</definedName>
    <definedName name="Group3_9">#REF!</definedName>
    <definedName name="Group3_9_1">#REF!</definedName>
    <definedName name="Group3_9_1_1">#REF!</definedName>
    <definedName name="Group3_9_1_1_3">#REF!</definedName>
    <definedName name="Group3_9_1_3">#REF!</definedName>
    <definedName name="Group4">#REF!</definedName>
    <definedName name="Group4_10">#REF!</definedName>
    <definedName name="Group4_10_3">#REF!</definedName>
    <definedName name="Group4_12">#REF!</definedName>
    <definedName name="Group4_12_3">#REF!</definedName>
    <definedName name="Group4_13">#REF!</definedName>
    <definedName name="Group4_13_3">#REF!</definedName>
    <definedName name="Group4_14">#REF!</definedName>
    <definedName name="Group4_14_3">#REF!</definedName>
    <definedName name="Group4_15">#REF!</definedName>
    <definedName name="Group4_15_3">#REF!</definedName>
    <definedName name="Group4_16">#REF!</definedName>
    <definedName name="Group4_16_3">#REF!</definedName>
    <definedName name="Group4_17">#REF!</definedName>
    <definedName name="Group4_17_3">#REF!</definedName>
    <definedName name="Group4_18">#REF!</definedName>
    <definedName name="Group4_19">#REF!</definedName>
    <definedName name="Group4_20">#REF!</definedName>
    <definedName name="Group4_20_3">#REF!</definedName>
    <definedName name="Group4_21">#REF!</definedName>
    <definedName name="Group4_21_3">#REF!</definedName>
    <definedName name="Group4_22">#REF!</definedName>
    <definedName name="Group4_22_3">#REF!</definedName>
    <definedName name="Group4_23">#REF!</definedName>
    <definedName name="Group4_23_3">#REF!</definedName>
    <definedName name="Group4_24">#REF!</definedName>
    <definedName name="Group4_24_3">#REF!</definedName>
    <definedName name="Group4_25">#REF!</definedName>
    <definedName name="Group4_25_3">#REF!</definedName>
    <definedName name="Group4_26">#REF!</definedName>
    <definedName name="Group4_26_3">#REF!</definedName>
    <definedName name="Group4_27">#REF!</definedName>
    <definedName name="Group4_27_3">#REF!</definedName>
    <definedName name="Group4_28">#REF!</definedName>
    <definedName name="Group4_28_3">#REF!</definedName>
    <definedName name="Group4_6">#REF!</definedName>
    <definedName name="Group4_6_3">#REF!</definedName>
    <definedName name="Group4_7">#REF!</definedName>
    <definedName name="Group4_7_3">#REF!</definedName>
    <definedName name="Group4_8">#REF!</definedName>
    <definedName name="Group4_8_3">#REF!</definedName>
    <definedName name="Group4_9">#REF!</definedName>
    <definedName name="Group4_9_1">#REF!</definedName>
    <definedName name="Group4_9_1_1">#REF!</definedName>
    <definedName name="Group4_9_1_1_3">#REF!</definedName>
    <definedName name="Group4_9_1_3">#REF!</definedName>
    <definedName name="HDD">#REF!</definedName>
    <definedName name="Headings">[28]Headings!$A$2:$L$129</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Housing_Accessories">'[9]CCTV(old)'!#REF!</definedName>
    <definedName name="Housing_Accessories_1">'[9]CCTV(old)'!#REF!</definedName>
    <definedName name="Housing_Prepacs">'[9]CCTV(old)'!#REF!</definedName>
    <definedName name="Housing_Prepacs_1">'[9]CCTV(old)'!#REF!</definedName>
    <definedName name="IBM_Labour">[3]Labels!$A$12:$A$13</definedName>
    <definedName name="iio">#REF!</definedName>
    <definedName name="indf">#REF!</definedName>
    <definedName name="indf_1">#REF!</definedName>
    <definedName name="indf_1_3">#REF!</definedName>
    <definedName name="indf_10">#REF!</definedName>
    <definedName name="indf_11">#REF!</definedName>
    <definedName name="indf_11_1">#REF!</definedName>
    <definedName name="indf_14">#REF!</definedName>
    <definedName name="indf_15">#REF!</definedName>
    <definedName name="indf_16">#REF!</definedName>
    <definedName name="indf_17">#REF!</definedName>
    <definedName name="indf_17_1">#REF!</definedName>
    <definedName name="indf_18">#REF!</definedName>
    <definedName name="indf_18_1">#REF!</definedName>
    <definedName name="indf_19">#REF!</definedName>
    <definedName name="indf_2">#REF!</definedName>
    <definedName name="indf_20">#REF!</definedName>
    <definedName name="indf_21">#REF!</definedName>
    <definedName name="indf_21_1">#REF!</definedName>
    <definedName name="indf_26">#REF!</definedName>
    <definedName name="indf_27">#REF!</definedName>
    <definedName name="indf_28">#REF!</definedName>
    <definedName name="indf_29">#REF!</definedName>
    <definedName name="indf_3">#REF!</definedName>
    <definedName name="indf_4">#REF!</definedName>
    <definedName name="indf_4_1">#REF!</definedName>
    <definedName name="indf_4_1_1">#REF!</definedName>
    <definedName name="indf_4_1_1_1">#REF!</definedName>
    <definedName name="indf_4_1_1_1_1">#REF!</definedName>
    <definedName name="indf_4_1_1_1_1_1">#REF!</definedName>
    <definedName name="indf_4_18">#REF!</definedName>
    <definedName name="indf_4_18_1">#REF!</definedName>
    <definedName name="indf_4_21">#REF!</definedName>
    <definedName name="indf_5">#REF!</definedName>
    <definedName name="indf_6">#REF!</definedName>
    <definedName name="indf_6_1">#REF!</definedName>
    <definedName name="indf_6_18">#REF!</definedName>
    <definedName name="indf_6_18_1">#REF!</definedName>
    <definedName name="indf_6_21">#REF!</definedName>
    <definedName name="indf_7">#REF!</definedName>
    <definedName name="InitialUse">0</definedName>
    <definedName name="INR_Conv">#REF!</definedName>
    <definedName name="INR_Conv_1">#REF!</definedName>
    <definedName name="insert_rows_1">'[29]Basement Budget'!#REF!</definedName>
    <definedName name="insert_rows_1_1">'[29]Basement Budget'!#REF!</definedName>
    <definedName name="InstBillingMethod">#REF!</definedName>
    <definedName name="InstBillingMethod_1">#REF!</definedName>
    <definedName name="InstBillingMethod_1_3">#REF!</definedName>
    <definedName name="InstBillingMethod_10">#REF!</definedName>
    <definedName name="InstBillingMethod_10_1">#REF!</definedName>
    <definedName name="InstBillingMethod_10_17">#REF!</definedName>
    <definedName name="InstBillingMethod_11">#REF!</definedName>
    <definedName name="InstBillingMethod_11_1">#REF!</definedName>
    <definedName name="InstBillingMethod_12">#REF!</definedName>
    <definedName name="InstBillingMethod_13">#REF!</definedName>
    <definedName name="InstBillingMethod_14">#REF!</definedName>
    <definedName name="InstBillingMethod_15">#REF!</definedName>
    <definedName name="InstBillingMethod_15_1">#REF!</definedName>
    <definedName name="InstBillingMethod_16">#REF!</definedName>
    <definedName name="InstBillingMethod_16_1">#REF!</definedName>
    <definedName name="InstBillingMethod_17">#REF!</definedName>
    <definedName name="InstBillingMethod_17_1">#REF!</definedName>
    <definedName name="InstBillingMethod_18">#REF!</definedName>
    <definedName name="InstBillingMethod_18_1">#REF!</definedName>
    <definedName name="InstBillingMethod_18_1_3">#REF!</definedName>
    <definedName name="InstBillingMethod_19">#REF!</definedName>
    <definedName name="InstBillingMethod_19_1">#REF!</definedName>
    <definedName name="InstBillingMethod_2">#REF!</definedName>
    <definedName name="InstBillingMethod_20">#REF!</definedName>
    <definedName name="InstBillingMethod_20_1">#REF!</definedName>
    <definedName name="InstBillingMethod_21">#REF!</definedName>
    <definedName name="InstBillingMethod_21_1">#REF!</definedName>
    <definedName name="InstBillingMethod_21_1_1">#REF!</definedName>
    <definedName name="InstBillingMethod_22">#REF!</definedName>
    <definedName name="InstBillingMethod_23">#REF!</definedName>
    <definedName name="InstBillingMethod_24">#REF!</definedName>
    <definedName name="InstBillingMethod_25">#REF!</definedName>
    <definedName name="InstBillingMethod_26">#REF!</definedName>
    <definedName name="InstBillingMethod_26_1">#REF!</definedName>
    <definedName name="InstBillingMethod_27">#REF!</definedName>
    <definedName name="InstBillingMethod_27_1">#REF!</definedName>
    <definedName name="InstBillingMethod_28">#REF!</definedName>
    <definedName name="InstBillingMethod_28_1">#REF!</definedName>
    <definedName name="InstBillingMethod_29">#REF!</definedName>
    <definedName name="InstBillingMethod_3">#REF!</definedName>
    <definedName name="InstBillingMethod_4">#REF!</definedName>
    <definedName name="InstBillingMethod_4_1">#REF!</definedName>
    <definedName name="InstBillingMethod_4_1_1">#REF!</definedName>
    <definedName name="InstBillingMethod_4_1_1_1">#REF!</definedName>
    <definedName name="InstBillingMethod_4_1_1_1_1">#REF!</definedName>
    <definedName name="InstBillingMethod_4_1_1_1_1_1">#REF!</definedName>
    <definedName name="InstBillingMethod_4_1_1_1_1_3">#REF!</definedName>
    <definedName name="InstBillingMethod_4_1_1_1_3">#REF!</definedName>
    <definedName name="InstBillingMethod_4_1_1_1_3_1">#REF!</definedName>
    <definedName name="InstBillingMethod_4_1_1_3">#REF!</definedName>
    <definedName name="InstBillingMethod_4_1_17">#REF!</definedName>
    <definedName name="InstBillingMethod_4_1_17_3">#REF!</definedName>
    <definedName name="InstBillingMethod_4_1_28">#REF!</definedName>
    <definedName name="InstBillingMethod_4_1_3">#REF!</definedName>
    <definedName name="InstBillingMethod_4_1_6">#REF!</definedName>
    <definedName name="InstBillingMethod_4_10">#REF!</definedName>
    <definedName name="InstBillingMethod_4_12">#REF!</definedName>
    <definedName name="InstBillingMethod_4_13">#REF!</definedName>
    <definedName name="InstBillingMethod_4_14">#REF!</definedName>
    <definedName name="InstBillingMethod_4_15">#REF!</definedName>
    <definedName name="InstBillingMethod_4_16">#REF!</definedName>
    <definedName name="InstBillingMethod_4_17">#REF!</definedName>
    <definedName name="InstBillingMethod_4_18">#REF!</definedName>
    <definedName name="InstBillingMethod_4_18_1">#REF!</definedName>
    <definedName name="InstBillingMethod_4_18_1_3">#REF!</definedName>
    <definedName name="InstBillingMethod_4_19">#REF!</definedName>
    <definedName name="InstBillingMethod_4_20">#REF!</definedName>
    <definedName name="InstBillingMethod_4_21">#REF!</definedName>
    <definedName name="InstBillingMethod_4_21_1">#REF!</definedName>
    <definedName name="InstBillingMethod_4_22">#REF!</definedName>
    <definedName name="InstBillingMethod_4_23">#REF!</definedName>
    <definedName name="InstBillingMethod_4_24">#REF!</definedName>
    <definedName name="InstBillingMethod_4_25">#REF!</definedName>
    <definedName name="InstBillingMethod_4_26">#REF!</definedName>
    <definedName name="InstBillingMethod_4_27">#REF!</definedName>
    <definedName name="InstBillingMethod_4_28">#REF!</definedName>
    <definedName name="InstBillingMethod_4_6">#REF!</definedName>
    <definedName name="InstBillingMethod_4_7">#REF!</definedName>
    <definedName name="InstBillingMethod_4_8">#REF!</definedName>
    <definedName name="InstBillingMethod_4_9">#REF!</definedName>
    <definedName name="InstBillingMethod_5">#REF!</definedName>
    <definedName name="InstBillingMethod_5_17">#REF!</definedName>
    <definedName name="InstBillingMethod_5_28">#REF!</definedName>
    <definedName name="InstBillingMethod_5_6">#REF!</definedName>
    <definedName name="InstBillingMethod_6">#REF!</definedName>
    <definedName name="InstBillingMethod_6_1">#REF!</definedName>
    <definedName name="InstBillingMethod_6_10">#REF!</definedName>
    <definedName name="InstBillingMethod_6_12">#REF!</definedName>
    <definedName name="InstBillingMethod_6_13">#REF!</definedName>
    <definedName name="InstBillingMethod_6_14">#REF!</definedName>
    <definedName name="InstBillingMethod_6_15">#REF!</definedName>
    <definedName name="InstBillingMethod_6_16">#REF!</definedName>
    <definedName name="InstBillingMethod_6_17">#REF!</definedName>
    <definedName name="InstBillingMethod_6_18">#REF!</definedName>
    <definedName name="InstBillingMethod_6_18_1">#REF!</definedName>
    <definedName name="InstBillingMethod_6_18_1_3">#REF!</definedName>
    <definedName name="InstBillingMethod_6_19">#REF!</definedName>
    <definedName name="InstBillingMethod_6_20">#REF!</definedName>
    <definedName name="InstBillingMethod_6_21">#REF!</definedName>
    <definedName name="InstBillingMethod_6_21_1">#REF!</definedName>
    <definedName name="InstBillingMethod_6_22">#REF!</definedName>
    <definedName name="InstBillingMethod_6_23">#REF!</definedName>
    <definedName name="InstBillingMethod_6_24">#REF!</definedName>
    <definedName name="InstBillingMethod_6_25">#REF!</definedName>
    <definedName name="InstBillingMethod_6_26">#REF!</definedName>
    <definedName name="InstBillingMethod_6_27">#REF!</definedName>
    <definedName name="InstBillingMethod_6_28">#REF!</definedName>
    <definedName name="InstBillingMethod_6_6">#REF!</definedName>
    <definedName name="InstBillingMethod_6_7">#REF!</definedName>
    <definedName name="InstBillingMethod_6_8">#REF!</definedName>
    <definedName name="InstBillingMethod_6_9">#REF!</definedName>
    <definedName name="InstBillingMethod_6_9_1">#REF!</definedName>
    <definedName name="InstBillingMethod_6_9_1_1">#REF!</definedName>
    <definedName name="InstBillingMethod_7">#REF!</definedName>
    <definedName name="InstBillingMethod_8">#REF!</definedName>
    <definedName name="InstBillingMethod_9">#REF!</definedName>
    <definedName name="Instf">[8]factors!$J$12</definedName>
    <definedName name="instf_1">#REF!</definedName>
    <definedName name="instf_1_3">#REF!</definedName>
    <definedName name="instf_10">#REF!</definedName>
    <definedName name="instf_11">#REF!</definedName>
    <definedName name="instf_11_1">#REF!</definedName>
    <definedName name="instf_14">#REF!</definedName>
    <definedName name="instf_15">#REF!</definedName>
    <definedName name="instf_16">#REF!</definedName>
    <definedName name="instf_17">#REF!</definedName>
    <definedName name="instf_17_1">#REF!</definedName>
    <definedName name="instf_18">#REF!</definedName>
    <definedName name="instf_18_1">#REF!</definedName>
    <definedName name="instf_19">#REF!</definedName>
    <definedName name="instf_2">#REF!</definedName>
    <definedName name="instf_20">#REF!</definedName>
    <definedName name="instf_21">#REF!</definedName>
    <definedName name="instf_21_1">#REF!</definedName>
    <definedName name="instf_26">#REF!</definedName>
    <definedName name="instf_27">#REF!</definedName>
    <definedName name="instf_28">#REF!</definedName>
    <definedName name="instf_29">#REF!</definedName>
    <definedName name="instf_3">#REF!</definedName>
    <definedName name="instf_4">#REF!</definedName>
    <definedName name="instf_4_1">#REF!</definedName>
    <definedName name="instf_4_1_1">#REF!</definedName>
    <definedName name="instf_4_1_1_1">#REF!</definedName>
    <definedName name="instf_4_1_1_1_1">#REF!</definedName>
    <definedName name="instf_4_1_1_1_1_1">#REF!</definedName>
    <definedName name="instf_4_18">#REF!</definedName>
    <definedName name="instf_4_18_1">#REF!</definedName>
    <definedName name="instf_4_21">#REF!</definedName>
    <definedName name="instf_5">#REF!</definedName>
    <definedName name="instf_6">#REF!</definedName>
    <definedName name="instf_6_1">#REF!</definedName>
    <definedName name="instf_6_18">#REF!</definedName>
    <definedName name="instf_6_18_1">#REF!</definedName>
    <definedName name="instf_6_21">#REF!</definedName>
    <definedName name="instf_7">#REF!</definedName>
    <definedName name="ioio">#REF!</definedName>
    <definedName name="ioioioo">#REF!</definedName>
    <definedName name="IOLIST">'[30]IO LIST'!$A$1:$O$134</definedName>
    <definedName name="ItemNum">#REF!</definedName>
    <definedName name="JobID">#REF!</definedName>
    <definedName name="JobID_10">#REF!</definedName>
    <definedName name="JobID_12">#REF!</definedName>
    <definedName name="JobID_13">#REF!</definedName>
    <definedName name="JobID_14">#REF!</definedName>
    <definedName name="JobID_15">#REF!</definedName>
    <definedName name="JobID_16">#REF!</definedName>
    <definedName name="JobID_17">#REF!</definedName>
    <definedName name="JobID_18">#REF!</definedName>
    <definedName name="JobID_19">#REF!</definedName>
    <definedName name="JobID_20">#REF!</definedName>
    <definedName name="JobID_21">#REF!</definedName>
    <definedName name="JobID_22">#REF!</definedName>
    <definedName name="JobID_23">#REF!</definedName>
    <definedName name="JobID_24">#REF!</definedName>
    <definedName name="JobID_25">#REF!</definedName>
    <definedName name="JobID_26">#REF!</definedName>
    <definedName name="JobID_27">#REF!</definedName>
    <definedName name="JobID_28">#REF!</definedName>
    <definedName name="JobID_6">#REF!</definedName>
    <definedName name="JobID_7">#REF!</definedName>
    <definedName name="JobID_8">#REF!</definedName>
    <definedName name="JobID_9">#REF!</definedName>
    <definedName name="JobID_9_1">#REF!</definedName>
    <definedName name="JobID_9_1_1">#REF!</definedName>
    <definedName name="JobName">#REF!</definedName>
    <definedName name="JobNo">#REF!</definedName>
    <definedName name="Jointa">'[31]S-MMS without TFA'!$AM$4:$AM$13</definedName>
    <definedName name="K">#REF!</definedName>
    <definedName name="K_1">#REF!</definedName>
    <definedName name="khd">#REF!</definedName>
    <definedName name="khf">#REF!</definedName>
    <definedName name="ksd">#REF!</definedName>
    <definedName name="ksf">#REF!</definedName>
    <definedName name="L">#REF!</definedName>
    <definedName name="L_1">#REF!</definedName>
    <definedName name="L_10">#REF!</definedName>
    <definedName name="L_12">#REF!</definedName>
    <definedName name="L_13">#REF!</definedName>
    <definedName name="L_14">#REF!</definedName>
    <definedName name="L_15">#REF!</definedName>
    <definedName name="L_16">#REF!</definedName>
    <definedName name="L_17">#REF!</definedName>
    <definedName name="L_18">#REF!</definedName>
    <definedName name="L_19">#REF!</definedName>
    <definedName name="L_20">#REF!</definedName>
    <definedName name="L_21">#REF!</definedName>
    <definedName name="L_22">#REF!</definedName>
    <definedName name="L_23">#REF!</definedName>
    <definedName name="L_24">#REF!</definedName>
    <definedName name="L_25">#REF!</definedName>
    <definedName name="L_26">#REF!</definedName>
    <definedName name="L_27">#REF!</definedName>
    <definedName name="L_28">#REF!</definedName>
    <definedName name="L_6">#REF!</definedName>
    <definedName name="L_7">#REF!</definedName>
    <definedName name="L_8">#REF!</definedName>
    <definedName name="L_9">#REF!</definedName>
    <definedName name="L_9_1">#REF!</definedName>
    <definedName name="L_9_1_1">#REF!</definedName>
    <definedName name="Labour_Service_Levels">[3]Labels!$F$28:$F$30</definedName>
    <definedName name="LCAR100">#REF!</definedName>
    <definedName name="LCAR100_1">#REF!</definedName>
    <definedName name="LCAR100_10">#REF!</definedName>
    <definedName name="LCAR100_12">#REF!</definedName>
    <definedName name="LCAR100_13">#REF!</definedName>
    <definedName name="LCAR100_14">#REF!</definedName>
    <definedName name="LCAR100_15">#REF!</definedName>
    <definedName name="LCAR100_16">#REF!</definedName>
    <definedName name="LCAR100_17">#REF!</definedName>
    <definedName name="LCAR100_18">#REF!</definedName>
    <definedName name="LCAR100_19">#REF!</definedName>
    <definedName name="LCAR100_20">#REF!</definedName>
    <definedName name="LCAR100_21">#REF!</definedName>
    <definedName name="LCAR100_22">#REF!</definedName>
    <definedName name="LCAR100_23">#REF!</definedName>
    <definedName name="LCAR100_23_1">#REF!</definedName>
    <definedName name="LCAR100_23_17">#REF!</definedName>
    <definedName name="LCAR100_23_28">#REF!</definedName>
    <definedName name="LCAR100_23_6">#REF!</definedName>
    <definedName name="LCAR100_24">#REF!</definedName>
    <definedName name="LCAR100_25">#REF!</definedName>
    <definedName name="LCAR100_26">#REF!</definedName>
    <definedName name="LCAR100_27">#REF!</definedName>
    <definedName name="LCAR100_28">#REF!</definedName>
    <definedName name="LCAR100_6">#REF!</definedName>
    <definedName name="LCAR100_7">#REF!</definedName>
    <definedName name="LCAR100_8">#REF!</definedName>
    <definedName name="LCAR100_9">#REF!</definedName>
    <definedName name="LCAR100_9_1">#REF!</definedName>
    <definedName name="LCAR100_9_1_1">#REF!</definedName>
    <definedName name="Lead">#REF!</definedName>
    <definedName name="lef">#REF!</definedName>
    <definedName name="lef_10">#REF!</definedName>
    <definedName name="lef_10_3">#REF!</definedName>
    <definedName name="lef_12">#REF!</definedName>
    <definedName name="lef_12_3">#REF!</definedName>
    <definedName name="lef_13">#REF!</definedName>
    <definedName name="lef_13_3">#REF!</definedName>
    <definedName name="lef_14">#REF!</definedName>
    <definedName name="lef_14_3">#REF!</definedName>
    <definedName name="lef_15">#REF!</definedName>
    <definedName name="lef_15_3">#REF!</definedName>
    <definedName name="lef_16">#REF!</definedName>
    <definedName name="lef_16_3">#REF!</definedName>
    <definedName name="lef_17">#REF!</definedName>
    <definedName name="lef_17_3">#REF!</definedName>
    <definedName name="lef_18">#REF!</definedName>
    <definedName name="lef_19">#REF!</definedName>
    <definedName name="lef_20">#REF!</definedName>
    <definedName name="lef_20_3">#REF!</definedName>
    <definedName name="lef_21">#REF!</definedName>
    <definedName name="lef_21_3">#REF!</definedName>
    <definedName name="lef_22">#REF!</definedName>
    <definedName name="lef_22_3">#REF!</definedName>
    <definedName name="lef_23">#REF!</definedName>
    <definedName name="lef_23_3">#REF!</definedName>
    <definedName name="lef_24">#REF!</definedName>
    <definedName name="lef_24_3">#REF!</definedName>
    <definedName name="lef_25">#REF!</definedName>
    <definedName name="lef_25_3">#REF!</definedName>
    <definedName name="lef_26">#REF!</definedName>
    <definedName name="lef_26_3">#REF!</definedName>
    <definedName name="lef_27">#REF!</definedName>
    <definedName name="lef_27_3">#REF!</definedName>
    <definedName name="lef_28">#REF!</definedName>
    <definedName name="lef_6">#REF!</definedName>
    <definedName name="lef_7">#REF!</definedName>
    <definedName name="lef_7_3">#REF!</definedName>
    <definedName name="lef_8">#REF!</definedName>
    <definedName name="lef_8_3">#REF!</definedName>
    <definedName name="lef_9">#REF!</definedName>
    <definedName name="lef_9_1">#REF!</definedName>
    <definedName name="lef_9_1_1">#REF!</definedName>
    <definedName name="lef_9_1_1_3">#REF!</definedName>
    <definedName name="lef_9_1_3">#REF!</definedName>
    <definedName name="lel">#REF!</definedName>
    <definedName name="lel_10">#REF!</definedName>
    <definedName name="lel_10_3">#REF!</definedName>
    <definedName name="lel_12">#REF!</definedName>
    <definedName name="lel_12_3">#REF!</definedName>
    <definedName name="lel_13">#REF!</definedName>
    <definedName name="lel_13_3">#REF!</definedName>
    <definedName name="lel_14">#REF!</definedName>
    <definedName name="lel_14_3">#REF!</definedName>
    <definedName name="lel_15">#REF!</definedName>
    <definedName name="lel_15_3">#REF!</definedName>
    <definedName name="lel_16">#REF!</definedName>
    <definedName name="lel_16_3">#REF!</definedName>
    <definedName name="lel_17">#REF!</definedName>
    <definedName name="lel_17_3">#REF!</definedName>
    <definedName name="lel_18">#REF!</definedName>
    <definedName name="lel_19">#REF!</definedName>
    <definedName name="lel_20">#REF!</definedName>
    <definedName name="lel_20_3">#REF!</definedName>
    <definedName name="lel_21">#REF!</definedName>
    <definedName name="lel_21_3">#REF!</definedName>
    <definedName name="lel_22">#REF!</definedName>
    <definedName name="lel_22_3">#REF!</definedName>
    <definedName name="lel_23">#REF!</definedName>
    <definedName name="lel_23_3">#REF!</definedName>
    <definedName name="lel_24">#REF!</definedName>
    <definedName name="lel_24_3">#REF!</definedName>
    <definedName name="lel_25">#REF!</definedName>
    <definedName name="lel_25_3">#REF!</definedName>
    <definedName name="lel_26">#REF!</definedName>
    <definedName name="lel_26_3">#REF!</definedName>
    <definedName name="lel_27">#REF!</definedName>
    <definedName name="lel_27_3">#REF!</definedName>
    <definedName name="lel_28">#REF!</definedName>
    <definedName name="lel_6">#REF!</definedName>
    <definedName name="lel_7">#REF!</definedName>
    <definedName name="lel_7_3">#REF!</definedName>
    <definedName name="lel_8">#REF!</definedName>
    <definedName name="lel_8_3">#REF!</definedName>
    <definedName name="lel_9">#REF!</definedName>
    <definedName name="lel_9_1">#REF!</definedName>
    <definedName name="lel_9_1_1">#REF!</definedName>
    <definedName name="lel_9_1_1_3">#REF!</definedName>
    <definedName name="lel_9_1_3">#REF!</definedName>
    <definedName name="lstf">#REF!</definedName>
    <definedName name="ltf">#REF!</definedName>
    <definedName name="Magstripe300">[6]CCTV_EST1!#REF!</definedName>
    <definedName name="Magstripe300_1">[6]CCTV_EST1!#REF!</definedName>
    <definedName name="MarketType">#REF!</definedName>
    <definedName name="MarketType_1">#REF!</definedName>
    <definedName name="MarketType_1_3">#REF!</definedName>
    <definedName name="MarketType_10">#REF!</definedName>
    <definedName name="MarketType_10_1">#REF!</definedName>
    <definedName name="MarketType_10_1_3">#REF!</definedName>
    <definedName name="MarketType_10_17">#REF!</definedName>
    <definedName name="MarketType_10_17_3">#REF!</definedName>
    <definedName name="MarketType_11">#REF!</definedName>
    <definedName name="MarketType_11_1">#REF!</definedName>
    <definedName name="MarketType_12">#REF!</definedName>
    <definedName name="MarketType_12_3">#REF!</definedName>
    <definedName name="MarketType_13">#REF!</definedName>
    <definedName name="MarketType_13_3">#REF!</definedName>
    <definedName name="MarketType_14">#REF!</definedName>
    <definedName name="MarketType_15">#REF!</definedName>
    <definedName name="MarketType_15_1">#REF!</definedName>
    <definedName name="MarketType_15_1_3">#REF!</definedName>
    <definedName name="MarketType_15_3">#REF!</definedName>
    <definedName name="MarketType_16">#REF!</definedName>
    <definedName name="MarketType_16_1">#REF!</definedName>
    <definedName name="MarketType_16_1_3">#REF!</definedName>
    <definedName name="MarketType_16_3">#REF!</definedName>
    <definedName name="MarketType_17">#REF!</definedName>
    <definedName name="MarketType_17_1">#REF!</definedName>
    <definedName name="MarketType_17_3">#REF!</definedName>
    <definedName name="MarketType_18">#REF!</definedName>
    <definedName name="MarketType_18_1">#REF!</definedName>
    <definedName name="MarketType_19">#REF!</definedName>
    <definedName name="MarketType_19_1">#REF!</definedName>
    <definedName name="MarketType_2">#REF!</definedName>
    <definedName name="MarketType_20">#REF!</definedName>
    <definedName name="MarketType_20_1">#REF!</definedName>
    <definedName name="MarketType_20_1_3">#REF!</definedName>
    <definedName name="MarketType_21">#REF!</definedName>
    <definedName name="MarketType_21_1">#REF!</definedName>
    <definedName name="MarketType_21_1_1">#REF!</definedName>
    <definedName name="MarketType_21_1_1_3">#REF!</definedName>
    <definedName name="MarketType_21_1_3">#REF!</definedName>
    <definedName name="MarketType_22">#REF!</definedName>
    <definedName name="MarketType_22_3">#REF!</definedName>
    <definedName name="MarketType_23">#REF!</definedName>
    <definedName name="MarketType_23_3">#REF!</definedName>
    <definedName name="MarketType_24">#REF!</definedName>
    <definedName name="MarketType_24_3">#REF!</definedName>
    <definedName name="MarketType_25">#REF!</definedName>
    <definedName name="MarketType_25_3">#REF!</definedName>
    <definedName name="MarketType_26">#REF!</definedName>
    <definedName name="MarketType_26_1">#REF!</definedName>
    <definedName name="MarketType_26_1_3">#REF!</definedName>
    <definedName name="MarketType_26_3">#REF!</definedName>
    <definedName name="MarketType_27">#REF!</definedName>
    <definedName name="MarketType_27_1">#REF!</definedName>
    <definedName name="MarketType_27_1_3">#REF!</definedName>
    <definedName name="MarketType_27_3">#REF!</definedName>
    <definedName name="MarketType_28">#REF!</definedName>
    <definedName name="MarketType_28_1">#REF!</definedName>
    <definedName name="MarketType_28_1_3">#REF!</definedName>
    <definedName name="MarketType_28_3">#REF!</definedName>
    <definedName name="MarketType_29">#REF!</definedName>
    <definedName name="MarketType_29_3">#REF!</definedName>
    <definedName name="MarketType_3">#REF!</definedName>
    <definedName name="MarketType_4">#REF!</definedName>
    <definedName name="MarketType_4_1">#REF!</definedName>
    <definedName name="MarketType_4_1_1">#REF!</definedName>
    <definedName name="MarketType_4_1_1_1">#REF!</definedName>
    <definedName name="MarketType_4_1_1_1_1">#REF!</definedName>
    <definedName name="MarketType_4_1_1_1_1_1">#REF!</definedName>
    <definedName name="MarketType_4_1_1_1_1_3">#REF!</definedName>
    <definedName name="MarketType_4_1_1_1_3">#REF!</definedName>
    <definedName name="MarketType_4_1_1_1_3_1">#REF!</definedName>
    <definedName name="MarketType_4_1_1_3">#REF!</definedName>
    <definedName name="MarketType_4_1_17">#REF!</definedName>
    <definedName name="MarketType_4_1_17_3">#REF!</definedName>
    <definedName name="MarketType_4_1_28">#REF!</definedName>
    <definedName name="MarketType_4_1_28_3">#REF!</definedName>
    <definedName name="MarketType_4_1_6">#REF!</definedName>
    <definedName name="MarketType_4_1_6_3">#REF!</definedName>
    <definedName name="MarketType_4_10">#REF!</definedName>
    <definedName name="MarketType_4_10_3">#REF!</definedName>
    <definedName name="MarketType_4_12">#REF!</definedName>
    <definedName name="MarketType_4_12_3">#REF!</definedName>
    <definedName name="MarketType_4_13">#REF!</definedName>
    <definedName name="MarketType_4_13_3">#REF!</definedName>
    <definedName name="MarketType_4_14">#REF!</definedName>
    <definedName name="MarketType_4_14_3">#REF!</definedName>
    <definedName name="MarketType_4_15">#REF!</definedName>
    <definedName name="MarketType_4_15_3">#REF!</definedName>
    <definedName name="MarketType_4_16">#REF!</definedName>
    <definedName name="MarketType_4_16_3">#REF!</definedName>
    <definedName name="MarketType_4_17">#REF!</definedName>
    <definedName name="MarketType_4_17_3">#REF!</definedName>
    <definedName name="MarketType_4_18">#REF!</definedName>
    <definedName name="MarketType_4_18_1">#REF!</definedName>
    <definedName name="MarketType_4_19">#REF!</definedName>
    <definedName name="MarketType_4_20">#REF!</definedName>
    <definedName name="MarketType_4_20_3">#REF!</definedName>
    <definedName name="MarketType_4_21">#REF!</definedName>
    <definedName name="MarketType_4_21_1">#REF!</definedName>
    <definedName name="MarketType_4_21_1_3">#REF!</definedName>
    <definedName name="MarketType_4_22">#REF!</definedName>
    <definedName name="MarketType_4_22_3">#REF!</definedName>
    <definedName name="MarketType_4_23">#REF!</definedName>
    <definedName name="MarketType_4_23_3">#REF!</definedName>
    <definedName name="MarketType_4_24">#REF!</definedName>
    <definedName name="MarketType_4_24_3">#REF!</definedName>
    <definedName name="MarketType_4_25">#REF!</definedName>
    <definedName name="MarketType_4_25_3">#REF!</definedName>
    <definedName name="MarketType_4_26">#REF!</definedName>
    <definedName name="MarketType_4_26_3">#REF!</definedName>
    <definedName name="MarketType_4_27">#REF!</definedName>
    <definedName name="MarketType_4_27_3">#REF!</definedName>
    <definedName name="MarketType_4_28">#REF!</definedName>
    <definedName name="MarketType_4_28_3">#REF!</definedName>
    <definedName name="MarketType_4_6">#REF!</definedName>
    <definedName name="MarketType_4_6_3">#REF!</definedName>
    <definedName name="MarketType_4_7">#REF!</definedName>
    <definedName name="MarketType_4_7_3">#REF!</definedName>
    <definedName name="MarketType_4_8">#REF!</definedName>
    <definedName name="MarketType_4_8_3">#REF!</definedName>
    <definedName name="MarketType_4_9">#REF!</definedName>
    <definedName name="MarketType_4_9_3">#REF!</definedName>
    <definedName name="MarketType_5">#REF!</definedName>
    <definedName name="MarketType_5_17">#REF!</definedName>
    <definedName name="MarketType_5_17_3">#REF!</definedName>
    <definedName name="MarketType_5_28">#REF!</definedName>
    <definedName name="MarketType_5_28_3">#REF!</definedName>
    <definedName name="MarketType_5_3">#REF!</definedName>
    <definedName name="MarketType_5_6">#REF!</definedName>
    <definedName name="MarketType_5_6_3">#REF!</definedName>
    <definedName name="MarketType_6">#REF!</definedName>
    <definedName name="MarketType_6_1">#REF!</definedName>
    <definedName name="MarketType_6_10">#REF!</definedName>
    <definedName name="MarketType_6_10_3">#REF!</definedName>
    <definedName name="MarketType_6_12">#REF!</definedName>
    <definedName name="MarketType_6_12_3">#REF!</definedName>
    <definedName name="MarketType_6_13">#REF!</definedName>
    <definedName name="MarketType_6_13_3">#REF!</definedName>
    <definedName name="MarketType_6_14">#REF!</definedName>
    <definedName name="MarketType_6_14_3">#REF!</definedName>
    <definedName name="MarketType_6_15">#REF!</definedName>
    <definedName name="MarketType_6_15_3">#REF!</definedName>
    <definedName name="MarketType_6_16">#REF!</definedName>
    <definedName name="MarketType_6_16_3">#REF!</definedName>
    <definedName name="MarketType_6_17">#REF!</definedName>
    <definedName name="MarketType_6_17_3">#REF!</definedName>
    <definedName name="MarketType_6_18">#REF!</definedName>
    <definedName name="MarketType_6_18_1">#REF!</definedName>
    <definedName name="MarketType_6_19">#REF!</definedName>
    <definedName name="MarketType_6_20">#REF!</definedName>
    <definedName name="MarketType_6_20_3">#REF!</definedName>
    <definedName name="MarketType_6_21">#REF!</definedName>
    <definedName name="MarketType_6_21_1">#REF!</definedName>
    <definedName name="MarketType_6_21_1_3">#REF!</definedName>
    <definedName name="MarketType_6_22">#REF!</definedName>
    <definedName name="MarketType_6_22_3">#REF!</definedName>
    <definedName name="MarketType_6_23">#REF!</definedName>
    <definedName name="MarketType_6_23_3">#REF!</definedName>
    <definedName name="MarketType_6_24">#REF!</definedName>
    <definedName name="MarketType_6_24_3">#REF!</definedName>
    <definedName name="MarketType_6_25">#REF!</definedName>
    <definedName name="MarketType_6_25_3">#REF!</definedName>
    <definedName name="MarketType_6_26">#REF!</definedName>
    <definedName name="MarketType_6_26_3">#REF!</definedName>
    <definedName name="MarketType_6_27">#REF!</definedName>
    <definedName name="MarketType_6_27_3">#REF!</definedName>
    <definedName name="MarketType_6_28">#REF!</definedName>
    <definedName name="MarketType_6_28_3">#REF!</definedName>
    <definedName name="MarketType_6_6">#REF!</definedName>
    <definedName name="MarketType_6_6_3">#REF!</definedName>
    <definedName name="MarketType_6_7">#REF!</definedName>
    <definedName name="MarketType_6_7_3">#REF!</definedName>
    <definedName name="MarketType_6_8">#REF!</definedName>
    <definedName name="MarketType_6_8_3">#REF!</definedName>
    <definedName name="MarketType_6_9">#REF!</definedName>
    <definedName name="MarketType_6_9_1">#REF!</definedName>
    <definedName name="MarketType_6_9_1_1">#REF!</definedName>
    <definedName name="MarketType_6_9_1_1_3">#REF!</definedName>
    <definedName name="MarketType_6_9_1_3">#REF!</definedName>
    <definedName name="MarketType_7">#REF!</definedName>
    <definedName name="MarketType_8">#REF!</definedName>
    <definedName name="MarketType_8_3">#REF!</definedName>
    <definedName name="MarketType_9">#REF!</definedName>
    <definedName name="MarketType_9_3">#REF!</definedName>
    <definedName name="MarketType_Text">#REF!</definedName>
    <definedName name="MarketType_Text_1">#REF!</definedName>
    <definedName name="MarketType_Text_1_3">#REF!</definedName>
    <definedName name="MarketType_Text_10">#REF!</definedName>
    <definedName name="MarketType_Text_10_1">#REF!</definedName>
    <definedName name="MarketType_Text_10_1_3">#REF!</definedName>
    <definedName name="MarketType_Text_10_17">#REF!</definedName>
    <definedName name="MarketType_Text_10_17_3">#REF!</definedName>
    <definedName name="MarketType_Text_11">#REF!</definedName>
    <definedName name="MarketType_Text_11_1">#REF!</definedName>
    <definedName name="MarketType_Text_12">#REF!</definedName>
    <definedName name="MarketType_Text_12_3">#REF!</definedName>
    <definedName name="MarketType_Text_13">#REF!</definedName>
    <definedName name="MarketType_Text_13_3">#REF!</definedName>
    <definedName name="MarketType_Text_14">#REF!</definedName>
    <definedName name="MarketType_Text_15">#REF!</definedName>
    <definedName name="MarketType_Text_15_1">#REF!</definedName>
    <definedName name="MarketType_Text_15_1_3">#REF!</definedName>
    <definedName name="MarketType_Text_15_3">#REF!</definedName>
    <definedName name="MarketType_Text_16">#REF!</definedName>
    <definedName name="MarketType_Text_16_1">#REF!</definedName>
    <definedName name="MarketType_Text_16_1_3">#REF!</definedName>
    <definedName name="MarketType_Text_16_3">#REF!</definedName>
    <definedName name="MarketType_Text_17">#REF!</definedName>
    <definedName name="MarketType_Text_17_1">#REF!</definedName>
    <definedName name="MarketType_Text_17_3">#REF!</definedName>
    <definedName name="MarketType_Text_18">#REF!</definedName>
    <definedName name="MarketType_Text_18_1">#REF!</definedName>
    <definedName name="MarketType_Text_19">#REF!</definedName>
    <definedName name="MarketType_Text_19_1">#REF!</definedName>
    <definedName name="MarketType_Text_2">#REF!</definedName>
    <definedName name="MarketType_Text_20">#REF!</definedName>
    <definedName name="MarketType_Text_20_1">#REF!</definedName>
    <definedName name="MarketType_Text_20_1_3">#REF!</definedName>
    <definedName name="MarketType_Text_21">#REF!</definedName>
    <definedName name="MarketType_Text_21_1">#REF!</definedName>
    <definedName name="MarketType_Text_21_1_1">#REF!</definedName>
    <definedName name="MarketType_Text_21_1_1_3">#REF!</definedName>
    <definedName name="MarketType_Text_21_1_3">#REF!</definedName>
    <definedName name="MarketType_Text_22">#REF!</definedName>
    <definedName name="MarketType_Text_22_3">#REF!</definedName>
    <definedName name="MarketType_Text_23">#REF!</definedName>
    <definedName name="MarketType_Text_23_3">#REF!</definedName>
    <definedName name="MarketType_Text_24">#REF!</definedName>
    <definedName name="MarketType_Text_24_3">#REF!</definedName>
    <definedName name="MarketType_Text_25">#REF!</definedName>
    <definedName name="MarketType_Text_25_3">#REF!</definedName>
    <definedName name="MarketType_Text_26">#REF!</definedName>
    <definedName name="MarketType_Text_26_1">#REF!</definedName>
    <definedName name="MarketType_Text_26_1_3">#REF!</definedName>
    <definedName name="MarketType_Text_26_3">#REF!</definedName>
    <definedName name="MarketType_Text_27">#REF!</definedName>
    <definedName name="MarketType_Text_27_1">#REF!</definedName>
    <definedName name="MarketType_Text_27_1_3">#REF!</definedName>
    <definedName name="MarketType_Text_27_3">#REF!</definedName>
    <definedName name="MarketType_Text_28">#REF!</definedName>
    <definedName name="MarketType_Text_28_1">#REF!</definedName>
    <definedName name="MarketType_Text_28_1_3">#REF!</definedName>
    <definedName name="MarketType_Text_28_3">#REF!</definedName>
    <definedName name="MarketType_Text_29">#REF!</definedName>
    <definedName name="MarketType_Text_29_3">#REF!</definedName>
    <definedName name="MarketType_Text_3">#REF!</definedName>
    <definedName name="MarketType_Text_4">#REF!</definedName>
    <definedName name="MarketType_Text_4_1">#REF!</definedName>
    <definedName name="MarketType_Text_4_1_1">#REF!</definedName>
    <definedName name="MarketType_Text_4_1_1_1">#REF!</definedName>
    <definedName name="MarketType_Text_4_1_1_1_1">#REF!</definedName>
    <definedName name="MarketType_Text_4_1_1_1_1_1">#REF!</definedName>
    <definedName name="MarketType_Text_4_1_1_1_1_3">#REF!</definedName>
    <definedName name="MarketType_Text_4_1_1_1_3">#REF!</definedName>
    <definedName name="MarketType_Text_4_1_1_1_3_1">#REF!</definedName>
    <definedName name="MarketType_Text_4_1_1_3">#REF!</definedName>
    <definedName name="MarketType_Text_4_1_17">#REF!</definedName>
    <definedName name="MarketType_Text_4_1_17_3">#REF!</definedName>
    <definedName name="MarketType_Text_4_1_28">#REF!</definedName>
    <definedName name="MarketType_Text_4_1_28_3">#REF!</definedName>
    <definedName name="MarketType_Text_4_1_6">#REF!</definedName>
    <definedName name="MarketType_Text_4_1_6_3">#REF!</definedName>
    <definedName name="MarketType_Text_4_10">#REF!</definedName>
    <definedName name="MarketType_Text_4_10_3">#REF!</definedName>
    <definedName name="MarketType_Text_4_12">#REF!</definedName>
    <definedName name="MarketType_Text_4_12_3">#REF!</definedName>
    <definedName name="MarketType_Text_4_13">#REF!</definedName>
    <definedName name="MarketType_Text_4_13_3">#REF!</definedName>
    <definedName name="MarketType_Text_4_14">#REF!</definedName>
    <definedName name="MarketType_Text_4_14_3">#REF!</definedName>
    <definedName name="MarketType_Text_4_15">#REF!</definedName>
    <definedName name="MarketType_Text_4_15_3">#REF!</definedName>
    <definedName name="MarketType_Text_4_16">#REF!</definedName>
    <definedName name="MarketType_Text_4_16_3">#REF!</definedName>
    <definedName name="MarketType_Text_4_17">#REF!</definedName>
    <definedName name="MarketType_Text_4_17_3">#REF!</definedName>
    <definedName name="MarketType_Text_4_18">#REF!</definedName>
    <definedName name="MarketType_Text_4_18_1">#REF!</definedName>
    <definedName name="MarketType_Text_4_19">#REF!</definedName>
    <definedName name="MarketType_Text_4_20">#REF!</definedName>
    <definedName name="MarketType_Text_4_20_3">#REF!</definedName>
    <definedName name="MarketType_Text_4_21">#REF!</definedName>
    <definedName name="MarketType_Text_4_21_1">#REF!</definedName>
    <definedName name="MarketType_Text_4_21_1_3">#REF!</definedName>
    <definedName name="MarketType_Text_4_22">#REF!</definedName>
    <definedName name="MarketType_Text_4_22_3">#REF!</definedName>
    <definedName name="MarketType_Text_4_23">#REF!</definedName>
    <definedName name="MarketType_Text_4_23_3">#REF!</definedName>
    <definedName name="MarketType_Text_4_24">#REF!</definedName>
    <definedName name="MarketType_Text_4_24_3">#REF!</definedName>
    <definedName name="MarketType_Text_4_25">#REF!</definedName>
    <definedName name="MarketType_Text_4_25_3">#REF!</definedName>
    <definedName name="MarketType_Text_4_26">#REF!</definedName>
    <definedName name="MarketType_Text_4_26_3">#REF!</definedName>
    <definedName name="MarketType_Text_4_27">#REF!</definedName>
    <definedName name="MarketType_Text_4_27_3">#REF!</definedName>
    <definedName name="MarketType_Text_4_28">#REF!</definedName>
    <definedName name="MarketType_Text_4_28_3">#REF!</definedName>
    <definedName name="MarketType_Text_4_6">#REF!</definedName>
    <definedName name="MarketType_Text_4_6_3">#REF!</definedName>
    <definedName name="MarketType_Text_4_7">#REF!</definedName>
    <definedName name="MarketType_Text_4_7_3">#REF!</definedName>
    <definedName name="MarketType_Text_4_8">#REF!</definedName>
    <definedName name="MarketType_Text_4_8_3">#REF!</definedName>
    <definedName name="MarketType_Text_4_9">#REF!</definedName>
    <definedName name="MarketType_Text_4_9_3">#REF!</definedName>
    <definedName name="MarketType_Text_5">#REF!</definedName>
    <definedName name="MarketType_Text_5_17">#REF!</definedName>
    <definedName name="MarketType_Text_5_17_3">#REF!</definedName>
    <definedName name="MarketType_Text_5_28">#REF!</definedName>
    <definedName name="MarketType_Text_5_28_3">#REF!</definedName>
    <definedName name="MarketType_Text_5_3">#REF!</definedName>
    <definedName name="MarketType_Text_5_6">#REF!</definedName>
    <definedName name="MarketType_Text_5_6_3">#REF!</definedName>
    <definedName name="MarketType_Text_6">#REF!</definedName>
    <definedName name="MarketType_Text_6_1">#REF!</definedName>
    <definedName name="MarketType_Text_6_10">#REF!</definedName>
    <definedName name="MarketType_Text_6_10_3">#REF!</definedName>
    <definedName name="MarketType_Text_6_12">#REF!</definedName>
    <definedName name="MarketType_Text_6_12_3">#REF!</definedName>
    <definedName name="MarketType_Text_6_13">#REF!</definedName>
    <definedName name="MarketType_Text_6_13_3">#REF!</definedName>
    <definedName name="MarketType_Text_6_14">#REF!</definedName>
    <definedName name="MarketType_Text_6_14_3">#REF!</definedName>
    <definedName name="MarketType_Text_6_15">#REF!</definedName>
    <definedName name="MarketType_Text_6_15_3">#REF!</definedName>
    <definedName name="MarketType_Text_6_16">#REF!</definedName>
    <definedName name="MarketType_Text_6_16_3">#REF!</definedName>
    <definedName name="MarketType_Text_6_17">#REF!</definedName>
    <definedName name="MarketType_Text_6_17_3">#REF!</definedName>
    <definedName name="MarketType_Text_6_18">#REF!</definedName>
    <definedName name="MarketType_Text_6_18_1">#REF!</definedName>
    <definedName name="MarketType_Text_6_19">#REF!</definedName>
    <definedName name="MarketType_Text_6_20">#REF!</definedName>
    <definedName name="MarketType_Text_6_20_3">#REF!</definedName>
    <definedName name="MarketType_Text_6_21">#REF!</definedName>
    <definedName name="MarketType_Text_6_21_1">#REF!</definedName>
    <definedName name="MarketType_Text_6_21_1_3">#REF!</definedName>
    <definedName name="MarketType_Text_6_22">#REF!</definedName>
    <definedName name="MarketType_Text_6_22_3">#REF!</definedName>
    <definedName name="MarketType_Text_6_23">#REF!</definedName>
    <definedName name="MarketType_Text_6_23_3">#REF!</definedName>
    <definedName name="MarketType_Text_6_24">#REF!</definedName>
    <definedName name="MarketType_Text_6_24_3">#REF!</definedName>
    <definedName name="MarketType_Text_6_25">#REF!</definedName>
    <definedName name="MarketType_Text_6_25_3">#REF!</definedName>
    <definedName name="MarketType_Text_6_26">#REF!</definedName>
    <definedName name="MarketType_Text_6_26_3">#REF!</definedName>
    <definedName name="MarketType_Text_6_27">#REF!</definedName>
    <definedName name="MarketType_Text_6_27_3">#REF!</definedName>
    <definedName name="MarketType_Text_6_28">#REF!</definedName>
    <definedName name="MarketType_Text_6_28_3">#REF!</definedName>
    <definedName name="MarketType_Text_6_6">#REF!</definedName>
    <definedName name="MarketType_Text_6_6_3">#REF!</definedName>
    <definedName name="MarketType_Text_6_7">#REF!</definedName>
    <definedName name="MarketType_Text_6_7_3">#REF!</definedName>
    <definedName name="MarketType_Text_6_8">#REF!</definedName>
    <definedName name="MarketType_Text_6_8_3">#REF!</definedName>
    <definedName name="MarketType_Text_6_9">#REF!</definedName>
    <definedName name="MarketType_Text_6_9_1">#REF!</definedName>
    <definedName name="MarketType_Text_6_9_1_1">#REF!</definedName>
    <definedName name="MarketType_Text_6_9_1_1_3">#REF!</definedName>
    <definedName name="MarketType_Text_6_9_1_3">#REF!</definedName>
    <definedName name="MarketType_Text_7">#REF!</definedName>
    <definedName name="MarketType_Text_8">#REF!</definedName>
    <definedName name="MarketType_Text_8_3">#REF!</definedName>
    <definedName name="MarketType_Text_9">#REF!</definedName>
    <definedName name="MarketType_Text_9_3">#REF!</definedName>
    <definedName name="mcl">#REF!</definedName>
    <definedName name="mfl">#REF!</definedName>
    <definedName name="mgf">#REF!</definedName>
    <definedName name="msf">#REF!</definedName>
    <definedName name="Multinodes">[6]CCTV_EST1!#REF!</definedName>
    <definedName name="Multinodes_1">[6]CCTV_EST1!#REF!</definedName>
    <definedName name="new">'[15]INDIGINEOUS ITEMS '!#REF!</definedName>
    <definedName name="new_10">'[17]INDIGINEOUS ITEMS '!#REF!</definedName>
    <definedName name="new_10_3">'[17]INDIGINEOUS ITEMS '!#REF!</definedName>
    <definedName name="new_11">'[15]INDIGINEOUS ITEMS '!#REF!</definedName>
    <definedName name="new_11_1">'[32]INDIGINEOUS ITEMS '!#REF!</definedName>
    <definedName name="new_11_1_3">'[17]INDIGINEOUS ITEMS '!#REF!</definedName>
    <definedName name="new_11_3">'[15]INDIGINEOUS ITEMS '!#REF!</definedName>
    <definedName name="new_12">'[17]INDIGINEOUS ITEMS '!#REF!</definedName>
    <definedName name="new_12_3">'[17]INDIGINEOUS ITEMS '!#REF!</definedName>
    <definedName name="new_13">'[17]INDIGINEOUS ITEMS '!#REF!</definedName>
    <definedName name="new_13_3">'[17]INDIGINEOUS ITEMS '!#REF!</definedName>
    <definedName name="new_14">'[15]INDIGINEOUS ITEMS '!#REF!</definedName>
    <definedName name="new_14_1">'[15]INDIGINEOUS ITEMS '!#REF!</definedName>
    <definedName name="new_14_1_3">'[15]INDIGINEOUS ITEMS '!#REF!</definedName>
    <definedName name="new_14_3">'[15]INDIGINEOUS ITEMS '!#REF!</definedName>
    <definedName name="new_15">'[17]INDIGINEOUS ITEMS '!#REF!</definedName>
    <definedName name="new_15_3">'[17]INDIGINEOUS ITEMS '!#REF!</definedName>
    <definedName name="new_16">'[17]INDIGINEOUS ITEMS '!#REF!</definedName>
    <definedName name="new_16_3">'[17]INDIGINEOUS ITEMS '!#REF!</definedName>
    <definedName name="new_17">'[17]INDIGINEOUS ITEMS '!#REF!</definedName>
    <definedName name="new_17_1">'[33]INDIGINEOUS ITEMS '!#REF!</definedName>
    <definedName name="new_17_1_3">'[17]INDIGINEOUS ITEMS '!#REF!</definedName>
    <definedName name="new_17_3">'[17]INDIGINEOUS ITEMS '!#REF!</definedName>
    <definedName name="new_18_1">'[33]INDIGINEOUS ITEMS '!#REF!</definedName>
    <definedName name="new_18_1_3">'[17]INDIGINEOUS ITEMS '!#REF!</definedName>
    <definedName name="new_19_1">'[14]INDIGINEOUS ITEMS '!#REF!</definedName>
    <definedName name="new_19_1_3">'[15]INDIGINEOUS ITEMS '!#REF!</definedName>
    <definedName name="new_2">'[17]INDIGINEOUS ITEMS '!#REF!</definedName>
    <definedName name="new_2_3">'[17]INDIGINEOUS ITEMS '!#REF!</definedName>
    <definedName name="new_20_1">'[18]INDIGINEOUS ITEMS '!#REF!</definedName>
    <definedName name="new_20_1_3">'[17]INDIGINEOUS ITEMS '!#REF!</definedName>
    <definedName name="new_21_1">'[18]INDIGINEOUS ITEMS '!#REF!</definedName>
    <definedName name="new_21_1_3">'[17]INDIGINEOUS ITEMS '!#REF!</definedName>
    <definedName name="new_22">'[17]INDIGINEOUS ITEMS '!#REF!</definedName>
    <definedName name="new_22_3">'[17]INDIGINEOUS ITEMS '!#REF!</definedName>
    <definedName name="new_23">'[17]INDIGINEOUS ITEMS '!#REF!</definedName>
    <definedName name="new_23_3">'[17]INDIGINEOUS ITEMS '!#REF!</definedName>
    <definedName name="new_24">'[17]INDIGINEOUS ITEMS '!#REF!</definedName>
    <definedName name="new_24_3">'[17]INDIGINEOUS ITEMS '!#REF!</definedName>
    <definedName name="new_25">'[17]INDIGINEOUS ITEMS '!#REF!</definedName>
    <definedName name="new_25_3">'[17]INDIGINEOUS ITEMS '!#REF!</definedName>
    <definedName name="new_26">'[17]INDIGINEOUS ITEMS '!#REF!</definedName>
    <definedName name="new_26_3">'[17]INDIGINEOUS ITEMS '!#REF!</definedName>
    <definedName name="new_27">'[17]INDIGINEOUS ITEMS '!#REF!</definedName>
    <definedName name="new_27_3">'[17]INDIGINEOUS ITEMS '!#REF!</definedName>
    <definedName name="new_28">'[17]INDIGINEOUS ITEMS '!#REF!</definedName>
    <definedName name="new_28_3">'[17]INDIGINEOUS ITEMS '!#REF!</definedName>
    <definedName name="new_3">'[15]INDIGINEOUS ITEMS '!#REF!</definedName>
    <definedName name="new_5">'[17]INDIGINEOUS ITEMS '!#REF!</definedName>
    <definedName name="new_5_3">'[17]INDIGINEOUS ITEMS '!#REF!</definedName>
    <definedName name="new_6">'[17]INDIGINEOUS ITEMS '!#REF!</definedName>
    <definedName name="new_6_3">'[17]INDIGINEOUS ITEMS '!#REF!</definedName>
    <definedName name="new_7">'[17]INDIGINEOUS ITEMS '!#REF!</definedName>
    <definedName name="new_7_3">'[17]INDIGINEOUS ITEMS '!#REF!</definedName>
    <definedName name="new_8">'[17]INDIGINEOUS ITEMS '!#REF!</definedName>
    <definedName name="new_8_3">'[17]INDIGINEOUS ITEMS '!#REF!</definedName>
    <definedName name="new_9">'[15]INDIGINEOUS ITEMS '!#REF!</definedName>
    <definedName name="new_9_1">'[19]INDIGINEOUS ITEMS '!#REF!</definedName>
    <definedName name="new_9_1_1">'[14]INDIGINEOUS ITEMS '!#REF!</definedName>
    <definedName name="new_9_1_1_1">'[15]INDIGINEOUS ITEMS '!#REF!</definedName>
    <definedName name="new_9_1_1_3">'[17]INDIGINEOUS ITEMS '!#REF!</definedName>
    <definedName name="new_9_1_1_3_1">'[15]INDIGINEOUS ITEMS '!#REF!</definedName>
    <definedName name="new_9_3">'[15]INDIGINEOUS ITEMS '!#REF!</definedName>
    <definedName name="NIPD">[34]Formulas!$B$54</definedName>
    <definedName name="nonmodular">#REF!</definedName>
    <definedName name="nonmodular_1">#REF!</definedName>
    <definedName name="nonmodular_10">#REF!</definedName>
    <definedName name="nonmodular_10_1">#REF!</definedName>
    <definedName name="nonmodular_10_1_1">#REF!</definedName>
    <definedName name="nonmodular_10_17">#REF!</definedName>
    <definedName name="nonmodular_11">#REF!</definedName>
    <definedName name="nonmodular_11_1">#REF!</definedName>
    <definedName name="nonmodular_12">#REF!</definedName>
    <definedName name="nonmodular_13">#REF!</definedName>
    <definedName name="nonmodular_14">#REF!</definedName>
    <definedName name="nonmodular_14_1">#REF!</definedName>
    <definedName name="nonmodular_14_17">#REF!</definedName>
    <definedName name="nonmodular_15">#REF!</definedName>
    <definedName name="nonmodular_15_1">#REF!</definedName>
    <definedName name="nonmodular_16">#REF!</definedName>
    <definedName name="nonmodular_16_1">#REF!</definedName>
    <definedName name="nonmodular_17">#REF!</definedName>
    <definedName name="nonmodular_17_1">#REF!</definedName>
    <definedName name="nonmodular_18">#REF!</definedName>
    <definedName name="nonmodular_18_1">#REF!</definedName>
    <definedName name="nonmodular_19">#REF!</definedName>
    <definedName name="nonmodular_19_1">#REF!</definedName>
    <definedName name="nonmodular_2">#REF!</definedName>
    <definedName name="nonmodular_20">#REF!</definedName>
    <definedName name="nonmodular_20_1">#REF!</definedName>
    <definedName name="nonmodular_21">#REF!</definedName>
    <definedName name="nonmodular_21_1">#REF!</definedName>
    <definedName name="nonmodular_21_1_1">#REF!</definedName>
    <definedName name="nonmodular_22">#REF!</definedName>
    <definedName name="nonmodular_23">#REF!</definedName>
    <definedName name="nonmodular_24">#REF!</definedName>
    <definedName name="nonmodular_25">#REF!</definedName>
    <definedName name="nonmodular_26">#REF!</definedName>
    <definedName name="nonmodular_26_1">#REF!</definedName>
    <definedName name="nonmodular_27">#REF!</definedName>
    <definedName name="nonmodular_27_1">#REF!</definedName>
    <definedName name="nonmodular_28">#REF!</definedName>
    <definedName name="nonmodular_28_1">#REF!</definedName>
    <definedName name="nonmodular_29">#REF!</definedName>
    <definedName name="nonmodular_4">#REF!</definedName>
    <definedName name="nonmodular_4_1">#REF!</definedName>
    <definedName name="nonmodular_4_1_1">#REF!</definedName>
    <definedName name="nonmodular_4_1_1_1">#REF!</definedName>
    <definedName name="nonmodular_4_1_1_1_1">#REF!</definedName>
    <definedName name="nonmodular_4_1_1_1_1_1">#REF!</definedName>
    <definedName name="nonmodular_4_1_17">#REF!</definedName>
    <definedName name="nonmodular_4_1_28">#REF!</definedName>
    <definedName name="nonmodular_4_1_6">#REF!</definedName>
    <definedName name="nonmodular_4_10">#REF!</definedName>
    <definedName name="nonmodular_4_12">#REF!</definedName>
    <definedName name="nonmodular_4_13">#REF!</definedName>
    <definedName name="nonmodular_4_14">#REF!</definedName>
    <definedName name="nonmodular_4_15">#REF!</definedName>
    <definedName name="nonmodular_4_16">#REF!</definedName>
    <definedName name="nonmodular_4_17">#REF!</definedName>
    <definedName name="nonmodular_4_18">#REF!</definedName>
    <definedName name="nonmodular_4_18_1">#REF!</definedName>
    <definedName name="nonmodular_4_19">#REF!</definedName>
    <definedName name="nonmodular_4_20">#REF!</definedName>
    <definedName name="nonmodular_4_21">#REF!</definedName>
    <definedName name="nonmodular_4_21_1">#REF!</definedName>
    <definedName name="nonmodular_4_22">#REF!</definedName>
    <definedName name="nonmodular_4_23">#REF!</definedName>
    <definedName name="nonmodular_4_24">#REF!</definedName>
    <definedName name="nonmodular_4_25">#REF!</definedName>
    <definedName name="nonmodular_4_26">#REF!</definedName>
    <definedName name="nonmodular_4_27">#REF!</definedName>
    <definedName name="nonmodular_4_28">#REF!</definedName>
    <definedName name="nonmodular_4_6">#REF!</definedName>
    <definedName name="nonmodular_4_7">#REF!</definedName>
    <definedName name="nonmodular_4_8">#REF!</definedName>
    <definedName name="nonmodular_4_9">#REF!</definedName>
    <definedName name="nonmodular_5">#REF!</definedName>
    <definedName name="nonmodular_5_17">#REF!</definedName>
    <definedName name="nonmodular_5_28">#REF!</definedName>
    <definedName name="nonmodular_5_6">#REF!</definedName>
    <definedName name="nonmodular_6">#REF!</definedName>
    <definedName name="nonmodular_6_1">#REF!</definedName>
    <definedName name="nonmodular_6_10">#REF!</definedName>
    <definedName name="nonmodular_6_12">#REF!</definedName>
    <definedName name="nonmodular_6_13">#REF!</definedName>
    <definedName name="nonmodular_6_14">#REF!</definedName>
    <definedName name="nonmodular_6_15">#REF!</definedName>
    <definedName name="nonmodular_6_16">#REF!</definedName>
    <definedName name="nonmodular_6_17">#REF!</definedName>
    <definedName name="nonmodular_6_18">#REF!</definedName>
    <definedName name="nonmodular_6_18_1">#REF!</definedName>
    <definedName name="nonmodular_6_19">#REF!</definedName>
    <definedName name="nonmodular_6_20">#REF!</definedName>
    <definedName name="nonmodular_6_21">#REF!</definedName>
    <definedName name="nonmodular_6_21_1">#REF!</definedName>
    <definedName name="nonmodular_6_22">#REF!</definedName>
    <definedName name="nonmodular_6_23">#REF!</definedName>
    <definedName name="nonmodular_6_24">#REF!</definedName>
    <definedName name="nonmodular_6_25">#REF!</definedName>
    <definedName name="nonmodular_6_26">#REF!</definedName>
    <definedName name="nonmodular_6_27">#REF!</definedName>
    <definedName name="nonmodular_6_28">#REF!</definedName>
    <definedName name="nonmodular_6_6">#REF!</definedName>
    <definedName name="nonmodular_6_7">#REF!</definedName>
    <definedName name="nonmodular_6_8">#REF!</definedName>
    <definedName name="nonmodular_6_9">#REF!</definedName>
    <definedName name="nonmodular_6_9_1">#REF!</definedName>
    <definedName name="nonmodular_6_9_1_1">#REF!</definedName>
    <definedName name="nonmodular_7">#REF!</definedName>
    <definedName name="nonmodular_8">#REF!</definedName>
    <definedName name="nonmodular_9">#REF!</definedName>
    <definedName name="nonmodular_9_1">#REF!</definedName>
    <definedName name="numf">#REF!</definedName>
    <definedName name="octf">#REF!</definedName>
    <definedName name="octf_1">#REF!</definedName>
    <definedName name="octf_10">#REF!</definedName>
    <definedName name="octf_10_3">#REF!</definedName>
    <definedName name="octf_12">#REF!</definedName>
    <definedName name="octf_12_3">#REF!</definedName>
    <definedName name="octf_13">#REF!</definedName>
    <definedName name="octf_13_3">#REF!</definedName>
    <definedName name="octf_14">#REF!</definedName>
    <definedName name="octf_14_3">#REF!</definedName>
    <definedName name="octf_15">#REF!</definedName>
    <definedName name="octf_15_3">#REF!</definedName>
    <definedName name="octf_16">#REF!</definedName>
    <definedName name="octf_16_3">#REF!</definedName>
    <definedName name="octf_17">#REF!</definedName>
    <definedName name="octf_17_3">#REF!</definedName>
    <definedName name="octf_18">#REF!</definedName>
    <definedName name="octf_18_1">#REF!</definedName>
    <definedName name="octf_18_1_3">#REF!</definedName>
    <definedName name="octf_18_3">#REF!</definedName>
    <definedName name="octf_19">#REF!</definedName>
    <definedName name="octf_19_3">#REF!</definedName>
    <definedName name="octf_20">#REF!</definedName>
    <definedName name="octf_20_3">#REF!</definedName>
    <definedName name="octf_21">#REF!</definedName>
    <definedName name="octf_21_1">#REF!</definedName>
    <definedName name="octf_21_1_3">#REF!</definedName>
    <definedName name="octf_21_3">#REF!</definedName>
    <definedName name="octf_22">#REF!</definedName>
    <definedName name="octf_22_3">#REF!</definedName>
    <definedName name="octf_23">#REF!</definedName>
    <definedName name="octf_23_3">#REF!</definedName>
    <definedName name="octf_24">#REF!</definedName>
    <definedName name="octf_24_3">#REF!</definedName>
    <definedName name="octf_25">#REF!</definedName>
    <definedName name="octf_25_3">#REF!</definedName>
    <definedName name="octf_26">#REF!</definedName>
    <definedName name="octf_26_3">#REF!</definedName>
    <definedName name="octf_27">#REF!</definedName>
    <definedName name="octf_27_3">#REF!</definedName>
    <definedName name="octf_28">#REF!</definedName>
    <definedName name="octf_28_3">#REF!</definedName>
    <definedName name="octf_3">#REF!</definedName>
    <definedName name="octf_6">#REF!</definedName>
    <definedName name="octf_6_3">#REF!</definedName>
    <definedName name="octf_7">#REF!</definedName>
    <definedName name="octf_7_3">#REF!</definedName>
    <definedName name="octf_8">#REF!</definedName>
    <definedName name="octf_8_3">#REF!</definedName>
    <definedName name="octf_9">#REF!</definedName>
    <definedName name="octf_9_3">#REF!</definedName>
    <definedName name="octf2">#REF!</definedName>
    <definedName name="octf2_1">#REF!</definedName>
    <definedName name="OPERATION">[35]Sheet2!#REF!</definedName>
    <definedName name="Overall_Summary_Title">#REF!</definedName>
    <definedName name="OwnAcctNum">#REF!</definedName>
    <definedName name="OwnAcctNum_1">#REF!</definedName>
    <definedName name="OwnAcctNum_1_3">#REF!</definedName>
    <definedName name="OwnAcctNum_10">#REF!</definedName>
    <definedName name="OwnAcctNum_10_1">#REF!</definedName>
    <definedName name="OwnAcctNum_10_1_3">#REF!</definedName>
    <definedName name="OwnAcctNum_10_17">#REF!</definedName>
    <definedName name="OwnAcctNum_10_17_3">#REF!</definedName>
    <definedName name="OwnAcctNum_11">#REF!</definedName>
    <definedName name="OwnAcctNum_11_1">#REF!</definedName>
    <definedName name="OwnAcctNum_12">#REF!</definedName>
    <definedName name="OwnAcctNum_12_3">#REF!</definedName>
    <definedName name="OwnAcctNum_13">#REF!</definedName>
    <definedName name="OwnAcctNum_13_3">#REF!</definedName>
    <definedName name="OwnAcctNum_14">#REF!</definedName>
    <definedName name="OwnAcctNum_15">#REF!</definedName>
    <definedName name="OwnAcctNum_15_1">#REF!</definedName>
    <definedName name="OwnAcctNum_15_1_3">#REF!</definedName>
    <definedName name="OwnAcctNum_15_3">#REF!</definedName>
    <definedName name="OwnAcctNum_16">#REF!</definedName>
    <definedName name="OwnAcctNum_16_1">#REF!</definedName>
    <definedName name="OwnAcctNum_16_1_3">#REF!</definedName>
    <definedName name="OwnAcctNum_16_3">#REF!</definedName>
    <definedName name="OwnAcctNum_17">#REF!</definedName>
    <definedName name="OwnAcctNum_17_1">#REF!</definedName>
    <definedName name="OwnAcctNum_17_3">#REF!</definedName>
    <definedName name="OwnAcctNum_18">#REF!</definedName>
    <definedName name="OwnAcctNum_18_1">#REF!</definedName>
    <definedName name="OwnAcctNum_19">#REF!</definedName>
    <definedName name="OwnAcctNum_19_1">#REF!</definedName>
    <definedName name="OwnAcctNum_2">#REF!</definedName>
    <definedName name="OwnAcctNum_20">#REF!</definedName>
    <definedName name="OwnAcctNum_20_1">#REF!</definedName>
    <definedName name="OwnAcctNum_20_1_3">#REF!</definedName>
    <definedName name="OwnAcctNum_21">#REF!</definedName>
    <definedName name="OwnAcctNum_21_1">#REF!</definedName>
    <definedName name="OwnAcctNum_21_1_1">#REF!</definedName>
    <definedName name="OwnAcctNum_21_1_1_3">#REF!</definedName>
    <definedName name="OwnAcctNum_21_1_3">#REF!</definedName>
    <definedName name="OwnAcctNum_22">#REF!</definedName>
    <definedName name="OwnAcctNum_22_3">#REF!</definedName>
    <definedName name="OwnAcctNum_23">#REF!</definedName>
    <definedName name="OwnAcctNum_23_3">#REF!</definedName>
    <definedName name="OwnAcctNum_24">#REF!</definedName>
    <definedName name="OwnAcctNum_24_3">#REF!</definedName>
    <definedName name="OwnAcctNum_25">#REF!</definedName>
    <definedName name="OwnAcctNum_25_3">#REF!</definedName>
    <definedName name="OwnAcctNum_26">#REF!</definedName>
    <definedName name="OwnAcctNum_26_1">#REF!</definedName>
    <definedName name="OwnAcctNum_26_1_3">#REF!</definedName>
    <definedName name="OwnAcctNum_26_3">#REF!</definedName>
    <definedName name="OwnAcctNum_27">#REF!</definedName>
    <definedName name="OwnAcctNum_27_1">#REF!</definedName>
    <definedName name="OwnAcctNum_27_1_3">#REF!</definedName>
    <definedName name="OwnAcctNum_27_3">#REF!</definedName>
    <definedName name="OwnAcctNum_28">#REF!</definedName>
    <definedName name="OwnAcctNum_28_1">#REF!</definedName>
    <definedName name="OwnAcctNum_28_1_3">#REF!</definedName>
    <definedName name="OwnAcctNum_28_3">#REF!</definedName>
    <definedName name="OwnAcctNum_29">#REF!</definedName>
    <definedName name="OwnAcctNum_29_3">#REF!</definedName>
    <definedName name="OwnAcctNum_3">#REF!</definedName>
    <definedName name="OwnAcctNum_4">#REF!</definedName>
    <definedName name="OwnAcctNum_4_1">#REF!</definedName>
    <definedName name="OwnAcctNum_4_1_1">#REF!</definedName>
    <definedName name="OwnAcctNum_4_1_1_1">#REF!</definedName>
    <definedName name="OwnAcctNum_4_1_1_1_1">#REF!</definedName>
    <definedName name="OwnAcctNum_4_1_1_1_1_1">#REF!</definedName>
    <definedName name="OwnAcctNum_4_1_1_1_1_3">#REF!</definedName>
    <definedName name="OwnAcctNum_4_1_1_1_3">#REF!</definedName>
    <definedName name="OwnAcctNum_4_1_1_1_3_1">#REF!</definedName>
    <definedName name="OwnAcctNum_4_1_1_3">#REF!</definedName>
    <definedName name="OwnAcctNum_4_1_17">#REF!</definedName>
    <definedName name="OwnAcctNum_4_1_17_3">#REF!</definedName>
    <definedName name="OwnAcctNum_4_1_28">#REF!</definedName>
    <definedName name="OwnAcctNum_4_1_28_3">#REF!</definedName>
    <definedName name="OwnAcctNum_4_1_6">#REF!</definedName>
    <definedName name="OwnAcctNum_4_1_6_3">#REF!</definedName>
    <definedName name="OwnAcctNum_4_10">#REF!</definedName>
    <definedName name="OwnAcctNum_4_10_3">#REF!</definedName>
    <definedName name="OwnAcctNum_4_12">#REF!</definedName>
    <definedName name="OwnAcctNum_4_12_3">#REF!</definedName>
    <definedName name="OwnAcctNum_4_13">#REF!</definedName>
    <definedName name="OwnAcctNum_4_13_3">#REF!</definedName>
    <definedName name="OwnAcctNum_4_14">#REF!</definedName>
    <definedName name="OwnAcctNum_4_14_3">#REF!</definedName>
    <definedName name="OwnAcctNum_4_15">#REF!</definedName>
    <definedName name="OwnAcctNum_4_15_3">#REF!</definedName>
    <definedName name="OwnAcctNum_4_16">#REF!</definedName>
    <definedName name="OwnAcctNum_4_16_3">#REF!</definedName>
    <definedName name="OwnAcctNum_4_17">#REF!</definedName>
    <definedName name="OwnAcctNum_4_17_3">#REF!</definedName>
    <definedName name="OwnAcctNum_4_18">#REF!</definedName>
    <definedName name="OwnAcctNum_4_18_1">#REF!</definedName>
    <definedName name="OwnAcctNum_4_19">#REF!</definedName>
    <definedName name="OwnAcctNum_4_20">#REF!</definedName>
    <definedName name="OwnAcctNum_4_20_3">#REF!</definedName>
    <definedName name="OwnAcctNum_4_21">#REF!</definedName>
    <definedName name="OwnAcctNum_4_21_1">#REF!</definedName>
    <definedName name="OwnAcctNum_4_21_1_3">#REF!</definedName>
    <definedName name="OwnAcctNum_4_22">#REF!</definedName>
    <definedName name="OwnAcctNum_4_22_3">#REF!</definedName>
    <definedName name="OwnAcctNum_4_23">#REF!</definedName>
    <definedName name="OwnAcctNum_4_23_3">#REF!</definedName>
    <definedName name="OwnAcctNum_4_24">#REF!</definedName>
    <definedName name="OwnAcctNum_4_24_3">#REF!</definedName>
    <definedName name="OwnAcctNum_4_25">#REF!</definedName>
    <definedName name="OwnAcctNum_4_25_3">#REF!</definedName>
    <definedName name="OwnAcctNum_4_26">#REF!</definedName>
    <definedName name="OwnAcctNum_4_26_3">#REF!</definedName>
    <definedName name="OwnAcctNum_4_27">#REF!</definedName>
    <definedName name="OwnAcctNum_4_27_3">#REF!</definedName>
    <definedName name="OwnAcctNum_4_28">#REF!</definedName>
    <definedName name="OwnAcctNum_4_28_3">#REF!</definedName>
    <definedName name="OwnAcctNum_4_6">#REF!</definedName>
    <definedName name="OwnAcctNum_4_6_3">#REF!</definedName>
    <definedName name="OwnAcctNum_4_7">#REF!</definedName>
    <definedName name="OwnAcctNum_4_7_3">#REF!</definedName>
    <definedName name="OwnAcctNum_4_8">#REF!</definedName>
    <definedName name="OwnAcctNum_4_8_3">#REF!</definedName>
    <definedName name="OwnAcctNum_4_9">#REF!</definedName>
    <definedName name="OwnAcctNum_4_9_3">#REF!</definedName>
    <definedName name="OwnAcctNum_5">#REF!</definedName>
    <definedName name="OwnAcctNum_5_17">#REF!</definedName>
    <definedName name="OwnAcctNum_5_17_3">#REF!</definedName>
    <definedName name="OwnAcctNum_5_28">#REF!</definedName>
    <definedName name="OwnAcctNum_5_28_3">#REF!</definedName>
    <definedName name="OwnAcctNum_5_3">#REF!</definedName>
    <definedName name="OwnAcctNum_5_6">#REF!</definedName>
    <definedName name="OwnAcctNum_5_6_3">#REF!</definedName>
    <definedName name="OwnAcctNum_6">#REF!</definedName>
    <definedName name="OwnAcctNum_6_1">#REF!</definedName>
    <definedName name="OwnAcctNum_6_10">#REF!</definedName>
    <definedName name="OwnAcctNum_6_10_3">#REF!</definedName>
    <definedName name="OwnAcctNum_6_12">#REF!</definedName>
    <definedName name="OwnAcctNum_6_12_3">#REF!</definedName>
    <definedName name="OwnAcctNum_6_13">#REF!</definedName>
    <definedName name="OwnAcctNum_6_13_3">#REF!</definedName>
    <definedName name="OwnAcctNum_6_14">#REF!</definedName>
    <definedName name="OwnAcctNum_6_14_3">#REF!</definedName>
    <definedName name="OwnAcctNum_6_15">#REF!</definedName>
    <definedName name="OwnAcctNum_6_15_3">#REF!</definedName>
    <definedName name="OwnAcctNum_6_16">#REF!</definedName>
    <definedName name="OwnAcctNum_6_16_3">#REF!</definedName>
    <definedName name="OwnAcctNum_6_17">#REF!</definedName>
    <definedName name="OwnAcctNum_6_17_3">#REF!</definedName>
    <definedName name="OwnAcctNum_6_18">#REF!</definedName>
    <definedName name="OwnAcctNum_6_18_1">#REF!</definedName>
    <definedName name="OwnAcctNum_6_19">#REF!</definedName>
    <definedName name="OwnAcctNum_6_20">#REF!</definedName>
    <definedName name="OwnAcctNum_6_20_3">#REF!</definedName>
    <definedName name="OwnAcctNum_6_21">#REF!</definedName>
    <definedName name="OwnAcctNum_6_21_1">#REF!</definedName>
    <definedName name="OwnAcctNum_6_21_1_3">#REF!</definedName>
    <definedName name="OwnAcctNum_6_22">#REF!</definedName>
    <definedName name="OwnAcctNum_6_22_3">#REF!</definedName>
    <definedName name="OwnAcctNum_6_23">#REF!</definedName>
    <definedName name="OwnAcctNum_6_23_3">#REF!</definedName>
    <definedName name="OwnAcctNum_6_24">#REF!</definedName>
    <definedName name="OwnAcctNum_6_24_3">#REF!</definedName>
    <definedName name="OwnAcctNum_6_25">#REF!</definedName>
    <definedName name="OwnAcctNum_6_25_3">#REF!</definedName>
    <definedName name="OwnAcctNum_6_26">#REF!</definedName>
    <definedName name="OwnAcctNum_6_26_3">#REF!</definedName>
    <definedName name="OwnAcctNum_6_27">#REF!</definedName>
    <definedName name="OwnAcctNum_6_27_3">#REF!</definedName>
    <definedName name="OwnAcctNum_6_28">#REF!</definedName>
    <definedName name="OwnAcctNum_6_28_3">#REF!</definedName>
    <definedName name="OwnAcctNum_6_6">#REF!</definedName>
    <definedName name="OwnAcctNum_6_6_3">#REF!</definedName>
    <definedName name="OwnAcctNum_6_7">#REF!</definedName>
    <definedName name="OwnAcctNum_6_7_3">#REF!</definedName>
    <definedName name="OwnAcctNum_6_8">#REF!</definedName>
    <definedName name="OwnAcctNum_6_8_3">#REF!</definedName>
    <definedName name="OwnAcctNum_6_9">#REF!</definedName>
    <definedName name="OwnAcctNum_6_9_1">#REF!</definedName>
    <definedName name="OwnAcctNum_6_9_1_1">#REF!</definedName>
    <definedName name="OwnAcctNum_6_9_1_1_3">#REF!</definedName>
    <definedName name="OwnAcctNum_6_9_1_3">#REF!</definedName>
    <definedName name="OwnAcctNum_7">#REF!</definedName>
    <definedName name="OwnAcctNum_8">#REF!</definedName>
    <definedName name="OwnAcctNum_8_3">#REF!</definedName>
    <definedName name="OwnAcctNum_9">#REF!</definedName>
    <definedName name="OwnAcctNum_9_3">#REF!</definedName>
    <definedName name="Pan_Tilt_Drive_Dome">'[9]CCTV(old)'!#REF!</definedName>
    <definedName name="Pan_Tilt_Drive_Dome_1">'[9]CCTV(old)'!#REF!</definedName>
    <definedName name="pcl">#REF!</definedName>
    <definedName name="PhaseCode">#REF!</definedName>
    <definedName name="PhonesQty">#REF!</definedName>
    <definedName name="PipeSize">#REF!</definedName>
    <definedName name="PipingDetail">#REF!</definedName>
    <definedName name="PipingDetail_1">#REF!</definedName>
    <definedName name="po">#REF!</definedName>
    <definedName name="po_1">#REF!</definedName>
    <definedName name="po_1_3">#REF!</definedName>
    <definedName name="po_10">#REF!</definedName>
    <definedName name="po_10_1">#REF!</definedName>
    <definedName name="po_10_1_3">#REF!</definedName>
    <definedName name="po_10_17">#REF!</definedName>
    <definedName name="po_10_17_3">#REF!</definedName>
    <definedName name="po_11">#REF!</definedName>
    <definedName name="po_11_1">#REF!</definedName>
    <definedName name="po_12">#REF!</definedName>
    <definedName name="po_12_3">#REF!</definedName>
    <definedName name="po_13">#REF!</definedName>
    <definedName name="po_13_3">#REF!</definedName>
    <definedName name="po_14">#REF!</definedName>
    <definedName name="po_15">#REF!</definedName>
    <definedName name="po_15_1">#REF!</definedName>
    <definedName name="po_15_1_3">#REF!</definedName>
    <definedName name="po_15_3">#REF!</definedName>
    <definedName name="po_16">#REF!</definedName>
    <definedName name="po_16_1">#REF!</definedName>
    <definedName name="po_16_1_3">#REF!</definedName>
    <definedName name="po_16_3">#REF!</definedName>
    <definedName name="po_17">#REF!</definedName>
    <definedName name="po_17_1">#REF!</definedName>
    <definedName name="po_17_3">#REF!</definedName>
    <definedName name="po_18">#REF!</definedName>
    <definedName name="po_18_1">#REF!</definedName>
    <definedName name="po_19">#REF!</definedName>
    <definedName name="po_19_1">#REF!</definedName>
    <definedName name="po_2">#REF!</definedName>
    <definedName name="po_20">#REF!</definedName>
    <definedName name="po_20_1">#REF!</definedName>
    <definedName name="po_20_1_3">#REF!</definedName>
    <definedName name="po_21">#REF!</definedName>
    <definedName name="po_21_1">#REF!</definedName>
    <definedName name="po_21_1_1">#REF!</definedName>
    <definedName name="po_21_1_1_3">#REF!</definedName>
    <definedName name="po_21_1_3">#REF!</definedName>
    <definedName name="po_22">#REF!</definedName>
    <definedName name="po_22_3">#REF!</definedName>
    <definedName name="po_23">#REF!</definedName>
    <definedName name="po_23_3">#REF!</definedName>
    <definedName name="po_24">#REF!</definedName>
    <definedName name="po_24_3">#REF!</definedName>
    <definedName name="po_25">#REF!</definedName>
    <definedName name="po_25_3">#REF!</definedName>
    <definedName name="po_26">#REF!</definedName>
    <definedName name="po_26_1">#REF!</definedName>
    <definedName name="po_26_1_3">#REF!</definedName>
    <definedName name="po_26_3">#REF!</definedName>
    <definedName name="po_27">#REF!</definedName>
    <definedName name="po_27_1">#REF!</definedName>
    <definedName name="po_27_1_3">#REF!</definedName>
    <definedName name="po_27_3">#REF!</definedName>
    <definedName name="po_28">#REF!</definedName>
    <definedName name="po_28_1">#REF!</definedName>
    <definedName name="po_28_1_3">#REF!</definedName>
    <definedName name="po_28_3">#REF!</definedName>
    <definedName name="po_29">#REF!</definedName>
    <definedName name="po_29_3">#REF!</definedName>
    <definedName name="po_3">#REF!</definedName>
    <definedName name="po_4">#REF!</definedName>
    <definedName name="po_4_1">#REF!</definedName>
    <definedName name="po_4_1_1">#REF!</definedName>
    <definedName name="po_4_1_1_1">#REF!</definedName>
    <definedName name="po_4_1_1_1_1">#REF!</definedName>
    <definedName name="po_4_1_1_1_1_1">#REF!</definedName>
    <definedName name="po_4_1_1_1_1_3">#REF!</definedName>
    <definedName name="po_4_1_1_1_3">#REF!</definedName>
    <definedName name="po_4_1_1_1_3_1">#REF!</definedName>
    <definedName name="po_4_1_1_3">#REF!</definedName>
    <definedName name="po_4_1_17">#REF!</definedName>
    <definedName name="po_4_1_17_3">#REF!</definedName>
    <definedName name="po_4_1_28">#REF!</definedName>
    <definedName name="po_4_1_28_3">#REF!</definedName>
    <definedName name="po_4_1_6">#REF!</definedName>
    <definedName name="po_4_1_6_3">#REF!</definedName>
    <definedName name="po_4_10">#REF!</definedName>
    <definedName name="po_4_10_3">#REF!</definedName>
    <definedName name="po_4_12">#REF!</definedName>
    <definedName name="po_4_12_3">#REF!</definedName>
    <definedName name="po_4_13">#REF!</definedName>
    <definedName name="po_4_13_3">#REF!</definedName>
    <definedName name="po_4_14">#REF!</definedName>
    <definedName name="po_4_14_3">#REF!</definedName>
    <definedName name="po_4_15">#REF!</definedName>
    <definedName name="po_4_15_3">#REF!</definedName>
    <definedName name="po_4_16">#REF!</definedName>
    <definedName name="po_4_16_3">#REF!</definedName>
    <definedName name="po_4_17">#REF!</definedName>
    <definedName name="po_4_17_3">#REF!</definedName>
    <definedName name="po_4_18">#REF!</definedName>
    <definedName name="po_4_18_1">#REF!</definedName>
    <definedName name="po_4_19">#REF!</definedName>
    <definedName name="po_4_20">#REF!</definedName>
    <definedName name="po_4_20_3">#REF!</definedName>
    <definedName name="po_4_21">#REF!</definedName>
    <definedName name="po_4_21_1">#REF!</definedName>
    <definedName name="po_4_21_1_3">#REF!</definedName>
    <definedName name="po_4_22">#REF!</definedName>
    <definedName name="po_4_22_3">#REF!</definedName>
    <definedName name="po_4_23">#REF!</definedName>
    <definedName name="po_4_23_3">#REF!</definedName>
    <definedName name="po_4_24">#REF!</definedName>
    <definedName name="po_4_24_3">#REF!</definedName>
    <definedName name="po_4_25">#REF!</definedName>
    <definedName name="po_4_25_3">#REF!</definedName>
    <definedName name="po_4_26">#REF!</definedName>
    <definedName name="po_4_26_3">#REF!</definedName>
    <definedName name="po_4_27">#REF!</definedName>
    <definedName name="po_4_27_3">#REF!</definedName>
    <definedName name="po_4_28">#REF!</definedName>
    <definedName name="po_4_28_3">#REF!</definedName>
    <definedName name="po_4_6">#REF!</definedName>
    <definedName name="po_4_6_3">#REF!</definedName>
    <definedName name="po_4_7">#REF!</definedName>
    <definedName name="po_4_7_3">#REF!</definedName>
    <definedName name="po_4_8">#REF!</definedName>
    <definedName name="po_4_8_3">#REF!</definedName>
    <definedName name="po_4_9">#REF!</definedName>
    <definedName name="po_4_9_3">#REF!</definedName>
    <definedName name="po_5">#REF!</definedName>
    <definedName name="po_5_17">#REF!</definedName>
    <definedName name="po_5_17_3">#REF!</definedName>
    <definedName name="po_5_28">#REF!</definedName>
    <definedName name="po_5_28_3">#REF!</definedName>
    <definedName name="po_5_3">#REF!</definedName>
    <definedName name="po_5_6">#REF!</definedName>
    <definedName name="po_5_6_3">#REF!</definedName>
    <definedName name="po_6">#REF!</definedName>
    <definedName name="po_6_1">#REF!</definedName>
    <definedName name="po_6_10">#REF!</definedName>
    <definedName name="po_6_10_3">#REF!</definedName>
    <definedName name="po_6_12">#REF!</definedName>
    <definedName name="po_6_12_3">#REF!</definedName>
    <definedName name="po_6_13">#REF!</definedName>
    <definedName name="po_6_13_3">#REF!</definedName>
    <definedName name="po_6_14">#REF!</definedName>
    <definedName name="po_6_14_3">#REF!</definedName>
    <definedName name="po_6_15">#REF!</definedName>
    <definedName name="po_6_15_3">#REF!</definedName>
    <definedName name="po_6_16">#REF!</definedName>
    <definedName name="po_6_16_3">#REF!</definedName>
    <definedName name="po_6_17">#REF!</definedName>
    <definedName name="po_6_17_3">#REF!</definedName>
    <definedName name="po_6_18">#REF!</definedName>
    <definedName name="po_6_18_1">#REF!</definedName>
    <definedName name="po_6_19">#REF!</definedName>
    <definedName name="po_6_20">#REF!</definedName>
    <definedName name="po_6_20_3">#REF!</definedName>
    <definedName name="po_6_21">#REF!</definedName>
    <definedName name="po_6_21_1">#REF!</definedName>
    <definedName name="po_6_21_1_3">#REF!</definedName>
    <definedName name="po_6_22">#REF!</definedName>
    <definedName name="po_6_22_3">#REF!</definedName>
    <definedName name="po_6_23">#REF!</definedName>
    <definedName name="po_6_23_3">#REF!</definedName>
    <definedName name="po_6_24">#REF!</definedName>
    <definedName name="po_6_24_3">#REF!</definedName>
    <definedName name="po_6_25">#REF!</definedName>
    <definedName name="po_6_25_3">#REF!</definedName>
    <definedName name="po_6_26">#REF!</definedName>
    <definedName name="po_6_26_3">#REF!</definedName>
    <definedName name="po_6_27">#REF!</definedName>
    <definedName name="po_6_27_3">#REF!</definedName>
    <definedName name="po_6_28">#REF!</definedName>
    <definedName name="po_6_28_3">#REF!</definedName>
    <definedName name="po_6_6">#REF!</definedName>
    <definedName name="po_6_6_3">#REF!</definedName>
    <definedName name="po_6_7">#REF!</definedName>
    <definedName name="po_6_7_3">#REF!</definedName>
    <definedName name="po_6_8">#REF!</definedName>
    <definedName name="po_6_8_3">#REF!</definedName>
    <definedName name="po_6_9">#REF!</definedName>
    <definedName name="po_6_9_1">#REF!</definedName>
    <definedName name="po_6_9_1_1">#REF!</definedName>
    <definedName name="po_6_9_1_1_3">#REF!</definedName>
    <definedName name="po_6_9_1_3">#REF!</definedName>
    <definedName name="po_7">#REF!</definedName>
    <definedName name="po_8">#REF!</definedName>
    <definedName name="po_8_3">#REF!</definedName>
    <definedName name="po_9">#REF!</definedName>
    <definedName name="po_9_3">#REF!</definedName>
    <definedName name="ponrajan">#REF!</definedName>
    <definedName name="ppppp">#REF!</definedName>
    <definedName name="PRIME">#REF!</definedName>
    <definedName name="PRIME_10">#REF!</definedName>
    <definedName name="PRIME_10_3">#REF!</definedName>
    <definedName name="PRIME_12">#REF!</definedName>
    <definedName name="PRIME_12_3">#REF!</definedName>
    <definedName name="PRIME_13">#REF!</definedName>
    <definedName name="PRIME_13_3">#REF!</definedName>
    <definedName name="PRIME_14">#REF!</definedName>
    <definedName name="PRIME_14_3">#REF!</definedName>
    <definedName name="PRIME_15">#REF!</definedName>
    <definedName name="PRIME_15_3">#REF!</definedName>
    <definedName name="PRIME_16">#REF!</definedName>
    <definedName name="PRIME_16_3">#REF!</definedName>
    <definedName name="PRIME_17">#REF!</definedName>
    <definedName name="PRIME_17_3">#REF!</definedName>
    <definedName name="PRIME_18">#REF!</definedName>
    <definedName name="PRIME_18_3">#REF!</definedName>
    <definedName name="PRIME_19">#REF!</definedName>
    <definedName name="PRIME_20">#REF!</definedName>
    <definedName name="PRIME_20_3">#REF!</definedName>
    <definedName name="PRIME_21">#REF!</definedName>
    <definedName name="PRIME_21_3">#REF!</definedName>
    <definedName name="PRIME_22">#REF!</definedName>
    <definedName name="PRIME_22_3">#REF!</definedName>
    <definedName name="PRIME_23">#REF!</definedName>
    <definedName name="PRIME_23_3">#REF!</definedName>
    <definedName name="PRIME_24">#REF!</definedName>
    <definedName name="PRIME_24_3">#REF!</definedName>
    <definedName name="PRIME_25">#REF!</definedName>
    <definedName name="PRIME_25_3">#REF!</definedName>
    <definedName name="PRIME_26">#REF!</definedName>
    <definedName name="PRIME_26_3">#REF!</definedName>
    <definedName name="PRIME_27">#REF!</definedName>
    <definedName name="PRIME_27_3">#REF!</definedName>
    <definedName name="PRIME_28">#REF!</definedName>
    <definedName name="PRIME_28_3">#REF!</definedName>
    <definedName name="PRIME_6">#REF!</definedName>
    <definedName name="PRIME_6_3">#REF!</definedName>
    <definedName name="PRIME_7">#REF!</definedName>
    <definedName name="PRIME_7_3">#REF!</definedName>
    <definedName name="PRIME_8">#REF!</definedName>
    <definedName name="PRIME_8_3">#REF!</definedName>
    <definedName name="PRIME_9">#REF!</definedName>
    <definedName name="PRIME_9_1">#REF!</definedName>
    <definedName name="PRIME_9_1_1">#REF!</definedName>
    <definedName name="PRIME_9_1_1_3">#REF!</definedName>
    <definedName name="PRIME_9_1_3">#REF!</definedName>
    <definedName name="PrimeAddress">#REF!</definedName>
    <definedName name="PrimeAddress_1">#REF!</definedName>
    <definedName name="PrimeAddress_1_3">#REF!</definedName>
    <definedName name="PrimeAddress_10">#REF!</definedName>
    <definedName name="PrimeAddress_10_1">#REF!</definedName>
    <definedName name="PrimeAddress_10_1_3">#REF!</definedName>
    <definedName name="PrimeAddress_10_17">#REF!</definedName>
    <definedName name="PrimeAddress_10_17_3">#REF!</definedName>
    <definedName name="PrimeAddress_11">#REF!</definedName>
    <definedName name="PrimeAddress_11_1">#REF!</definedName>
    <definedName name="PrimeAddress_12">#REF!</definedName>
    <definedName name="PrimeAddress_12_3">#REF!</definedName>
    <definedName name="PrimeAddress_13">#REF!</definedName>
    <definedName name="PrimeAddress_13_3">#REF!</definedName>
    <definedName name="PrimeAddress_14">#REF!</definedName>
    <definedName name="PrimeAddress_15">#REF!</definedName>
    <definedName name="PrimeAddress_15_1">#REF!</definedName>
    <definedName name="PrimeAddress_15_1_3">#REF!</definedName>
    <definedName name="PrimeAddress_15_3">#REF!</definedName>
    <definedName name="PrimeAddress_16">#REF!</definedName>
    <definedName name="PrimeAddress_16_1">#REF!</definedName>
    <definedName name="PrimeAddress_16_1_3">#REF!</definedName>
    <definedName name="PrimeAddress_16_3">#REF!</definedName>
    <definedName name="PrimeAddress_17">#REF!</definedName>
    <definedName name="PrimeAddress_17_1">#REF!</definedName>
    <definedName name="PrimeAddress_17_3">#REF!</definedName>
    <definedName name="PrimeAddress_18">#REF!</definedName>
    <definedName name="PrimeAddress_18_1">#REF!</definedName>
    <definedName name="PrimeAddress_19">#REF!</definedName>
    <definedName name="PrimeAddress_19_1">#REF!</definedName>
    <definedName name="PrimeAddress_2">#REF!</definedName>
    <definedName name="PrimeAddress_20">#REF!</definedName>
    <definedName name="PrimeAddress_20_1">#REF!</definedName>
    <definedName name="PrimeAddress_20_1_3">#REF!</definedName>
    <definedName name="PrimeAddress_21">#REF!</definedName>
    <definedName name="PrimeAddress_21_1">#REF!</definedName>
    <definedName name="PrimeAddress_21_1_1">#REF!</definedName>
    <definedName name="PrimeAddress_21_1_1_3">#REF!</definedName>
    <definedName name="PrimeAddress_21_1_3">#REF!</definedName>
    <definedName name="PrimeAddress_22">#REF!</definedName>
    <definedName name="PrimeAddress_22_3">#REF!</definedName>
    <definedName name="PrimeAddress_23">#REF!</definedName>
    <definedName name="PrimeAddress_23_3">#REF!</definedName>
    <definedName name="PrimeAddress_24">#REF!</definedName>
    <definedName name="PrimeAddress_24_3">#REF!</definedName>
    <definedName name="PrimeAddress_25">#REF!</definedName>
    <definedName name="PrimeAddress_25_3">#REF!</definedName>
    <definedName name="PrimeAddress_26">#REF!</definedName>
    <definedName name="PrimeAddress_26_1">#REF!</definedName>
    <definedName name="PrimeAddress_26_1_3">#REF!</definedName>
    <definedName name="PrimeAddress_26_3">#REF!</definedName>
    <definedName name="PrimeAddress_27">#REF!</definedName>
    <definedName name="PrimeAddress_27_1">#REF!</definedName>
    <definedName name="PrimeAddress_27_1_3">#REF!</definedName>
    <definedName name="PrimeAddress_27_3">#REF!</definedName>
    <definedName name="PrimeAddress_28">#REF!</definedName>
    <definedName name="PrimeAddress_28_1">#REF!</definedName>
    <definedName name="PrimeAddress_28_1_3">#REF!</definedName>
    <definedName name="PrimeAddress_28_3">#REF!</definedName>
    <definedName name="PrimeAddress_29">#REF!</definedName>
    <definedName name="PrimeAddress_29_3">#REF!</definedName>
    <definedName name="PrimeAddress_3">#REF!</definedName>
    <definedName name="PrimeAddress_4">#REF!</definedName>
    <definedName name="PrimeAddress_4_1">#REF!</definedName>
    <definedName name="PrimeAddress_4_1_1">#REF!</definedName>
    <definedName name="PrimeAddress_4_1_1_1">#REF!</definedName>
    <definedName name="PrimeAddress_4_1_1_1_1">#REF!</definedName>
    <definedName name="PrimeAddress_4_1_1_1_1_1">#REF!</definedName>
    <definedName name="PrimeAddress_4_1_1_1_1_3">#REF!</definedName>
    <definedName name="PrimeAddress_4_1_1_1_3">#REF!</definedName>
    <definedName name="PrimeAddress_4_1_1_1_3_1">#REF!</definedName>
    <definedName name="PrimeAddress_4_1_1_3">#REF!</definedName>
    <definedName name="PrimeAddress_4_1_17">#REF!</definedName>
    <definedName name="PrimeAddress_4_1_17_3">#REF!</definedName>
    <definedName name="PrimeAddress_4_1_28">#REF!</definedName>
    <definedName name="PrimeAddress_4_1_28_3">#REF!</definedName>
    <definedName name="PrimeAddress_4_1_6">#REF!</definedName>
    <definedName name="PrimeAddress_4_1_6_3">#REF!</definedName>
    <definedName name="PrimeAddress_4_10">#REF!</definedName>
    <definedName name="PrimeAddress_4_10_3">#REF!</definedName>
    <definedName name="PrimeAddress_4_12">#REF!</definedName>
    <definedName name="PrimeAddress_4_12_3">#REF!</definedName>
    <definedName name="PrimeAddress_4_13">#REF!</definedName>
    <definedName name="PrimeAddress_4_13_3">#REF!</definedName>
    <definedName name="PrimeAddress_4_14">#REF!</definedName>
    <definedName name="PrimeAddress_4_14_3">#REF!</definedName>
    <definedName name="PrimeAddress_4_15">#REF!</definedName>
    <definedName name="PrimeAddress_4_15_3">#REF!</definedName>
    <definedName name="PrimeAddress_4_16">#REF!</definedName>
    <definedName name="PrimeAddress_4_16_3">#REF!</definedName>
    <definedName name="PrimeAddress_4_17">#REF!</definedName>
    <definedName name="PrimeAddress_4_17_3">#REF!</definedName>
    <definedName name="PrimeAddress_4_18">#REF!</definedName>
    <definedName name="PrimeAddress_4_18_1">#REF!</definedName>
    <definedName name="PrimeAddress_4_19">#REF!</definedName>
    <definedName name="PrimeAddress_4_20">#REF!</definedName>
    <definedName name="PrimeAddress_4_20_3">#REF!</definedName>
    <definedName name="PrimeAddress_4_21">#REF!</definedName>
    <definedName name="PrimeAddress_4_21_1">#REF!</definedName>
    <definedName name="PrimeAddress_4_21_1_3">#REF!</definedName>
    <definedName name="PrimeAddress_4_22">#REF!</definedName>
    <definedName name="PrimeAddress_4_22_3">#REF!</definedName>
    <definedName name="PrimeAddress_4_23">#REF!</definedName>
    <definedName name="PrimeAddress_4_23_3">#REF!</definedName>
    <definedName name="PrimeAddress_4_24">#REF!</definedName>
    <definedName name="PrimeAddress_4_24_3">#REF!</definedName>
    <definedName name="PrimeAddress_4_25">#REF!</definedName>
    <definedName name="PrimeAddress_4_25_3">#REF!</definedName>
    <definedName name="PrimeAddress_4_26">#REF!</definedName>
    <definedName name="PrimeAddress_4_26_3">#REF!</definedName>
    <definedName name="PrimeAddress_4_27">#REF!</definedName>
    <definedName name="PrimeAddress_4_27_3">#REF!</definedName>
    <definedName name="PrimeAddress_4_28">#REF!</definedName>
    <definedName name="PrimeAddress_4_28_3">#REF!</definedName>
    <definedName name="PrimeAddress_4_6">#REF!</definedName>
    <definedName name="PrimeAddress_4_6_3">#REF!</definedName>
    <definedName name="PrimeAddress_4_7">#REF!</definedName>
    <definedName name="PrimeAddress_4_7_3">#REF!</definedName>
    <definedName name="PrimeAddress_4_8">#REF!</definedName>
    <definedName name="PrimeAddress_4_8_3">#REF!</definedName>
    <definedName name="PrimeAddress_4_9">#REF!</definedName>
    <definedName name="PrimeAddress_4_9_3">#REF!</definedName>
    <definedName name="PrimeAddress_5">#REF!</definedName>
    <definedName name="PrimeAddress_5_17">#REF!</definedName>
    <definedName name="PrimeAddress_5_17_3">#REF!</definedName>
    <definedName name="PrimeAddress_5_28">#REF!</definedName>
    <definedName name="PrimeAddress_5_28_3">#REF!</definedName>
    <definedName name="PrimeAddress_5_3">#REF!</definedName>
    <definedName name="PrimeAddress_5_6">#REF!</definedName>
    <definedName name="PrimeAddress_5_6_3">#REF!</definedName>
    <definedName name="PrimeAddress_6">#REF!</definedName>
    <definedName name="PrimeAddress_6_1">#REF!</definedName>
    <definedName name="PrimeAddress_6_10">#REF!</definedName>
    <definedName name="PrimeAddress_6_10_3">#REF!</definedName>
    <definedName name="PrimeAddress_6_12">#REF!</definedName>
    <definedName name="PrimeAddress_6_12_3">#REF!</definedName>
    <definedName name="PrimeAddress_6_13">#REF!</definedName>
    <definedName name="PrimeAddress_6_13_3">#REF!</definedName>
    <definedName name="PrimeAddress_6_14">#REF!</definedName>
    <definedName name="PrimeAddress_6_14_3">#REF!</definedName>
    <definedName name="PrimeAddress_6_15">#REF!</definedName>
    <definedName name="PrimeAddress_6_15_3">#REF!</definedName>
    <definedName name="PrimeAddress_6_16">#REF!</definedName>
    <definedName name="PrimeAddress_6_16_3">#REF!</definedName>
    <definedName name="PrimeAddress_6_17">#REF!</definedName>
    <definedName name="PrimeAddress_6_17_3">#REF!</definedName>
    <definedName name="PrimeAddress_6_18">#REF!</definedName>
    <definedName name="PrimeAddress_6_18_1">#REF!</definedName>
    <definedName name="PrimeAddress_6_19">#REF!</definedName>
    <definedName name="PrimeAddress_6_20">#REF!</definedName>
    <definedName name="PrimeAddress_6_20_3">#REF!</definedName>
    <definedName name="PrimeAddress_6_21">#REF!</definedName>
    <definedName name="PrimeAddress_6_21_1">#REF!</definedName>
    <definedName name="PrimeAddress_6_21_1_3">#REF!</definedName>
    <definedName name="PrimeAddress_6_22">#REF!</definedName>
    <definedName name="PrimeAddress_6_22_3">#REF!</definedName>
    <definedName name="PrimeAddress_6_23">#REF!</definedName>
    <definedName name="PrimeAddress_6_23_3">#REF!</definedName>
    <definedName name="PrimeAddress_6_24">#REF!</definedName>
    <definedName name="PrimeAddress_6_24_3">#REF!</definedName>
    <definedName name="PrimeAddress_6_25">#REF!</definedName>
    <definedName name="PrimeAddress_6_25_3">#REF!</definedName>
    <definedName name="PrimeAddress_6_26">#REF!</definedName>
    <definedName name="PrimeAddress_6_26_3">#REF!</definedName>
    <definedName name="PrimeAddress_6_27">#REF!</definedName>
    <definedName name="PrimeAddress_6_27_3">#REF!</definedName>
    <definedName name="PrimeAddress_6_28">#REF!</definedName>
    <definedName name="PrimeAddress_6_28_3">#REF!</definedName>
    <definedName name="PrimeAddress_6_6">#REF!</definedName>
    <definedName name="PrimeAddress_6_6_3">#REF!</definedName>
    <definedName name="PrimeAddress_6_7">#REF!</definedName>
    <definedName name="PrimeAddress_6_7_3">#REF!</definedName>
    <definedName name="PrimeAddress_6_8">#REF!</definedName>
    <definedName name="PrimeAddress_6_8_3">#REF!</definedName>
    <definedName name="PrimeAddress_6_9">#REF!</definedName>
    <definedName name="PrimeAddress_6_9_1">#REF!</definedName>
    <definedName name="PrimeAddress_6_9_1_1">#REF!</definedName>
    <definedName name="PrimeAddress_6_9_1_1_3">#REF!</definedName>
    <definedName name="PrimeAddress_6_9_1_3">#REF!</definedName>
    <definedName name="PrimeAddress_7">#REF!</definedName>
    <definedName name="PrimeAddress_8">#REF!</definedName>
    <definedName name="PrimeAddress_8_3">#REF!</definedName>
    <definedName name="PrimeAddress_9">#REF!</definedName>
    <definedName name="PrimeAddress_9_3">#REF!</definedName>
    <definedName name="PrimeCity">#REF!</definedName>
    <definedName name="PrimeCity_1">#REF!</definedName>
    <definedName name="PrimeCity_1_3">#REF!</definedName>
    <definedName name="PrimeCity_10">#REF!</definedName>
    <definedName name="PrimeCity_10_1">#REF!</definedName>
    <definedName name="PrimeCity_10_1_3">#REF!</definedName>
    <definedName name="PrimeCity_10_17">#REF!</definedName>
    <definedName name="PrimeCity_10_17_3">#REF!</definedName>
    <definedName name="PrimeCity_11">#REF!</definedName>
    <definedName name="PrimeCity_11_1">#REF!</definedName>
    <definedName name="PrimeCity_12">#REF!</definedName>
    <definedName name="PrimeCity_12_3">#REF!</definedName>
    <definedName name="PrimeCity_13">#REF!</definedName>
    <definedName name="PrimeCity_13_3">#REF!</definedName>
    <definedName name="PrimeCity_14">#REF!</definedName>
    <definedName name="PrimeCity_15">#REF!</definedName>
    <definedName name="PrimeCity_15_1">#REF!</definedName>
    <definedName name="PrimeCity_15_1_3">#REF!</definedName>
    <definedName name="PrimeCity_15_3">#REF!</definedName>
    <definedName name="PrimeCity_16">#REF!</definedName>
    <definedName name="PrimeCity_16_1">#REF!</definedName>
    <definedName name="PrimeCity_16_1_3">#REF!</definedName>
    <definedName name="PrimeCity_16_3">#REF!</definedName>
    <definedName name="PrimeCity_17">#REF!</definedName>
    <definedName name="PrimeCity_17_1">#REF!</definedName>
    <definedName name="PrimeCity_17_3">#REF!</definedName>
    <definedName name="PrimeCity_18">#REF!</definedName>
    <definedName name="PrimeCity_18_1">#REF!</definedName>
    <definedName name="PrimeCity_19">#REF!</definedName>
    <definedName name="PrimeCity_19_1">#REF!</definedName>
    <definedName name="PrimeCity_2">#REF!</definedName>
    <definedName name="PrimeCity_20">#REF!</definedName>
    <definedName name="PrimeCity_20_1">#REF!</definedName>
    <definedName name="PrimeCity_20_1_3">#REF!</definedName>
    <definedName name="PrimeCity_21">#REF!</definedName>
    <definedName name="PrimeCity_21_1">#REF!</definedName>
    <definedName name="PrimeCity_21_1_1">#REF!</definedName>
    <definedName name="PrimeCity_21_1_1_3">#REF!</definedName>
    <definedName name="PrimeCity_21_1_3">#REF!</definedName>
    <definedName name="PrimeCity_22">#REF!</definedName>
    <definedName name="PrimeCity_22_3">#REF!</definedName>
    <definedName name="PrimeCity_23">#REF!</definedName>
    <definedName name="PrimeCity_23_3">#REF!</definedName>
    <definedName name="PrimeCity_24">#REF!</definedName>
    <definedName name="PrimeCity_24_3">#REF!</definedName>
    <definedName name="PrimeCity_25">#REF!</definedName>
    <definedName name="PrimeCity_25_3">#REF!</definedName>
    <definedName name="PrimeCity_26">#REF!</definedName>
    <definedName name="PrimeCity_26_1">#REF!</definedName>
    <definedName name="PrimeCity_26_1_3">#REF!</definedName>
    <definedName name="PrimeCity_26_3">#REF!</definedName>
    <definedName name="PrimeCity_27">#REF!</definedName>
    <definedName name="PrimeCity_27_1">#REF!</definedName>
    <definedName name="PrimeCity_27_1_3">#REF!</definedName>
    <definedName name="PrimeCity_27_3">#REF!</definedName>
    <definedName name="PrimeCity_28">#REF!</definedName>
    <definedName name="PrimeCity_28_1">#REF!</definedName>
    <definedName name="PrimeCity_28_1_3">#REF!</definedName>
    <definedName name="PrimeCity_28_3">#REF!</definedName>
    <definedName name="PrimeCity_29">#REF!</definedName>
    <definedName name="PrimeCity_29_3">#REF!</definedName>
    <definedName name="PrimeCity_3">#REF!</definedName>
    <definedName name="PrimeCity_4">#REF!</definedName>
    <definedName name="PrimeCity_4_1">#REF!</definedName>
    <definedName name="PrimeCity_4_1_1">#REF!</definedName>
    <definedName name="PrimeCity_4_1_1_1">#REF!</definedName>
    <definedName name="PrimeCity_4_1_1_1_1">#REF!</definedName>
    <definedName name="PrimeCity_4_1_1_1_1_1">#REF!</definedName>
    <definedName name="PrimeCity_4_1_1_1_1_3">#REF!</definedName>
    <definedName name="PrimeCity_4_1_1_1_3">#REF!</definedName>
    <definedName name="PrimeCity_4_1_1_1_3_1">#REF!</definedName>
    <definedName name="PrimeCity_4_1_1_3">#REF!</definedName>
    <definedName name="PrimeCity_4_1_17">#REF!</definedName>
    <definedName name="PrimeCity_4_1_17_3">#REF!</definedName>
    <definedName name="PrimeCity_4_1_28">#REF!</definedName>
    <definedName name="PrimeCity_4_1_28_3">#REF!</definedName>
    <definedName name="PrimeCity_4_1_6">#REF!</definedName>
    <definedName name="PrimeCity_4_1_6_3">#REF!</definedName>
    <definedName name="PrimeCity_4_10">#REF!</definedName>
    <definedName name="PrimeCity_4_10_3">#REF!</definedName>
    <definedName name="PrimeCity_4_12">#REF!</definedName>
    <definedName name="PrimeCity_4_12_3">#REF!</definedName>
    <definedName name="PrimeCity_4_13">#REF!</definedName>
    <definedName name="PrimeCity_4_13_3">#REF!</definedName>
    <definedName name="PrimeCity_4_14">#REF!</definedName>
    <definedName name="PrimeCity_4_14_3">#REF!</definedName>
    <definedName name="PrimeCity_4_15">#REF!</definedName>
    <definedName name="PrimeCity_4_15_3">#REF!</definedName>
    <definedName name="PrimeCity_4_16">#REF!</definedName>
    <definedName name="PrimeCity_4_16_3">#REF!</definedName>
    <definedName name="PrimeCity_4_17">#REF!</definedName>
    <definedName name="PrimeCity_4_17_3">#REF!</definedName>
    <definedName name="PrimeCity_4_18">#REF!</definedName>
    <definedName name="PrimeCity_4_18_1">#REF!</definedName>
    <definedName name="PrimeCity_4_19">#REF!</definedName>
    <definedName name="PrimeCity_4_20">#REF!</definedName>
    <definedName name="PrimeCity_4_20_3">#REF!</definedName>
    <definedName name="PrimeCity_4_21">#REF!</definedName>
    <definedName name="PrimeCity_4_21_1">#REF!</definedName>
    <definedName name="PrimeCity_4_21_1_3">#REF!</definedName>
    <definedName name="PrimeCity_4_22">#REF!</definedName>
    <definedName name="PrimeCity_4_22_3">#REF!</definedName>
    <definedName name="PrimeCity_4_23">#REF!</definedName>
    <definedName name="PrimeCity_4_23_3">#REF!</definedName>
    <definedName name="PrimeCity_4_24">#REF!</definedName>
    <definedName name="PrimeCity_4_24_3">#REF!</definedName>
    <definedName name="PrimeCity_4_25">#REF!</definedName>
    <definedName name="PrimeCity_4_25_3">#REF!</definedName>
    <definedName name="PrimeCity_4_26">#REF!</definedName>
    <definedName name="PrimeCity_4_26_3">#REF!</definedName>
    <definedName name="PrimeCity_4_27">#REF!</definedName>
    <definedName name="PrimeCity_4_27_3">#REF!</definedName>
    <definedName name="PrimeCity_4_28">#REF!</definedName>
    <definedName name="PrimeCity_4_28_3">#REF!</definedName>
    <definedName name="PrimeCity_4_6">#REF!</definedName>
    <definedName name="PrimeCity_4_6_3">#REF!</definedName>
    <definedName name="PrimeCity_4_7">#REF!</definedName>
    <definedName name="PrimeCity_4_7_3">#REF!</definedName>
    <definedName name="PrimeCity_4_8">#REF!</definedName>
    <definedName name="PrimeCity_4_8_3">#REF!</definedName>
    <definedName name="PrimeCity_4_9">#REF!</definedName>
    <definedName name="PrimeCity_4_9_3">#REF!</definedName>
    <definedName name="PrimeCity_5">#REF!</definedName>
    <definedName name="PrimeCity_5_17">#REF!</definedName>
    <definedName name="PrimeCity_5_17_3">#REF!</definedName>
    <definedName name="PrimeCity_5_28">#REF!</definedName>
    <definedName name="PrimeCity_5_28_3">#REF!</definedName>
    <definedName name="PrimeCity_5_3">#REF!</definedName>
    <definedName name="PrimeCity_5_6">#REF!</definedName>
    <definedName name="PrimeCity_5_6_3">#REF!</definedName>
    <definedName name="PrimeCity_6">#REF!</definedName>
    <definedName name="PrimeCity_6_1">#REF!</definedName>
    <definedName name="PrimeCity_6_10">#REF!</definedName>
    <definedName name="PrimeCity_6_10_3">#REF!</definedName>
    <definedName name="PrimeCity_6_12">#REF!</definedName>
    <definedName name="PrimeCity_6_12_3">#REF!</definedName>
    <definedName name="PrimeCity_6_13">#REF!</definedName>
    <definedName name="PrimeCity_6_13_3">#REF!</definedName>
    <definedName name="PrimeCity_6_14">#REF!</definedName>
    <definedName name="PrimeCity_6_14_3">#REF!</definedName>
    <definedName name="PrimeCity_6_15">#REF!</definedName>
    <definedName name="PrimeCity_6_15_3">#REF!</definedName>
    <definedName name="PrimeCity_6_16">#REF!</definedName>
    <definedName name="PrimeCity_6_16_3">#REF!</definedName>
    <definedName name="PrimeCity_6_17">#REF!</definedName>
    <definedName name="PrimeCity_6_17_3">#REF!</definedName>
    <definedName name="PrimeCity_6_18">#REF!</definedName>
    <definedName name="PrimeCity_6_18_1">#REF!</definedName>
    <definedName name="PrimeCity_6_19">#REF!</definedName>
    <definedName name="PrimeCity_6_20">#REF!</definedName>
    <definedName name="PrimeCity_6_20_3">#REF!</definedName>
    <definedName name="PrimeCity_6_21">#REF!</definedName>
    <definedName name="PrimeCity_6_21_1">#REF!</definedName>
    <definedName name="PrimeCity_6_21_1_3">#REF!</definedName>
    <definedName name="PrimeCity_6_22">#REF!</definedName>
    <definedName name="PrimeCity_6_22_3">#REF!</definedName>
    <definedName name="PrimeCity_6_23">#REF!</definedName>
    <definedName name="PrimeCity_6_23_3">#REF!</definedName>
    <definedName name="PrimeCity_6_24">#REF!</definedName>
    <definedName name="PrimeCity_6_24_3">#REF!</definedName>
    <definedName name="PrimeCity_6_25">#REF!</definedName>
    <definedName name="PrimeCity_6_25_3">#REF!</definedName>
    <definedName name="PrimeCity_6_26">#REF!</definedName>
    <definedName name="PrimeCity_6_26_3">#REF!</definedName>
    <definedName name="PrimeCity_6_27">#REF!</definedName>
    <definedName name="PrimeCity_6_27_3">#REF!</definedName>
    <definedName name="PrimeCity_6_28">#REF!</definedName>
    <definedName name="PrimeCity_6_28_3">#REF!</definedName>
    <definedName name="PrimeCity_6_6">#REF!</definedName>
    <definedName name="PrimeCity_6_6_3">#REF!</definedName>
    <definedName name="PrimeCity_6_7">#REF!</definedName>
    <definedName name="PrimeCity_6_7_3">#REF!</definedName>
    <definedName name="PrimeCity_6_8">#REF!</definedName>
    <definedName name="PrimeCity_6_8_3">#REF!</definedName>
    <definedName name="PrimeCity_6_9">#REF!</definedName>
    <definedName name="PrimeCity_6_9_1">#REF!</definedName>
    <definedName name="PrimeCity_6_9_1_1">#REF!</definedName>
    <definedName name="PrimeCity_6_9_1_1_3">#REF!</definedName>
    <definedName name="PrimeCity_6_9_1_3">#REF!</definedName>
    <definedName name="PrimeCity_7">#REF!</definedName>
    <definedName name="PrimeCity_8">#REF!</definedName>
    <definedName name="PrimeCity_8_3">#REF!</definedName>
    <definedName name="PrimeCity_9">#REF!</definedName>
    <definedName name="PrimeCity_9_3">#REF!</definedName>
    <definedName name="PrimeName">#REF!</definedName>
    <definedName name="PrimeName_1">#REF!</definedName>
    <definedName name="PrimeName_1_3">#REF!</definedName>
    <definedName name="PrimeName_10">#REF!</definedName>
    <definedName name="PrimeName_10_1">#REF!</definedName>
    <definedName name="PrimeName_10_1_3">#REF!</definedName>
    <definedName name="PrimeName_10_17">#REF!</definedName>
    <definedName name="PrimeName_10_17_3">#REF!</definedName>
    <definedName name="PrimeName_11">#REF!</definedName>
    <definedName name="PrimeName_11_1">#REF!</definedName>
    <definedName name="PrimeName_12">#REF!</definedName>
    <definedName name="PrimeName_12_3">#REF!</definedName>
    <definedName name="PrimeName_13">#REF!</definedName>
    <definedName name="PrimeName_13_3">#REF!</definedName>
    <definedName name="PrimeName_14">#REF!</definedName>
    <definedName name="PrimeName_15">#REF!</definedName>
    <definedName name="PrimeName_15_1">#REF!</definedName>
    <definedName name="PrimeName_15_1_3">#REF!</definedName>
    <definedName name="PrimeName_15_3">#REF!</definedName>
    <definedName name="PrimeName_16">#REF!</definedName>
    <definedName name="PrimeName_16_1">#REF!</definedName>
    <definedName name="PrimeName_16_1_3">#REF!</definedName>
    <definedName name="PrimeName_16_3">#REF!</definedName>
    <definedName name="PrimeName_17">#REF!</definedName>
    <definedName name="PrimeName_17_1">#REF!</definedName>
    <definedName name="PrimeName_17_3">#REF!</definedName>
    <definedName name="PrimeName_18">#REF!</definedName>
    <definedName name="PrimeName_18_1">#REF!</definedName>
    <definedName name="PrimeName_19">#REF!</definedName>
    <definedName name="PrimeName_19_1">#REF!</definedName>
    <definedName name="PrimeName_2">#REF!</definedName>
    <definedName name="PrimeName_20">#REF!</definedName>
    <definedName name="PrimeName_20_1">#REF!</definedName>
    <definedName name="PrimeName_20_1_3">#REF!</definedName>
    <definedName name="PrimeName_21">#REF!</definedName>
    <definedName name="PrimeName_21_1">#REF!</definedName>
    <definedName name="PrimeName_21_1_1">#REF!</definedName>
    <definedName name="PrimeName_21_1_1_3">#REF!</definedName>
    <definedName name="PrimeName_21_1_3">#REF!</definedName>
    <definedName name="PrimeName_22">#REF!</definedName>
    <definedName name="PrimeName_22_3">#REF!</definedName>
    <definedName name="PrimeName_23">#REF!</definedName>
    <definedName name="PrimeName_23_3">#REF!</definedName>
    <definedName name="PrimeName_24">#REF!</definedName>
    <definedName name="PrimeName_24_3">#REF!</definedName>
    <definedName name="PrimeName_25">#REF!</definedName>
    <definedName name="PrimeName_25_3">#REF!</definedName>
    <definedName name="PrimeName_26">#REF!</definedName>
    <definedName name="PrimeName_26_1">#REF!</definedName>
    <definedName name="PrimeName_26_1_3">#REF!</definedName>
    <definedName name="PrimeName_26_3">#REF!</definedName>
    <definedName name="PrimeName_27">#REF!</definedName>
    <definedName name="PrimeName_27_1">#REF!</definedName>
    <definedName name="PrimeName_27_1_3">#REF!</definedName>
    <definedName name="PrimeName_27_3">#REF!</definedName>
    <definedName name="PrimeName_28">#REF!</definedName>
    <definedName name="PrimeName_28_1">#REF!</definedName>
    <definedName name="PrimeName_28_1_3">#REF!</definedName>
    <definedName name="PrimeName_28_3">#REF!</definedName>
    <definedName name="PrimeName_29">#REF!</definedName>
    <definedName name="PrimeName_29_3">#REF!</definedName>
    <definedName name="PrimeName_3">#REF!</definedName>
    <definedName name="PrimeName_4">#REF!</definedName>
    <definedName name="PrimeName_4_1">#REF!</definedName>
    <definedName name="PrimeName_4_1_1">#REF!</definedName>
    <definedName name="PrimeName_4_1_1_1">#REF!</definedName>
    <definedName name="PrimeName_4_1_1_1_1">#REF!</definedName>
    <definedName name="PrimeName_4_1_1_1_1_1">#REF!</definedName>
    <definedName name="PrimeName_4_1_1_1_1_3">#REF!</definedName>
    <definedName name="PrimeName_4_1_1_1_3">#REF!</definedName>
    <definedName name="PrimeName_4_1_1_1_3_1">#REF!</definedName>
    <definedName name="PrimeName_4_1_1_3">#REF!</definedName>
    <definedName name="PrimeName_4_1_17">#REF!</definedName>
    <definedName name="PrimeName_4_1_17_3">#REF!</definedName>
    <definedName name="PrimeName_4_1_28">#REF!</definedName>
    <definedName name="PrimeName_4_1_28_3">#REF!</definedName>
    <definedName name="PrimeName_4_1_6">#REF!</definedName>
    <definedName name="PrimeName_4_1_6_3">#REF!</definedName>
    <definedName name="PrimeName_4_10">#REF!</definedName>
    <definedName name="PrimeName_4_10_3">#REF!</definedName>
    <definedName name="PrimeName_4_12">#REF!</definedName>
    <definedName name="PrimeName_4_12_3">#REF!</definedName>
    <definedName name="PrimeName_4_13">#REF!</definedName>
    <definedName name="PrimeName_4_13_3">#REF!</definedName>
    <definedName name="PrimeName_4_14">#REF!</definedName>
    <definedName name="PrimeName_4_14_3">#REF!</definedName>
    <definedName name="PrimeName_4_15">#REF!</definedName>
    <definedName name="PrimeName_4_15_3">#REF!</definedName>
    <definedName name="PrimeName_4_16">#REF!</definedName>
    <definedName name="PrimeName_4_16_3">#REF!</definedName>
    <definedName name="PrimeName_4_17">#REF!</definedName>
    <definedName name="PrimeName_4_17_3">#REF!</definedName>
    <definedName name="PrimeName_4_18">#REF!</definedName>
    <definedName name="PrimeName_4_18_1">#REF!</definedName>
    <definedName name="PrimeName_4_19">#REF!</definedName>
    <definedName name="PrimeName_4_20">#REF!</definedName>
    <definedName name="PrimeName_4_20_3">#REF!</definedName>
    <definedName name="PrimeName_4_21">#REF!</definedName>
    <definedName name="PrimeName_4_21_1">#REF!</definedName>
    <definedName name="PrimeName_4_21_1_3">#REF!</definedName>
    <definedName name="PrimeName_4_22">#REF!</definedName>
    <definedName name="PrimeName_4_22_3">#REF!</definedName>
    <definedName name="PrimeName_4_23">#REF!</definedName>
    <definedName name="PrimeName_4_23_3">#REF!</definedName>
    <definedName name="PrimeName_4_24">#REF!</definedName>
    <definedName name="PrimeName_4_24_3">#REF!</definedName>
    <definedName name="PrimeName_4_25">#REF!</definedName>
    <definedName name="PrimeName_4_25_3">#REF!</definedName>
    <definedName name="PrimeName_4_26">#REF!</definedName>
    <definedName name="PrimeName_4_26_3">#REF!</definedName>
    <definedName name="PrimeName_4_27">#REF!</definedName>
    <definedName name="PrimeName_4_27_3">#REF!</definedName>
    <definedName name="PrimeName_4_28">#REF!</definedName>
    <definedName name="PrimeName_4_28_3">#REF!</definedName>
    <definedName name="PrimeName_4_6">#REF!</definedName>
    <definedName name="PrimeName_4_6_3">#REF!</definedName>
    <definedName name="PrimeName_4_7">#REF!</definedName>
    <definedName name="PrimeName_4_7_3">#REF!</definedName>
    <definedName name="PrimeName_4_8">#REF!</definedName>
    <definedName name="PrimeName_4_8_3">#REF!</definedName>
    <definedName name="PrimeName_4_9">#REF!</definedName>
    <definedName name="PrimeName_4_9_3">#REF!</definedName>
    <definedName name="PrimeName_5">#REF!</definedName>
    <definedName name="PrimeName_5_17">#REF!</definedName>
    <definedName name="PrimeName_5_17_3">#REF!</definedName>
    <definedName name="PrimeName_5_28">#REF!</definedName>
    <definedName name="PrimeName_5_28_3">#REF!</definedName>
    <definedName name="PrimeName_5_3">#REF!</definedName>
    <definedName name="PrimeName_5_6">#REF!</definedName>
    <definedName name="PrimeName_5_6_3">#REF!</definedName>
    <definedName name="PrimeName_6">#REF!</definedName>
    <definedName name="PrimeName_6_1">#REF!</definedName>
    <definedName name="PrimeName_6_10">#REF!</definedName>
    <definedName name="PrimeName_6_10_3">#REF!</definedName>
    <definedName name="PrimeName_6_12">#REF!</definedName>
    <definedName name="PrimeName_6_12_3">#REF!</definedName>
    <definedName name="PrimeName_6_13">#REF!</definedName>
    <definedName name="PrimeName_6_13_3">#REF!</definedName>
    <definedName name="PrimeName_6_14">#REF!</definedName>
    <definedName name="PrimeName_6_14_3">#REF!</definedName>
    <definedName name="PrimeName_6_15">#REF!</definedName>
    <definedName name="PrimeName_6_15_3">#REF!</definedName>
    <definedName name="PrimeName_6_16">#REF!</definedName>
    <definedName name="PrimeName_6_16_3">#REF!</definedName>
    <definedName name="PrimeName_6_17">#REF!</definedName>
    <definedName name="PrimeName_6_17_3">#REF!</definedName>
    <definedName name="PrimeName_6_18">#REF!</definedName>
    <definedName name="PrimeName_6_18_1">#REF!</definedName>
    <definedName name="PrimeName_6_19">#REF!</definedName>
    <definedName name="PrimeName_6_20">#REF!</definedName>
    <definedName name="PrimeName_6_20_3">#REF!</definedName>
    <definedName name="PrimeName_6_21">#REF!</definedName>
    <definedName name="PrimeName_6_21_1">#REF!</definedName>
    <definedName name="PrimeName_6_21_1_3">#REF!</definedName>
    <definedName name="PrimeName_6_22">#REF!</definedName>
    <definedName name="PrimeName_6_22_3">#REF!</definedName>
    <definedName name="PrimeName_6_23">#REF!</definedName>
    <definedName name="PrimeName_6_23_3">#REF!</definedName>
    <definedName name="PrimeName_6_24">#REF!</definedName>
    <definedName name="PrimeName_6_24_3">#REF!</definedName>
    <definedName name="PrimeName_6_25">#REF!</definedName>
    <definedName name="PrimeName_6_25_3">#REF!</definedName>
    <definedName name="PrimeName_6_26">#REF!</definedName>
    <definedName name="PrimeName_6_26_3">#REF!</definedName>
    <definedName name="PrimeName_6_27">#REF!</definedName>
    <definedName name="PrimeName_6_27_3">#REF!</definedName>
    <definedName name="PrimeName_6_28">#REF!</definedName>
    <definedName name="PrimeName_6_28_3">#REF!</definedName>
    <definedName name="PrimeName_6_6">#REF!</definedName>
    <definedName name="PrimeName_6_6_3">#REF!</definedName>
    <definedName name="PrimeName_6_7">#REF!</definedName>
    <definedName name="PrimeName_6_7_3">#REF!</definedName>
    <definedName name="PrimeName_6_8">#REF!</definedName>
    <definedName name="PrimeName_6_8_3">#REF!</definedName>
    <definedName name="PrimeName_6_9">#REF!</definedName>
    <definedName name="PrimeName_6_9_1">#REF!</definedName>
    <definedName name="PrimeName_6_9_1_1">#REF!</definedName>
    <definedName name="PrimeName_6_9_1_1_3">#REF!</definedName>
    <definedName name="PrimeName_6_9_1_3">#REF!</definedName>
    <definedName name="PrimeName_7">#REF!</definedName>
    <definedName name="PrimeName_8">#REF!</definedName>
    <definedName name="PrimeName_8_3">#REF!</definedName>
    <definedName name="PrimeName_9">#REF!</definedName>
    <definedName name="PrimeName_9_3">#REF!</definedName>
    <definedName name="PrimePostal">#REF!</definedName>
    <definedName name="PrimePostal_1">#REF!</definedName>
    <definedName name="PrimePostal_1_3">#REF!</definedName>
    <definedName name="PrimePostal_10">#REF!</definedName>
    <definedName name="PrimePostal_10_1">#REF!</definedName>
    <definedName name="PrimePostal_10_1_3">#REF!</definedName>
    <definedName name="PrimePostal_10_17">#REF!</definedName>
    <definedName name="PrimePostal_10_17_3">#REF!</definedName>
    <definedName name="PrimePostal_11">#REF!</definedName>
    <definedName name="PrimePostal_11_1">#REF!</definedName>
    <definedName name="PrimePostal_12">#REF!</definedName>
    <definedName name="PrimePostal_12_3">#REF!</definedName>
    <definedName name="PrimePostal_13">#REF!</definedName>
    <definedName name="PrimePostal_13_3">#REF!</definedName>
    <definedName name="PrimePostal_14">#REF!</definedName>
    <definedName name="PrimePostal_15">#REF!</definedName>
    <definedName name="PrimePostal_15_1">#REF!</definedName>
    <definedName name="PrimePostal_15_1_3">#REF!</definedName>
    <definedName name="PrimePostal_15_3">#REF!</definedName>
    <definedName name="PrimePostal_16">#REF!</definedName>
    <definedName name="PrimePostal_16_1">#REF!</definedName>
    <definedName name="PrimePostal_16_1_3">#REF!</definedName>
    <definedName name="PrimePostal_16_3">#REF!</definedName>
    <definedName name="PrimePostal_17">#REF!</definedName>
    <definedName name="PrimePostal_17_1">#REF!</definedName>
    <definedName name="PrimePostal_17_3">#REF!</definedName>
    <definedName name="PrimePostal_18">#REF!</definedName>
    <definedName name="PrimePostal_18_1">#REF!</definedName>
    <definedName name="PrimePostal_19">#REF!</definedName>
    <definedName name="PrimePostal_19_1">#REF!</definedName>
    <definedName name="PrimePostal_2">#REF!</definedName>
    <definedName name="PrimePostal_20">#REF!</definedName>
    <definedName name="PrimePostal_20_1">#REF!</definedName>
    <definedName name="PrimePostal_20_1_3">#REF!</definedName>
    <definedName name="PrimePostal_21">#REF!</definedName>
    <definedName name="PrimePostal_21_1">#REF!</definedName>
    <definedName name="PrimePostal_21_1_1">#REF!</definedName>
    <definedName name="PrimePostal_21_1_1_3">#REF!</definedName>
    <definedName name="PrimePostal_21_1_3">#REF!</definedName>
    <definedName name="PrimePostal_22">#REF!</definedName>
    <definedName name="PrimePostal_22_3">#REF!</definedName>
    <definedName name="PrimePostal_23">#REF!</definedName>
    <definedName name="PrimePostal_23_3">#REF!</definedName>
    <definedName name="PrimePostal_24">#REF!</definedName>
    <definedName name="PrimePostal_24_3">#REF!</definedName>
    <definedName name="PrimePostal_25">#REF!</definedName>
    <definedName name="PrimePostal_25_3">#REF!</definedName>
    <definedName name="PrimePostal_26">#REF!</definedName>
    <definedName name="PrimePostal_26_1">#REF!</definedName>
    <definedName name="PrimePostal_26_1_3">#REF!</definedName>
    <definedName name="PrimePostal_26_3">#REF!</definedName>
    <definedName name="PrimePostal_27">#REF!</definedName>
    <definedName name="PrimePostal_27_1">#REF!</definedName>
    <definedName name="PrimePostal_27_1_3">#REF!</definedName>
    <definedName name="PrimePostal_27_3">#REF!</definedName>
    <definedName name="PrimePostal_28">#REF!</definedName>
    <definedName name="PrimePostal_28_1">#REF!</definedName>
    <definedName name="PrimePostal_28_1_3">#REF!</definedName>
    <definedName name="PrimePostal_28_3">#REF!</definedName>
    <definedName name="PrimePostal_29">#REF!</definedName>
    <definedName name="PrimePostal_29_3">#REF!</definedName>
    <definedName name="PrimePostal_3">#REF!</definedName>
    <definedName name="PrimePostal_4">#REF!</definedName>
    <definedName name="PrimePostal_4_1">#REF!</definedName>
    <definedName name="PrimePostal_4_1_1">#REF!</definedName>
    <definedName name="PrimePostal_4_1_1_1">#REF!</definedName>
    <definedName name="PrimePostal_4_1_1_1_1">#REF!</definedName>
    <definedName name="PrimePostal_4_1_1_1_1_1">#REF!</definedName>
    <definedName name="PrimePostal_4_1_1_1_1_3">#REF!</definedName>
    <definedName name="PrimePostal_4_1_1_1_3">#REF!</definedName>
    <definedName name="PrimePostal_4_1_1_1_3_1">#REF!</definedName>
    <definedName name="PrimePostal_4_1_1_3">#REF!</definedName>
    <definedName name="PrimePostal_4_1_17">#REF!</definedName>
    <definedName name="PrimePostal_4_1_17_3">#REF!</definedName>
    <definedName name="PrimePostal_4_1_28">#REF!</definedName>
    <definedName name="PrimePostal_4_1_28_3">#REF!</definedName>
    <definedName name="PrimePostal_4_1_6">#REF!</definedName>
    <definedName name="PrimePostal_4_1_6_3">#REF!</definedName>
    <definedName name="PrimePostal_4_10">#REF!</definedName>
    <definedName name="PrimePostal_4_10_3">#REF!</definedName>
    <definedName name="PrimePostal_4_12">#REF!</definedName>
    <definedName name="PrimePostal_4_12_3">#REF!</definedName>
    <definedName name="PrimePostal_4_13">#REF!</definedName>
    <definedName name="PrimePostal_4_13_3">#REF!</definedName>
    <definedName name="PrimePostal_4_14">#REF!</definedName>
    <definedName name="PrimePostal_4_14_3">#REF!</definedName>
    <definedName name="PrimePostal_4_15">#REF!</definedName>
    <definedName name="PrimePostal_4_15_3">#REF!</definedName>
    <definedName name="PrimePostal_4_16">#REF!</definedName>
    <definedName name="PrimePostal_4_16_3">#REF!</definedName>
    <definedName name="PrimePostal_4_17">#REF!</definedName>
    <definedName name="PrimePostal_4_17_3">#REF!</definedName>
    <definedName name="PrimePostal_4_18">#REF!</definedName>
    <definedName name="PrimePostal_4_18_1">#REF!</definedName>
    <definedName name="PrimePostal_4_19">#REF!</definedName>
    <definedName name="PrimePostal_4_20">#REF!</definedName>
    <definedName name="PrimePostal_4_20_3">#REF!</definedName>
    <definedName name="PrimePostal_4_21">#REF!</definedName>
    <definedName name="PrimePostal_4_21_1">#REF!</definedName>
    <definedName name="PrimePostal_4_21_1_3">#REF!</definedName>
    <definedName name="PrimePostal_4_22">#REF!</definedName>
    <definedName name="PrimePostal_4_22_3">#REF!</definedName>
    <definedName name="PrimePostal_4_23">#REF!</definedName>
    <definedName name="PrimePostal_4_23_3">#REF!</definedName>
    <definedName name="PrimePostal_4_24">#REF!</definedName>
    <definedName name="PrimePostal_4_24_3">#REF!</definedName>
    <definedName name="PrimePostal_4_25">#REF!</definedName>
    <definedName name="PrimePostal_4_25_3">#REF!</definedName>
    <definedName name="PrimePostal_4_26">#REF!</definedName>
    <definedName name="PrimePostal_4_26_3">#REF!</definedName>
    <definedName name="PrimePostal_4_27">#REF!</definedName>
    <definedName name="PrimePostal_4_27_3">#REF!</definedName>
    <definedName name="PrimePostal_4_28">#REF!</definedName>
    <definedName name="PrimePostal_4_28_3">#REF!</definedName>
    <definedName name="PrimePostal_4_6">#REF!</definedName>
    <definedName name="PrimePostal_4_6_3">#REF!</definedName>
    <definedName name="PrimePostal_4_7">#REF!</definedName>
    <definedName name="PrimePostal_4_7_3">#REF!</definedName>
    <definedName name="PrimePostal_4_8">#REF!</definedName>
    <definedName name="PrimePostal_4_8_3">#REF!</definedName>
    <definedName name="PrimePostal_4_9">#REF!</definedName>
    <definedName name="PrimePostal_4_9_3">#REF!</definedName>
    <definedName name="PrimePostal_5">#REF!</definedName>
    <definedName name="PrimePostal_5_17">#REF!</definedName>
    <definedName name="PrimePostal_5_17_3">#REF!</definedName>
    <definedName name="PrimePostal_5_28">#REF!</definedName>
    <definedName name="PrimePostal_5_28_3">#REF!</definedName>
    <definedName name="PrimePostal_5_3">#REF!</definedName>
    <definedName name="PrimePostal_5_6">#REF!</definedName>
    <definedName name="PrimePostal_5_6_3">#REF!</definedName>
    <definedName name="PrimePostal_6">#REF!</definedName>
    <definedName name="PrimePostal_6_1">#REF!</definedName>
    <definedName name="PrimePostal_6_10">#REF!</definedName>
    <definedName name="PrimePostal_6_10_3">#REF!</definedName>
    <definedName name="PrimePostal_6_12">#REF!</definedName>
    <definedName name="PrimePostal_6_12_3">#REF!</definedName>
    <definedName name="PrimePostal_6_13">#REF!</definedName>
    <definedName name="PrimePostal_6_13_3">#REF!</definedName>
    <definedName name="PrimePostal_6_14">#REF!</definedName>
    <definedName name="PrimePostal_6_14_3">#REF!</definedName>
    <definedName name="PrimePostal_6_15">#REF!</definedName>
    <definedName name="PrimePostal_6_15_3">#REF!</definedName>
    <definedName name="PrimePostal_6_16">#REF!</definedName>
    <definedName name="PrimePostal_6_16_3">#REF!</definedName>
    <definedName name="PrimePostal_6_17">#REF!</definedName>
    <definedName name="PrimePostal_6_17_3">#REF!</definedName>
    <definedName name="PrimePostal_6_18">#REF!</definedName>
    <definedName name="PrimePostal_6_18_1">#REF!</definedName>
    <definedName name="PrimePostal_6_19">#REF!</definedName>
    <definedName name="PrimePostal_6_20">#REF!</definedName>
    <definedName name="PrimePostal_6_20_3">#REF!</definedName>
    <definedName name="PrimePostal_6_21">#REF!</definedName>
    <definedName name="PrimePostal_6_21_1">#REF!</definedName>
    <definedName name="PrimePostal_6_21_1_3">#REF!</definedName>
    <definedName name="PrimePostal_6_22">#REF!</definedName>
    <definedName name="PrimePostal_6_22_3">#REF!</definedName>
    <definedName name="PrimePostal_6_23">#REF!</definedName>
    <definedName name="PrimePostal_6_23_3">#REF!</definedName>
    <definedName name="PrimePostal_6_24">#REF!</definedName>
    <definedName name="PrimePostal_6_24_3">#REF!</definedName>
    <definedName name="PrimePostal_6_25">#REF!</definedName>
    <definedName name="PrimePostal_6_25_3">#REF!</definedName>
    <definedName name="PrimePostal_6_26">#REF!</definedName>
    <definedName name="PrimePostal_6_26_3">#REF!</definedName>
    <definedName name="PrimePostal_6_27">#REF!</definedName>
    <definedName name="PrimePostal_6_27_3">#REF!</definedName>
    <definedName name="PrimePostal_6_28">#REF!</definedName>
    <definedName name="PrimePostal_6_28_3">#REF!</definedName>
    <definedName name="PrimePostal_6_6">#REF!</definedName>
    <definedName name="PrimePostal_6_6_3">#REF!</definedName>
    <definedName name="PrimePostal_6_7">#REF!</definedName>
    <definedName name="PrimePostal_6_7_3">#REF!</definedName>
    <definedName name="PrimePostal_6_8">#REF!</definedName>
    <definedName name="PrimePostal_6_8_3">#REF!</definedName>
    <definedName name="PrimePostal_6_9">#REF!</definedName>
    <definedName name="PrimePostal_6_9_1">#REF!</definedName>
    <definedName name="PrimePostal_6_9_1_1">#REF!</definedName>
    <definedName name="PrimePostal_6_9_1_1_3">#REF!</definedName>
    <definedName name="PrimePostal_6_9_1_3">#REF!</definedName>
    <definedName name="PrimePostal_7">#REF!</definedName>
    <definedName name="PrimePostal_8">#REF!</definedName>
    <definedName name="PrimePostal_8_3">#REF!</definedName>
    <definedName name="PrimePostal_9">#REF!</definedName>
    <definedName name="PrimePostal_9_3">#REF!</definedName>
    <definedName name="PrimePrio">#REF!</definedName>
    <definedName name="PrimePrio_1">#REF!</definedName>
    <definedName name="PrimePrio_1_3">#REF!</definedName>
    <definedName name="PrimePrio_10">#REF!</definedName>
    <definedName name="PrimePrio_10_1">#REF!</definedName>
    <definedName name="PrimePrio_10_1_3">#REF!</definedName>
    <definedName name="PrimePrio_10_17">#REF!</definedName>
    <definedName name="PrimePrio_10_17_3">#REF!</definedName>
    <definedName name="PrimePrio_11">#REF!</definedName>
    <definedName name="PrimePrio_11_1">#REF!</definedName>
    <definedName name="PrimePrio_12">#REF!</definedName>
    <definedName name="PrimePrio_12_3">#REF!</definedName>
    <definedName name="PrimePrio_13">#REF!</definedName>
    <definedName name="PrimePrio_13_3">#REF!</definedName>
    <definedName name="PrimePrio_14">#REF!</definedName>
    <definedName name="PrimePrio_15">#REF!</definedName>
    <definedName name="PrimePrio_15_1">#REF!</definedName>
    <definedName name="PrimePrio_15_1_3">#REF!</definedName>
    <definedName name="PrimePrio_15_3">#REF!</definedName>
    <definedName name="PrimePrio_16">#REF!</definedName>
    <definedName name="PrimePrio_16_1">#REF!</definedName>
    <definedName name="PrimePrio_16_1_3">#REF!</definedName>
    <definedName name="PrimePrio_16_3">#REF!</definedName>
    <definedName name="PrimePrio_17">#REF!</definedName>
    <definedName name="PrimePrio_17_1">#REF!</definedName>
    <definedName name="PrimePrio_17_3">#REF!</definedName>
    <definedName name="PrimePrio_18">#REF!</definedName>
    <definedName name="PrimePrio_18_1">#REF!</definedName>
    <definedName name="PrimePrio_19">#REF!</definedName>
    <definedName name="PrimePrio_19_1">#REF!</definedName>
    <definedName name="PrimePrio_2">#REF!</definedName>
    <definedName name="PrimePrio_20">#REF!</definedName>
    <definedName name="PrimePrio_20_1">#REF!</definedName>
    <definedName name="PrimePrio_20_1_3">#REF!</definedName>
    <definedName name="PrimePrio_21">#REF!</definedName>
    <definedName name="PrimePrio_21_1">#REF!</definedName>
    <definedName name="PrimePrio_21_1_1">#REF!</definedName>
    <definedName name="PrimePrio_21_1_1_3">#REF!</definedName>
    <definedName name="PrimePrio_21_1_3">#REF!</definedName>
    <definedName name="PrimePrio_22">#REF!</definedName>
    <definedName name="PrimePrio_22_3">#REF!</definedName>
    <definedName name="PrimePrio_23">#REF!</definedName>
    <definedName name="PrimePrio_23_3">#REF!</definedName>
    <definedName name="PrimePrio_24">#REF!</definedName>
    <definedName name="PrimePrio_24_3">#REF!</definedName>
    <definedName name="PrimePrio_25">#REF!</definedName>
    <definedName name="PrimePrio_25_3">#REF!</definedName>
    <definedName name="PrimePrio_26">#REF!</definedName>
    <definedName name="PrimePrio_26_1">#REF!</definedName>
    <definedName name="PrimePrio_26_1_3">#REF!</definedName>
    <definedName name="PrimePrio_26_3">#REF!</definedName>
    <definedName name="PrimePrio_27">#REF!</definedName>
    <definedName name="PrimePrio_27_1">#REF!</definedName>
    <definedName name="PrimePrio_27_1_3">#REF!</definedName>
    <definedName name="PrimePrio_27_3">#REF!</definedName>
    <definedName name="PrimePrio_28">#REF!</definedName>
    <definedName name="PrimePrio_28_1">#REF!</definedName>
    <definedName name="PrimePrio_28_1_3">#REF!</definedName>
    <definedName name="PrimePrio_28_3">#REF!</definedName>
    <definedName name="PrimePrio_29">#REF!</definedName>
    <definedName name="PrimePrio_29_3">#REF!</definedName>
    <definedName name="PrimePrio_3">#REF!</definedName>
    <definedName name="PrimePrio_4">#REF!</definedName>
    <definedName name="PrimePrio_4_1">#REF!</definedName>
    <definedName name="PrimePrio_4_1_1">#REF!</definedName>
    <definedName name="PrimePrio_4_1_1_1">#REF!</definedName>
    <definedName name="PrimePrio_4_1_1_1_1">#REF!</definedName>
    <definedName name="PrimePrio_4_1_1_1_1_1">#REF!</definedName>
    <definedName name="PrimePrio_4_1_1_1_1_3">#REF!</definedName>
    <definedName name="PrimePrio_4_1_1_1_3">#REF!</definedName>
    <definedName name="PrimePrio_4_1_1_1_3_1">#REF!</definedName>
    <definedName name="PrimePrio_4_1_1_3">#REF!</definedName>
    <definedName name="PrimePrio_4_1_17">#REF!</definedName>
    <definedName name="PrimePrio_4_1_17_3">#REF!</definedName>
    <definedName name="PrimePrio_4_1_28">#REF!</definedName>
    <definedName name="PrimePrio_4_1_28_3">#REF!</definedName>
    <definedName name="PrimePrio_4_1_6">#REF!</definedName>
    <definedName name="PrimePrio_4_1_6_3">#REF!</definedName>
    <definedName name="PrimePrio_4_10">#REF!</definedName>
    <definedName name="PrimePrio_4_10_3">#REF!</definedName>
    <definedName name="PrimePrio_4_12">#REF!</definedName>
    <definedName name="PrimePrio_4_12_3">#REF!</definedName>
    <definedName name="PrimePrio_4_13">#REF!</definedName>
    <definedName name="PrimePrio_4_13_3">#REF!</definedName>
    <definedName name="PrimePrio_4_14">#REF!</definedName>
    <definedName name="PrimePrio_4_14_3">#REF!</definedName>
    <definedName name="PrimePrio_4_15">#REF!</definedName>
    <definedName name="PrimePrio_4_15_3">#REF!</definedName>
    <definedName name="PrimePrio_4_16">#REF!</definedName>
    <definedName name="PrimePrio_4_16_3">#REF!</definedName>
    <definedName name="PrimePrio_4_17">#REF!</definedName>
    <definedName name="PrimePrio_4_17_3">#REF!</definedName>
    <definedName name="PrimePrio_4_18">#REF!</definedName>
    <definedName name="PrimePrio_4_18_1">#REF!</definedName>
    <definedName name="PrimePrio_4_19">#REF!</definedName>
    <definedName name="PrimePrio_4_20">#REF!</definedName>
    <definedName name="PrimePrio_4_20_3">#REF!</definedName>
    <definedName name="PrimePrio_4_21">#REF!</definedName>
    <definedName name="PrimePrio_4_21_1">#REF!</definedName>
    <definedName name="PrimePrio_4_21_1_3">#REF!</definedName>
    <definedName name="PrimePrio_4_22">#REF!</definedName>
    <definedName name="PrimePrio_4_22_3">#REF!</definedName>
    <definedName name="PrimePrio_4_23">#REF!</definedName>
    <definedName name="PrimePrio_4_23_3">#REF!</definedName>
    <definedName name="PrimePrio_4_24">#REF!</definedName>
    <definedName name="PrimePrio_4_24_3">#REF!</definedName>
    <definedName name="PrimePrio_4_25">#REF!</definedName>
    <definedName name="PrimePrio_4_25_3">#REF!</definedName>
    <definedName name="PrimePrio_4_26">#REF!</definedName>
    <definedName name="PrimePrio_4_26_3">#REF!</definedName>
    <definedName name="PrimePrio_4_27">#REF!</definedName>
    <definedName name="PrimePrio_4_27_3">#REF!</definedName>
    <definedName name="PrimePrio_4_28">#REF!</definedName>
    <definedName name="PrimePrio_4_28_3">#REF!</definedName>
    <definedName name="PrimePrio_4_6">#REF!</definedName>
    <definedName name="PrimePrio_4_6_3">#REF!</definedName>
    <definedName name="PrimePrio_4_7">#REF!</definedName>
    <definedName name="PrimePrio_4_7_3">#REF!</definedName>
    <definedName name="PrimePrio_4_8">#REF!</definedName>
    <definedName name="PrimePrio_4_8_3">#REF!</definedName>
    <definedName name="PrimePrio_4_9">#REF!</definedName>
    <definedName name="PrimePrio_4_9_3">#REF!</definedName>
    <definedName name="PrimePrio_5">#REF!</definedName>
    <definedName name="PrimePrio_5_17">#REF!</definedName>
    <definedName name="PrimePrio_5_17_3">#REF!</definedName>
    <definedName name="PrimePrio_5_28">#REF!</definedName>
    <definedName name="PrimePrio_5_28_3">#REF!</definedName>
    <definedName name="PrimePrio_5_3">#REF!</definedName>
    <definedName name="PrimePrio_5_6">#REF!</definedName>
    <definedName name="PrimePrio_5_6_3">#REF!</definedName>
    <definedName name="PrimePrio_6">#REF!</definedName>
    <definedName name="PrimePrio_6_1">#REF!</definedName>
    <definedName name="PrimePrio_6_10">#REF!</definedName>
    <definedName name="PrimePrio_6_10_3">#REF!</definedName>
    <definedName name="PrimePrio_6_12">#REF!</definedName>
    <definedName name="PrimePrio_6_12_3">#REF!</definedName>
    <definedName name="PrimePrio_6_13">#REF!</definedName>
    <definedName name="PrimePrio_6_13_3">#REF!</definedName>
    <definedName name="PrimePrio_6_14">#REF!</definedName>
    <definedName name="PrimePrio_6_14_3">#REF!</definedName>
    <definedName name="PrimePrio_6_15">#REF!</definedName>
    <definedName name="PrimePrio_6_15_3">#REF!</definedName>
    <definedName name="PrimePrio_6_16">#REF!</definedName>
    <definedName name="PrimePrio_6_16_3">#REF!</definedName>
    <definedName name="PrimePrio_6_17">#REF!</definedName>
    <definedName name="PrimePrio_6_17_3">#REF!</definedName>
    <definedName name="PrimePrio_6_18">#REF!</definedName>
    <definedName name="PrimePrio_6_18_1">#REF!</definedName>
    <definedName name="PrimePrio_6_19">#REF!</definedName>
    <definedName name="PrimePrio_6_20">#REF!</definedName>
    <definedName name="PrimePrio_6_20_3">#REF!</definedName>
    <definedName name="PrimePrio_6_21">#REF!</definedName>
    <definedName name="PrimePrio_6_21_1">#REF!</definedName>
    <definedName name="PrimePrio_6_21_1_3">#REF!</definedName>
    <definedName name="PrimePrio_6_22">#REF!</definedName>
    <definedName name="PrimePrio_6_22_3">#REF!</definedName>
    <definedName name="PrimePrio_6_23">#REF!</definedName>
    <definedName name="PrimePrio_6_23_3">#REF!</definedName>
    <definedName name="PrimePrio_6_24">#REF!</definedName>
    <definedName name="PrimePrio_6_24_3">#REF!</definedName>
    <definedName name="PrimePrio_6_25">#REF!</definedName>
    <definedName name="PrimePrio_6_25_3">#REF!</definedName>
    <definedName name="PrimePrio_6_26">#REF!</definedName>
    <definedName name="PrimePrio_6_26_3">#REF!</definedName>
    <definedName name="PrimePrio_6_27">#REF!</definedName>
    <definedName name="PrimePrio_6_27_3">#REF!</definedName>
    <definedName name="PrimePrio_6_28">#REF!</definedName>
    <definedName name="PrimePrio_6_28_3">#REF!</definedName>
    <definedName name="PrimePrio_6_6">#REF!</definedName>
    <definedName name="PrimePrio_6_6_3">#REF!</definedName>
    <definedName name="PrimePrio_6_7">#REF!</definedName>
    <definedName name="PrimePrio_6_7_3">#REF!</definedName>
    <definedName name="PrimePrio_6_8">#REF!</definedName>
    <definedName name="PrimePrio_6_8_3">#REF!</definedName>
    <definedName name="PrimePrio_6_9">#REF!</definedName>
    <definedName name="PrimePrio_6_9_1">#REF!</definedName>
    <definedName name="PrimePrio_6_9_1_1">#REF!</definedName>
    <definedName name="PrimePrio_6_9_1_1_3">#REF!</definedName>
    <definedName name="PrimePrio_6_9_1_3">#REF!</definedName>
    <definedName name="PrimePrio_7">#REF!</definedName>
    <definedName name="PrimePrio_8">#REF!</definedName>
    <definedName name="PrimePrio_8_3">#REF!</definedName>
    <definedName name="PrimePrio_9">#REF!</definedName>
    <definedName name="PrimePrio_9_3">#REF!</definedName>
    <definedName name="PrimePrio_Text">#REF!</definedName>
    <definedName name="PrimePrio_Text_1">#REF!</definedName>
    <definedName name="PrimePrio_Text_1_3">#REF!</definedName>
    <definedName name="PrimePrio_Text_10">#REF!</definedName>
    <definedName name="PrimePrio_Text_10_1">#REF!</definedName>
    <definedName name="PrimePrio_Text_10_1_3">#REF!</definedName>
    <definedName name="PrimePrio_Text_10_17">#REF!</definedName>
    <definedName name="PrimePrio_Text_10_17_3">#REF!</definedName>
    <definedName name="PrimePrio_Text_11">#REF!</definedName>
    <definedName name="PrimePrio_Text_11_1">#REF!</definedName>
    <definedName name="PrimePrio_Text_12">#REF!</definedName>
    <definedName name="PrimePrio_Text_12_3">#REF!</definedName>
    <definedName name="PrimePrio_Text_13">#REF!</definedName>
    <definedName name="PrimePrio_Text_13_3">#REF!</definedName>
    <definedName name="PrimePrio_Text_14">#REF!</definedName>
    <definedName name="PrimePrio_Text_15">#REF!</definedName>
    <definedName name="PrimePrio_Text_15_1">#REF!</definedName>
    <definedName name="PrimePrio_Text_15_1_3">#REF!</definedName>
    <definedName name="PrimePrio_Text_15_3">#REF!</definedName>
    <definedName name="PrimePrio_Text_16">#REF!</definedName>
    <definedName name="PrimePrio_Text_16_1">#REF!</definedName>
    <definedName name="PrimePrio_Text_16_1_3">#REF!</definedName>
    <definedName name="PrimePrio_Text_16_3">#REF!</definedName>
    <definedName name="PrimePrio_Text_17">#REF!</definedName>
    <definedName name="PrimePrio_Text_17_1">#REF!</definedName>
    <definedName name="PrimePrio_Text_17_3">#REF!</definedName>
    <definedName name="PrimePrio_Text_18">#REF!</definedName>
    <definedName name="PrimePrio_Text_18_1">#REF!</definedName>
    <definedName name="PrimePrio_Text_19">#REF!</definedName>
    <definedName name="PrimePrio_Text_19_1">#REF!</definedName>
    <definedName name="PrimePrio_Text_2">#REF!</definedName>
    <definedName name="PrimePrio_Text_20">#REF!</definedName>
    <definedName name="PrimePrio_Text_20_1">#REF!</definedName>
    <definedName name="PrimePrio_Text_20_1_3">#REF!</definedName>
    <definedName name="PrimePrio_Text_21">#REF!</definedName>
    <definedName name="PrimePrio_Text_21_1">#REF!</definedName>
    <definedName name="PrimePrio_Text_21_1_1">#REF!</definedName>
    <definedName name="PrimePrio_Text_21_1_1_3">#REF!</definedName>
    <definedName name="PrimePrio_Text_21_1_3">#REF!</definedName>
    <definedName name="PrimePrio_Text_22">#REF!</definedName>
    <definedName name="PrimePrio_Text_22_3">#REF!</definedName>
    <definedName name="PrimePrio_Text_23">#REF!</definedName>
    <definedName name="PrimePrio_Text_23_3">#REF!</definedName>
    <definedName name="PrimePrio_Text_24">#REF!</definedName>
    <definedName name="PrimePrio_Text_24_3">#REF!</definedName>
    <definedName name="PrimePrio_Text_25">#REF!</definedName>
    <definedName name="PrimePrio_Text_25_3">#REF!</definedName>
    <definedName name="PrimePrio_Text_26">#REF!</definedName>
    <definedName name="PrimePrio_Text_26_1">#REF!</definedName>
    <definedName name="PrimePrio_Text_26_1_3">#REF!</definedName>
    <definedName name="PrimePrio_Text_26_3">#REF!</definedName>
    <definedName name="PrimePrio_Text_27">#REF!</definedName>
    <definedName name="PrimePrio_Text_27_1">#REF!</definedName>
    <definedName name="PrimePrio_Text_27_1_3">#REF!</definedName>
    <definedName name="PrimePrio_Text_27_3">#REF!</definedName>
    <definedName name="PrimePrio_Text_28">#REF!</definedName>
    <definedName name="PrimePrio_Text_28_1">#REF!</definedName>
    <definedName name="PrimePrio_Text_28_1_3">#REF!</definedName>
    <definedName name="PrimePrio_Text_28_3">#REF!</definedName>
    <definedName name="PrimePrio_Text_29">#REF!</definedName>
    <definedName name="PrimePrio_Text_29_3">#REF!</definedName>
    <definedName name="PrimePrio_Text_3">#REF!</definedName>
    <definedName name="PrimePrio_Text_4">#REF!</definedName>
    <definedName name="PrimePrio_Text_4_1">#REF!</definedName>
    <definedName name="PrimePrio_Text_4_1_1">#REF!</definedName>
    <definedName name="PrimePrio_Text_4_1_1_1">#REF!</definedName>
    <definedName name="PrimePrio_Text_4_1_1_1_1">#REF!</definedName>
    <definedName name="PrimePrio_Text_4_1_1_1_1_1">#REF!</definedName>
    <definedName name="PrimePrio_Text_4_1_1_1_1_3">#REF!</definedName>
    <definedName name="PrimePrio_Text_4_1_1_1_3">#REF!</definedName>
    <definedName name="PrimePrio_Text_4_1_1_1_3_1">#REF!</definedName>
    <definedName name="PrimePrio_Text_4_1_1_3">#REF!</definedName>
    <definedName name="PrimePrio_Text_4_1_17">#REF!</definedName>
    <definedName name="PrimePrio_Text_4_1_17_3">#REF!</definedName>
    <definedName name="PrimePrio_Text_4_1_28">#REF!</definedName>
    <definedName name="PrimePrio_Text_4_1_28_3">#REF!</definedName>
    <definedName name="PrimePrio_Text_4_1_6">#REF!</definedName>
    <definedName name="PrimePrio_Text_4_1_6_3">#REF!</definedName>
    <definedName name="PrimePrio_Text_4_10">#REF!</definedName>
    <definedName name="PrimePrio_Text_4_10_3">#REF!</definedName>
    <definedName name="PrimePrio_Text_4_12">#REF!</definedName>
    <definedName name="PrimePrio_Text_4_12_3">#REF!</definedName>
    <definedName name="PrimePrio_Text_4_13">#REF!</definedName>
    <definedName name="PrimePrio_Text_4_13_3">#REF!</definedName>
    <definedName name="PrimePrio_Text_4_14">#REF!</definedName>
    <definedName name="PrimePrio_Text_4_14_3">#REF!</definedName>
    <definedName name="PrimePrio_Text_4_15">#REF!</definedName>
    <definedName name="PrimePrio_Text_4_15_3">#REF!</definedName>
    <definedName name="PrimePrio_Text_4_16">#REF!</definedName>
    <definedName name="PrimePrio_Text_4_16_3">#REF!</definedName>
    <definedName name="PrimePrio_Text_4_17">#REF!</definedName>
    <definedName name="PrimePrio_Text_4_17_3">#REF!</definedName>
    <definedName name="PrimePrio_Text_4_18">#REF!</definedName>
    <definedName name="PrimePrio_Text_4_18_1">#REF!</definedName>
    <definedName name="PrimePrio_Text_4_19">#REF!</definedName>
    <definedName name="PrimePrio_Text_4_20">#REF!</definedName>
    <definedName name="PrimePrio_Text_4_20_3">#REF!</definedName>
    <definedName name="PrimePrio_Text_4_21">#REF!</definedName>
    <definedName name="PrimePrio_Text_4_21_1">#REF!</definedName>
    <definedName name="PrimePrio_Text_4_21_1_3">#REF!</definedName>
    <definedName name="PrimePrio_Text_4_22">#REF!</definedName>
    <definedName name="PrimePrio_Text_4_22_3">#REF!</definedName>
    <definedName name="PrimePrio_Text_4_23">#REF!</definedName>
    <definedName name="PrimePrio_Text_4_23_3">#REF!</definedName>
    <definedName name="PrimePrio_Text_4_24">#REF!</definedName>
    <definedName name="PrimePrio_Text_4_24_3">#REF!</definedName>
    <definedName name="PrimePrio_Text_4_25">#REF!</definedName>
    <definedName name="PrimePrio_Text_4_25_3">#REF!</definedName>
    <definedName name="PrimePrio_Text_4_26">#REF!</definedName>
    <definedName name="PrimePrio_Text_4_26_3">#REF!</definedName>
    <definedName name="PrimePrio_Text_4_27">#REF!</definedName>
    <definedName name="PrimePrio_Text_4_27_3">#REF!</definedName>
    <definedName name="PrimePrio_Text_4_28">#REF!</definedName>
    <definedName name="PrimePrio_Text_4_28_3">#REF!</definedName>
    <definedName name="PrimePrio_Text_4_6">#REF!</definedName>
    <definedName name="PrimePrio_Text_4_6_3">#REF!</definedName>
    <definedName name="PrimePrio_Text_4_7">#REF!</definedName>
    <definedName name="PrimePrio_Text_4_7_3">#REF!</definedName>
    <definedName name="PrimePrio_Text_4_8">#REF!</definedName>
    <definedName name="PrimePrio_Text_4_8_3">#REF!</definedName>
    <definedName name="PrimePrio_Text_4_9">#REF!</definedName>
    <definedName name="PrimePrio_Text_4_9_3">#REF!</definedName>
    <definedName name="PrimePrio_Text_5">#REF!</definedName>
    <definedName name="PrimePrio_Text_5_17">#REF!</definedName>
    <definedName name="PrimePrio_Text_5_17_3">#REF!</definedName>
    <definedName name="PrimePrio_Text_5_28">#REF!</definedName>
    <definedName name="PrimePrio_Text_5_28_3">#REF!</definedName>
    <definedName name="PrimePrio_Text_5_3">#REF!</definedName>
    <definedName name="PrimePrio_Text_5_6">#REF!</definedName>
    <definedName name="PrimePrio_Text_5_6_3">#REF!</definedName>
    <definedName name="PrimePrio_Text_6">#REF!</definedName>
    <definedName name="PrimePrio_Text_6_1">#REF!</definedName>
    <definedName name="PrimePrio_Text_6_10">#REF!</definedName>
    <definedName name="PrimePrio_Text_6_10_3">#REF!</definedName>
    <definedName name="PrimePrio_Text_6_12">#REF!</definedName>
    <definedName name="PrimePrio_Text_6_12_3">#REF!</definedName>
    <definedName name="PrimePrio_Text_6_13">#REF!</definedName>
    <definedName name="PrimePrio_Text_6_13_3">#REF!</definedName>
    <definedName name="PrimePrio_Text_6_14">#REF!</definedName>
    <definedName name="PrimePrio_Text_6_14_3">#REF!</definedName>
    <definedName name="PrimePrio_Text_6_15">#REF!</definedName>
    <definedName name="PrimePrio_Text_6_15_3">#REF!</definedName>
    <definedName name="PrimePrio_Text_6_16">#REF!</definedName>
    <definedName name="PrimePrio_Text_6_16_3">#REF!</definedName>
    <definedName name="PrimePrio_Text_6_17">#REF!</definedName>
    <definedName name="PrimePrio_Text_6_17_3">#REF!</definedName>
    <definedName name="PrimePrio_Text_6_18">#REF!</definedName>
    <definedName name="PrimePrio_Text_6_18_1">#REF!</definedName>
    <definedName name="PrimePrio_Text_6_19">#REF!</definedName>
    <definedName name="PrimePrio_Text_6_20">#REF!</definedName>
    <definedName name="PrimePrio_Text_6_20_3">#REF!</definedName>
    <definedName name="PrimePrio_Text_6_21">#REF!</definedName>
    <definedName name="PrimePrio_Text_6_21_1">#REF!</definedName>
    <definedName name="PrimePrio_Text_6_21_1_3">#REF!</definedName>
    <definedName name="PrimePrio_Text_6_22">#REF!</definedName>
    <definedName name="PrimePrio_Text_6_22_3">#REF!</definedName>
    <definedName name="PrimePrio_Text_6_23">#REF!</definedName>
    <definedName name="PrimePrio_Text_6_23_3">#REF!</definedName>
    <definedName name="PrimePrio_Text_6_24">#REF!</definedName>
    <definedName name="PrimePrio_Text_6_24_3">#REF!</definedName>
    <definedName name="PrimePrio_Text_6_25">#REF!</definedName>
    <definedName name="PrimePrio_Text_6_25_3">#REF!</definedName>
    <definedName name="PrimePrio_Text_6_26">#REF!</definedName>
    <definedName name="PrimePrio_Text_6_26_3">#REF!</definedName>
    <definedName name="PrimePrio_Text_6_27">#REF!</definedName>
    <definedName name="PrimePrio_Text_6_27_3">#REF!</definedName>
    <definedName name="PrimePrio_Text_6_28">#REF!</definedName>
    <definedName name="PrimePrio_Text_6_28_3">#REF!</definedName>
    <definedName name="PrimePrio_Text_6_6">#REF!</definedName>
    <definedName name="PrimePrio_Text_6_6_3">#REF!</definedName>
    <definedName name="PrimePrio_Text_6_7">#REF!</definedName>
    <definedName name="PrimePrio_Text_6_7_3">#REF!</definedName>
    <definedName name="PrimePrio_Text_6_8">#REF!</definedName>
    <definedName name="PrimePrio_Text_6_8_3">#REF!</definedName>
    <definedName name="PrimePrio_Text_6_9">#REF!</definedName>
    <definedName name="PrimePrio_Text_6_9_1">#REF!</definedName>
    <definedName name="PrimePrio_Text_6_9_1_1">#REF!</definedName>
    <definedName name="PrimePrio_Text_6_9_1_1_3">#REF!</definedName>
    <definedName name="PrimePrio_Text_6_9_1_3">#REF!</definedName>
    <definedName name="PrimePrio_Text_7">#REF!</definedName>
    <definedName name="PrimePrio_Text_8">#REF!</definedName>
    <definedName name="PrimePrio_Text_8_3">#REF!</definedName>
    <definedName name="PrimePrio_Text_9">#REF!</definedName>
    <definedName name="PrimePrio_Text_9_3">#REF!</definedName>
    <definedName name="PrimeState">#REF!</definedName>
    <definedName name="PrimeState_1">#REF!</definedName>
    <definedName name="PrimeState_1_3">#REF!</definedName>
    <definedName name="PrimeState_10">#REF!</definedName>
    <definedName name="PrimeState_10_1">#REF!</definedName>
    <definedName name="PrimeState_10_1_3">#REF!</definedName>
    <definedName name="PrimeState_10_17">#REF!</definedName>
    <definedName name="PrimeState_10_17_3">#REF!</definedName>
    <definedName name="PrimeState_11">#REF!</definedName>
    <definedName name="PrimeState_11_1">#REF!</definedName>
    <definedName name="PrimeState_12">#REF!</definedName>
    <definedName name="PrimeState_12_3">#REF!</definedName>
    <definedName name="PrimeState_13">#REF!</definedName>
    <definedName name="PrimeState_13_3">#REF!</definedName>
    <definedName name="PrimeState_14">#REF!</definedName>
    <definedName name="PrimeState_15">#REF!</definedName>
    <definedName name="PrimeState_15_1">#REF!</definedName>
    <definedName name="PrimeState_15_1_3">#REF!</definedName>
    <definedName name="PrimeState_15_3">#REF!</definedName>
    <definedName name="PrimeState_16">#REF!</definedName>
    <definedName name="PrimeState_16_1">#REF!</definedName>
    <definedName name="PrimeState_16_1_3">#REF!</definedName>
    <definedName name="PrimeState_16_3">#REF!</definedName>
    <definedName name="PrimeState_17">#REF!</definedName>
    <definedName name="PrimeState_17_1">#REF!</definedName>
    <definedName name="PrimeState_17_3">#REF!</definedName>
    <definedName name="PrimeState_18">#REF!</definedName>
    <definedName name="PrimeState_18_1">#REF!</definedName>
    <definedName name="PrimeState_19">#REF!</definedName>
    <definedName name="PrimeState_19_1">#REF!</definedName>
    <definedName name="PrimeState_2">#REF!</definedName>
    <definedName name="PrimeState_20">#REF!</definedName>
    <definedName name="PrimeState_20_1">#REF!</definedName>
    <definedName name="PrimeState_20_1_3">#REF!</definedName>
    <definedName name="PrimeState_21">#REF!</definedName>
    <definedName name="PrimeState_21_1">#REF!</definedName>
    <definedName name="PrimeState_21_1_1">#REF!</definedName>
    <definedName name="PrimeState_21_1_1_3">#REF!</definedName>
    <definedName name="PrimeState_21_1_3">#REF!</definedName>
    <definedName name="PrimeState_22">#REF!</definedName>
    <definedName name="PrimeState_22_3">#REF!</definedName>
    <definedName name="PrimeState_23">#REF!</definedName>
    <definedName name="PrimeState_23_3">#REF!</definedName>
    <definedName name="PrimeState_24">#REF!</definedName>
    <definedName name="PrimeState_24_3">#REF!</definedName>
    <definedName name="PrimeState_25">#REF!</definedName>
    <definedName name="PrimeState_25_3">#REF!</definedName>
    <definedName name="PrimeState_26">#REF!</definedName>
    <definedName name="PrimeState_26_1">#REF!</definedName>
    <definedName name="PrimeState_26_1_3">#REF!</definedName>
    <definedName name="PrimeState_26_3">#REF!</definedName>
    <definedName name="PrimeState_27">#REF!</definedName>
    <definedName name="PrimeState_27_1">#REF!</definedName>
    <definedName name="PrimeState_27_1_3">#REF!</definedName>
    <definedName name="PrimeState_27_3">#REF!</definedName>
    <definedName name="PrimeState_28">#REF!</definedName>
    <definedName name="PrimeState_28_1">#REF!</definedName>
    <definedName name="PrimeState_28_1_3">#REF!</definedName>
    <definedName name="PrimeState_28_3">#REF!</definedName>
    <definedName name="PrimeState_29">#REF!</definedName>
    <definedName name="PrimeState_29_3">#REF!</definedName>
    <definedName name="PrimeState_3">#REF!</definedName>
    <definedName name="PrimeState_4">#REF!</definedName>
    <definedName name="PrimeState_4_1">#REF!</definedName>
    <definedName name="PrimeState_4_1_1">#REF!</definedName>
    <definedName name="PrimeState_4_1_1_1">#REF!</definedName>
    <definedName name="PrimeState_4_1_1_1_1">#REF!</definedName>
    <definedName name="PrimeState_4_1_1_1_1_1">#REF!</definedName>
    <definedName name="PrimeState_4_1_1_1_1_3">#REF!</definedName>
    <definedName name="PrimeState_4_1_1_1_3">#REF!</definedName>
    <definedName name="PrimeState_4_1_1_1_3_1">#REF!</definedName>
    <definedName name="PrimeState_4_1_1_3">#REF!</definedName>
    <definedName name="PrimeState_4_1_17">#REF!</definedName>
    <definedName name="PrimeState_4_1_17_3">#REF!</definedName>
    <definedName name="PrimeState_4_1_28">#REF!</definedName>
    <definedName name="PrimeState_4_1_28_3">#REF!</definedName>
    <definedName name="PrimeState_4_1_6">#REF!</definedName>
    <definedName name="PrimeState_4_1_6_3">#REF!</definedName>
    <definedName name="PrimeState_4_10">#REF!</definedName>
    <definedName name="PrimeState_4_10_3">#REF!</definedName>
    <definedName name="PrimeState_4_12">#REF!</definedName>
    <definedName name="PrimeState_4_12_3">#REF!</definedName>
    <definedName name="PrimeState_4_13">#REF!</definedName>
    <definedName name="PrimeState_4_13_3">#REF!</definedName>
    <definedName name="PrimeState_4_14">#REF!</definedName>
    <definedName name="PrimeState_4_14_3">#REF!</definedName>
    <definedName name="PrimeState_4_15">#REF!</definedName>
    <definedName name="PrimeState_4_15_3">#REF!</definedName>
    <definedName name="PrimeState_4_16">#REF!</definedName>
    <definedName name="PrimeState_4_16_3">#REF!</definedName>
    <definedName name="PrimeState_4_17">#REF!</definedName>
    <definedName name="PrimeState_4_17_3">#REF!</definedName>
    <definedName name="PrimeState_4_18">#REF!</definedName>
    <definedName name="PrimeState_4_18_1">#REF!</definedName>
    <definedName name="PrimeState_4_19">#REF!</definedName>
    <definedName name="PrimeState_4_20">#REF!</definedName>
    <definedName name="PrimeState_4_20_3">#REF!</definedName>
    <definedName name="PrimeState_4_21">#REF!</definedName>
    <definedName name="PrimeState_4_21_1">#REF!</definedName>
    <definedName name="PrimeState_4_21_1_3">#REF!</definedName>
    <definedName name="PrimeState_4_22">#REF!</definedName>
    <definedName name="PrimeState_4_22_3">#REF!</definedName>
    <definedName name="PrimeState_4_23">#REF!</definedName>
    <definedName name="PrimeState_4_23_3">#REF!</definedName>
    <definedName name="PrimeState_4_24">#REF!</definedName>
    <definedName name="PrimeState_4_24_3">#REF!</definedName>
    <definedName name="PrimeState_4_25">#REF!</definedName>
    <definedName name="PrimeState_4_25_3">#REF!</definedName>
    <definedName name="PrimeState_4_26">#REF!</definedName>
    <definedName name="PrimeState_4_26_3">#REF!</definedName>
    <definedName name="PrimeState_4_27">#REF!</definedName>
    <definedName name="PrimeState_4_27_3">#REF!</definedName>
    <definedName name="PrimeState_4_28">#REF!</definedName>
    <definedName name="PrimeState_4_28_3">#REF!</definedName>
    <definedName name="PrimeState_4_6">#REF!</definedName>
    <definedName name="PrimeState_4_6_3">#REF!</definedName>
    <definedName name="PrimeState_4_7">#REF!</definedName>
    <definedName name="PrimeState_4_7_3">#REF!</definedName>
    <definedName name="PrimeState_4_8">#REF!</definedName>
    <definedName name="PrimeState_4_8_3">#REF!</definedName>
    <definedName name="PrimeState_4_9">#REF!</definedName>
    <definedName name="PrimeState_4_9_3">#REF!</definedName>
    <definedName name="PrimeState_5">#REF!</definedName>
    <definedName name="PrimeState_5_17">#REF!</definedName>
    <definedName name="PrimeState_5_17_3">#REF!</definedName>
    <definedName name="PrimeState_5_28">#REF!</definedName>
    <definedName name="PrimeState_5_28_3">#REF!</definedName>
    <definedName name="PrimeState_5_3">#REF!</definedName>
    <definedName name="PrimeState_5_6">#REF!</definedName>
    <definedName name="PrimeState_5_6_3">#REF!</definedName>
    <definedName name="PrimeState_6">#REF!</definedName>
    <definedName name="PrimeState_6_1">#REF!</definedName>
    <definedName name="PrimeState_6_10">#REF!</definedName>
    <definedName name="PrimeState_6_10_3">#REF!</definedName>
    <definedName name="PrimeState_6_12">#REF!</definedName>
    <definedName name="PrimeState_6_12_3">#REF!</definedName>
    <definedName name="PrimeState_6_13">#REF!</definedName>
    <definedName name="PrimeState_6_13_3">#REF!</definedName>
    <definedName name="PrimeState_6_14">#REF!</definedName>
    <definedName name="PrimeState_6_14_3">#REF!</definedName>
    <definedName name="PrimeState_6_15">#REF!</definedName>
    <definedName name="PrimeState_6_15_3">#REF!</definedName>
    <definedName name="PrimeState_6_16">#REF!</definedName>
    <definedName name="PrimeState_6_16_3">#REF!</definedName>
    <definedName name="PrimeState_6_17">#REF!</definedName>
    <definedName name="PrimeState_6_17_3">#REF!</definedName>
    <definedName name="PrimeState_6_18">#REF!</definedName>
    <definedName name="PrimeState_6_18_1">#REF!</definedName>
    <definedName name="PrimeState_6_19">#REF!</definedName>
    <definedName name="PrimeState_6_20">#REF!</definedName>
    <definedName name="PrimeState_6_20_3">#REF!</definedName>
    <definedName name="PrimeState_6_21">#REF!</definedName>
    <definedName name="PrimeState_6_21_1">#REF!</definedName>
    <definedName name="PrimeState_6_21_1_3">#REF!</definedName>
    <definedName name="PrimeState_6_22">#REF!</definedName>
    <definedName name="PrimeState_6_22_3">#REF!</definedName>
    <definedName name="PrimeState_6_23">#REF!</definedName>
    <definedName name="PrimeState_6_23_3">#REF!</definedName>
    <definedName name="PrimeState_6_24">#REF!</definedName>
    <definedName name="PrimeState_6_24_3">#REF!</definedName>
    <definedName name="PrimeState_6_25">#REF!</definedName>
    <definedName name="PrimeState_6_25_3">#REF!</definedName>
    <definedName name="PrimeState_6_26">#REF!</definedName>
    <definedName name="PrimeState_6_26_3">#REF!</definedName>
    <definedName name="PrimeState_6_27">#REF!</definedName>
    <definedName name="PrimeState_6_27_3">#REF!</definedName>
    <definedName name="PrimeState_6_28">#REF!</definedName>
    <definedName name="PrimeState_6_28_3">#REF!</definedName>
    <definedName name="PrimeState_6_6">#REF!</definedName>
    <definedName name="PrimeState_6_6_3">#REF!</definedName>
    <definedName name="PrimeState_6_7">#REF!</definedName>
    <definedName name="PrimeState_6_7_3">#REF!</definedName>
    <definedName name="PrimeState_6_8">#REF!</definedName>
    <definedName name="PrimeState_6_8_3">#REF!</definedName>
    <definedName name="PrimeState_6_9">#REF!</definedName>
    <definedName name="PrimeState_6_9_1">#REF!</definedName>
    <definedName name="PrimeState_6_9_1_1">#REF!</definedName>
    <definedName name="PrimeState_6_9_1_1_3">#REF!</definedName>
    <definedName name="PrimeState_6_9_1_3">#REF!</definedName>
    <definedName name="PrimeState_7">#REF!</definedName>
    <definedName name="PrimeState_8">#REF!</definedName>
    <definedName name="PrimeState_8_3">#REF!</definedName>
    <definedName name="PrimeState_9">#REF!</definedName>
    <definedName name="PrimeState_9_3">#REF!</definedName>
    <definedName name="Principal">#REF!</definedName>
    <definedName name="_xlnm.Print_Area" localSheetId="3">CARPENTRY!$A$1:$I$61</definedName>
    <definedName name="_xlnm.Print_Area" localSheetId="1">CIVIL!$A$1:$I$57</definedName>
    <definedName name="_xlnm.Print_Area" localSheetId="2">'FIRE ALARM BOQ'!$A$1:$H$40</definedName>
    <definedName name="_xlnm.Print_Area" localSheetId="5">'HVAC - HI SIDE'!$A$1:$G$110</definedName>
    <definedName name="_xlnm.Print_Area" localSheetId="6">'HVAC - LOW SIDE'!$A$1:$G$103</definedName>
    <definedName name="PRINT_AREA_MI">#REF!</definedName>
    <definedName name="PRINT_AREA_MI_1">#REF!</definedName>
    <definedName name="PRINT_AREA_MI_10">#REF!</definedName>
    <definedName name="PRINT_AREA_MI_10_1">#REF!</definedName>
    <definedName name="PRINT_AREA_MI_10_1_1">#REF!</definedName>
    <definedName name="PRINT_AREA_MI_10_17">#REF!</definedName>
    <definedName name="PRINT_AREA_MI_11">#REF!</definedName>
    <definedName name="PRINT_AREA_MI_11_1">#REF!</definedName>
    <definedName name="PRINT_AREA_MI_12">#REF!</definedName>
    <definedName name="PRINT_AREA_MI_13">#REF!</definedName>
    <definedName name="PRINT_AREA_MI_14">#REF!</definedName>
    <definedName name="PRINT_AREA_MI_14_1">#REF!</definedName>
    <definedName name="PRINT_AREA_MI_14_17">#REF!</definedName>
    <definedName name="PRINT_AREA_MI_15">#REF!</definedName>
    <definedName name="PRINT_AREA_MI_15_1">#REF!</definedName>
    <definedName name="PRINT_AREA_MI_16">#REF!</definedName>
    <definedName name="PRINT_AREA_MI_16_1">#REF!</definedName>
    <definedName name="PRINT_AREA_MI_17">#REF!</definedName>
    <definedName name="PRINT_AREA_MI_17_1">#REF!</definedName>
    <definedName name="PRINT_AREA_MI_18">#REF!</definedName>
    <definedName name="PRINT_AREA_MI_18_1">#REF!</definedName>
    <definedName name="PRINT_AREA_MI_19">#REF!</definedName>
    <definedName name="PRINT_AREA_MI_19_1">#REF!</definedName>
    <definedName name="PRINT_AREA_MI_2">#REF!</definedName>
    <definedName name="PRINT_AREA_MI_20">#REF!</definedName>
    <definedName name="PRINT_AREA_MI_20_1">#REF!</definedName>
    <definedName name="PRINT_AREA_MI_21">#REF!</definedName>
    <definedName name="PRINT_AREA_MI_21_1">#REF!</definedName>
    <definedName name="PRINT_AREA_MI_21_1_1">#REF!</definedName>
    <definedName name="PRINT_AREA_MI_22">#REF!</definedName>
    <definedName name="PRINT_AREA_MI_23">#REF!</definedName>
    <definedName name="PRINT_AREA_MI_24">#REF!</definedName>
    <definedName name="PRINT_AREA_MI_25">#REF!</definedName>
    <definedName name="PRINT_AREA_MI_26">#REF!</definedName>
    <definedName name="PRINT_AREA_MI_26_1">#REF!</definedName>
    <definedName name="PRINT_AREA_MI_27">#REF!</definedName>
    <definedName name="PRINT_AREA_MI_27_1">#REF!</definedName>
    <definedName name="PRINT_AREA_MI_28">#REF!</definedName>
    <definedName name="PRINT_AREA_MI_28_1">#REF!</definedName>
    <definedName name="PRINT_AREA_MI_29">#REF!</definedName>
    <definedName name="PRINT_AREA_MI_4">#REF!</definedName>
    <definedName name="PRINT_AREA_MI_4_1">#REF!</definedName>
    <definedName name="PRINT_AREA_MI_4_1_1">#REF!</definedName>
    <definedName name="PRINT_AREA_MI_4_1_1_1">#REF!</definedName>
    <definedName name="PRINT_AREA_MI_4_1_1_1_1">#REF!</definedName>
    <definedName name="PRINT_AREA_MI_4_1_1_1_1_1">#REF!</definedName>
    <definedName name="PRINT_AREA_MI_4_1_17">#REF!</definedName>
    <definedName name="PRINT_AREA_MI_4_1_28">#REF!</definedName>
    <definedName name="PRINT_AREA_MI_4_1_6">#REF!</definedName>
    <definedName name="PRINT_AREA_MI_4_10">#REF!</definedName>
    <definedName name="PRINT_AREA_MI_4_12">#REF!</definedName>
    <definedName name="PRINT_AREA_MI_4_13">#REF!</definedName>
    <definedName name="PRINT_AREA_MI_4_14">#REF!</definedName>
    <definedName name="PRINT_AREA_MI_4_15">#REF!</definedName>
    <definedName name="PRINT_AREA_MI_4_16">#REF!</definedName>
    <definedName name="PRINT_AREA_MI_4_17">#REF!</definedName>
    <definedName name="PRINT_AREA_MI_4_18">#REF!</definedName>
    <definedName name="PRINT_AREA_MI_4_18_1">#REF!</definedName>
    <definedName name="PRINT_AREA_MI_4_19">#REF!</definedName>
    <definedName name="PRINT_AREA_MI_4_20">#REF!</definedName>
    <definedName name="PRINT_AREA_MI_4_21">#REF!</definedName>
    <definedName name="PRINT_AREA_MI_4_21_1">#REF!</definedName>
    <definedName name="PRINT_AREA_MI_4_22">#REF!</definedName>
    <definedName name="PRINT_AREA_MI_4_23">#REF!</definedName>
    <definedName name="PRINT_AREA_MI_4_24">#REF!</definedName>
    <definedName name="PRINT_AREA_MI_4_25">#REF!</definedName>
    <definedName name="PRINT_AREA_MI_4_26">#REF!</definedName>
    <definedName name="PRINT_AREA_MI_4_27">#REF!</definedName>
    <definedName name="PRINT_AREA_MI_4_28">#REF!</definedName>
    <definedName name="PRINT_AREA_MI_4_6">#REF!</definedName>
    <definedName name="PRINT_AREA_MI_4_7">#REF!</definedName>
    <definedName name="PRINT_AREA_MI_4_8">#REF!</definedName>
    <definedName name="PRINT_AREA_MI_4_9">#REF!</definedName>
    <definedName name="PRINT_AREA_MI_5">#REF!</definedName>
    <definedName name="PRINT_AREA_MI_5_17">#REF!</definedName>
    <definedName name="PRINT_AREA_MI_5_28">#REF!</definedName>
    <definedName name="PRINT_AREA_MI_5_6">#REF!</definedName>
    <definedName name="PRINT_AREA_MI_6">#REF!</definedName>
    <definedName name="PRINT_AREA_MI_6_1">#REF!</definedName>
    <definedName name="PRINT_AREA_MI_6_10">#REF!</definedName>
    <definedName name="PRINT_AREA_MI_6_12">#REF!</definedName>
    <definedName name="PRINT_AREA_MI_6_13">#REF!</definedName>
    <definedName name="PRINT_AREA_MI_6_14">#REF!</definedName>
    <definedName name="PRINT_AREA_MI_6_15">#REF!</definedName>
    <definedName name="PRINT_AREA_MI_6_16">#REF!</definedName>
    <definedName name="PRINT_AREA_MI_6_17">#REF!</definedName>
    <definedName name="PRINT_AREA_MI_6_18">#REF!</definedName>
    <definedName name="PRINT_AREA_MI_6_18_1">#REF!</definedName>
    <definedName name="PRINT_AREA_MI_6_19">#REF!</definedName>
    <definedName name="PRINT_AREA_MI_6_20">#REF!</definedName>
    <definedName name="PRINT_AREA_MI_6_21">#REF!</definedName>
    <definedName name="PRINT_AREA_MI_6_21_1">#REF!</definedName>
    <definedName name="PRINT_AREA_MI_6_22">#REF!</definedName>
    <definedName name="PRINT_AREA_MI_6_23">#REF!</definedName>
    <definedName name="PRINT_AREA_MI_6_24">#REF!</definedName>
    <definedName name="PRINT_AREA_MI_6_25">#REF!</definedName>
    <definedName name="PRINT_AREA_MI_6_26">#REF!</definedName>
    <definedName name="PRINT_AREA_MI_6_27">#REF!</definedName>
    <definedName name="PRINT_AREA_MI_6_28">#REF!</definedName>
    <definedName name="PRINT_AREA_MI_6_6">#REF!</definedName>
    <definedName name="PRINT_AREA_MI_6_7">#REF!</definedName>
    <definedName name="PRINT_AREA_MI_6_8">#REF!</definedName>
    <definedName name="PRINT_AREA_MI_6_9">#REF!</definedName>
    <definedName name="PRINT_AREA_MI_6_9_1">#REF!</definedName>
    <definedName name="PRINT_AREA_MI_6_9_1_1">#REF!</definedName>
    <definedName name="PRINT_AREA_MI_7">#REF!</definedName>
    <definedName name="PRINT_AREA_MI_8">#REF!</definedName>
    <definedName name="PRINT_AREA_MI_9">#REF!</definedName>
    <definedName name="PRINT_AREA_MI_9_1">#REF!</definedName>
    <definedName name="_xlnm.Print_Titles" localSheetId="4">'ELE BOQ'!$1:$6</definedName>
    <definedName name="_xlnm.Print_Titles" localSheetId="5">'HVAC - HI SIDE'!$1:$4</definedName>
    <definedName name="_xlnm.Print_Titles" localSheetId="6">'HVAC - LOW SIDE'!$1:$4</definedName>
    <definedName name="_xlnm.Print_Titles" localSheetId="7">'PHE BOQ'!$5:$6</definedName>
    <definedName name="PROD">#REF!</definedName>
    <definedName name="PROD_1">#REF!</definedName>
    <definedName name="PROD_1_3">#REF!</definedName>
    <definedName name="PROD_10">#REF!</definedName>
    <definedName name="PROD_10_1">#REF!</definedName>
    <definedName name="PROD_10_1_1">#REF!</definedName>
    <definedName name="PROD_10_17">#REF!</definedName>
    <definedName name="PROD_11">#REF!</definedName>
    <definedName name="PROD_11_1">#REF!</definedName>
    <definedName name="PROD_12">#REF!</definedName>
    <definedName name="PROD_13">#REF!</definedName>
    <definedName name="PROD_14">#REF!</definedName>
    <definedName name="PROD_14_1">#REF!</definedName>
    <definedName name="PROD_14_17">#REF!</definedName>
    <definedName name="PROD_15">#REF!</definedName>
    <definedName name="PROD_15_1">#REF!</definedName>
    <definedName name="PROD_16">#REF!</definedName>
    <definedName name="PROD_16_1">#REF!</definedName>
    <definedName name="PROD_17">#REF!</definedName>
    <definedName name="PROD_17_1">#REF!</definedName>
    <definedName name="PROD_18">#REF!</definedName>
    <definedName name="PROD_18_1">#REF!</definedName>
    <definedName name="PROD_19">#REF!</definedName>
    <definedName name="PROD_19_1">#REF!</definedName>
    <definedName name="PROD_2">#REF!</definedName>
    <definedName name="PROD_20">#REF!</definedName>
    <definedName name="PROD_20_1">#REF!</definedName>
    <definedName name="PROD_21">#REF!</definedName>
    <definedName name="PROD_21_1">#REF!</definedName>
    <definedName name="PROD_21_1_1">#REF!</definedName>
    <definedName name="PROD_22">#REF!</definedName>
    <definedName name="PROD_23">#REF!</definedName>
    <definedName name="PROD_24">#REF!</definedName>
    <definedName name="PROD_25">#REF!</definedName>
    <definedName name="PROD_26">#REF!</definedName>
    <definedName name="PROD_26_1">#REF!</definedName>
    <definedName name="PROD_27">#REF!</definedName>
    <definedName name="PROD_27_1">#REF!</definedName>
    <definedName name="PROD_28">#REF!</definedName>
    <definedName name="PROD_28_1">#REF!</definedName>
    <definedName name="PROD_29">#REF!</definedName>
    <definedName name="PROD_3">#REF!</definedName>
    <definedName name="PROD_4">#REF!</definedName>
    <definedName name="PROD_4_1">#REF!</definedName>
    <definedName name="PROD_4_1_1">#REF!</definedName>
    <definedName name="PROD_4_1_1_1">#REF!</definedName>
    <definedName name="PROD_4_1_1_1_1">#REF!</definedName>
    <definedName name="PROD_4_1_1_1_1_1">#REF!</definedName>
    <definedName name="PROD_4_10">#REF!</definedName>
    <definedName name="PROD_4_12">#REF!</definedName>
    <definedName name="PROD_4_13">#REF!</definedName>
    <definedName name="PROD_4_14">#REF!</definedName>
    <definedName name="PROD_4_15">#REF!</definedName>
    <definedName name="PROD_4_16">#REF!</definedName>
    <definedName name="PROD_4_17">#REF!</definedName>
    <definedName name="PROD_4_18">#REF!</definedName>
    <definedName name="PROD_4_18_1">#REF!</definedName>
    <definedName name="PROD_4_19">#REF!</definedName>
    <definedName name="PROD_4_20">#REF!</definedName>
    <definedName name="PROD_4_21">#REF!</definedName>
    <definedName name="PROD_4_21_1">#REF!</definedName>
    <definedName name="PROD_4_22">#REF!</definedName>
    <definedName name="PROD_4_23">#REF!</definedName>
    <definedName name="PROD_4_24">#REF!</definedName>
    <definedName name="PROD_4_25">#REF!</definedName>
    <definedName name="PROD_4_26">#REF!</definedName>
    <definedName name="PROD_4_27">#REF!</definedName>
    <definedName name="PROD_4_28">#REF!</definedName>
    <definedName name="PROD_4_6">#REF!</definedName>
    <definedName name="PROD_4_7">#REF!</definedName>
    <definedName name="PROD_4_8">#REF!</definedName>
    <definedName name="PROD_4_9">#REF!</definedName>
    <definedName name="PROD_5">#REF!</definedName>
    <definedName name="PROD_6">#REF!</definedName>
    <definedName name="PROD_6_1">#REF!</definedName>
    <definedName name="PROD_6_10">#REF!</definedName>
    <definedName name="PROD_6_12">#REF!</definedName>
    <definedName name="PROD_6_13">#REF!</definedName>
    <definedName name="PROD_6_14">#REF!</definedName>
    <definedName name="PROD_6_15">#REF!</definedName>
    <definedName name="PROD_6_16">#REF!</definedName>
    <definedName name="PROD_6_17">#REF!</definedName>
    <definedName name="PROD_6_18">#REF!</definedName>
    <definedName name="PROD_6_18_1">#REF!</definedName>
    <definedName name="PROD_6_19">#REF!</definedName>
    <definedName name="PROD_6_20">#REF!</definedName>
    <definedName name="PROD_6_21">#REF!</definedName>
    <definedName name="PROD_6_21_1">#REF!</definedName>
    <definedName name="PROD_6_22">#REF!</definedName>
    <definedName name="PROD_6_23">#REF!</definedName>
    <definedName name="PROD_6_24">#REF!</definedName>
    <definedName name="PROD_6_25">#REF!</definedName>
    <definedName name="PROD_6_26">#REF!</definedName>
    <definedName name="PROD_6_27">#REF!</definedName>
    <definedName name="PROD_6_28">#REF!</definedName>
    <definedName name="PROD_6_6">#REF!</definedName>
    <definedName name="PROD_6_7">#REF!</definedName>
    <definedName name="PROD_6_8">#REF!</definedName>
    <definedName name="PROD_6_9">#REF!</definedName>
    <definedName name="PROD_6_9_1">#REF!</definedName>
    <definedName name="PROD_6_9_1_1">#REF!</definedName>
    <definedName name="PROD_7">#REF!</definedName>
    <definedName name="PROD_8">#REF!</definedName>
    <definedName name="PROD_9">#REF!</definedName>
    <definedName name="PROD_9_1">#REF!</definedName>
    <definedName name="ProdCode1">#REF!</definedName>
    <definedName name="ProdCode1_1">#REF!</definedName>
    <definedName name="ProdCode1_1_3">#REF!</definedName>
    <definedName name="ProdCode1_10">#REF!</definedName>
    <definedName name="ProdCode1_10_1">#REF!</definedName>
    <definedName name="ProdCode1_10_1_3">#REF!</definedName>
    <definedName name="ProdCode1_10_17">#REF!</definedName>
    <definedName name="ProdCode1_10_17_3">#REF!</definedName>
    <definedName name="ProdCode1_11">#REF!</definedName>
    <definedName name="ProdCode1_11_1">#REF!</definedName>
    <definedName name="ProdCode1_12">#REF!</definedName>
    <definedName name="ProdCode1_12_3">#REF!</definedName>
    <definedName name="ProdCode1_13">#REF!</definedName>
    <definedName name="ProdCode1_13_3">#REF!</definedName>
    <definedName name="ProdCode1_14">#REF!</definedName>
    <definedName name="ProdCode1_15">#REF!</definedName>
    <definedName name="ProdCode1_15_1">#REF!</definedName>
    <definedName name="ProdCode1_15_1_3">#REF!</definedName>
    <definedName name="ProdCode1_15_3">#REF!</definedName>
    <definedName name="ProdCode1_16">#REF!</definedName>
    <definedName name="ProdCode1_16_1">#REF!</definedName>
    <definedName name="ProdCode1_16_1_3">#REF!</definedName>
    <definedName name="ProdCode1_16_3">#REF!</definedName>
    <definedName name="ProdCode1_17">#REF!</definedName>
    <definedName name="ProdCode1_17_1">#REF!</definedName>
    <definedName name="ProdCode1_17_3">#REF!</definedName>
    <definedName name="ProdCode1_18">#REF!</definedName>
    <definedName name="ProdCode1_18_1">#REF!</definedName>
    <definedName name="ProdCode1_19">#REF!</definedName>
    <definedName name="ProdCode1_19_1">#REF!</definedName>
    <definedName name="ProdCode1_2">#REF!</definedName>
    <definedName name="ProdCode1_20">#REF!</definedName>
    <definedName name="ProdCode1_20_1">#REF!</definedName>
    <definedName name="ProdCode1_20_1_3">#REF!</definedName>
    <definedName name="ProdCode1_21">#REF!</definedName>
    <definedName name="ProdCode1_21_1">#REF!</definedName>
    <definedName name="ProdCode1_21_1_1">#REF!</definedName>
    <definedName name="ProdCode1_21_1_1_3">#REF!</definedName>
    <definedName name="ProdCode1_21_1_3">#REF!</definedName>
    <definedName name="ProdCode1_22">#REF!</definedName>
    <definedName name="ProdCode1_22_3">#REF!</definedName>
    <definedName name="ProdCode1_23">#REF!</definedName>
    <definedName name="ProdCode1_23_3">#REF!</definedName>
    <definedName name="ProdCode1_24">#REF!</definedName>
    <definedName name="ProdCode1_24_3">#REF!</definedName>
    <definedName name="ProdCode1_25">#REF!</definedName>
    <definedName name="ProdCode1_25_3">#REF!</definedName>
    <definedName name="ProdCode1_26">#REF!</definedName>
    <definedName name="ProdCode1_26_1">#REF!</definedName>
    <definedName name="ProdCode1_26_1_3">#REF!</definedName>
    <definedName name="ProdCode1_26_3">#REF!</definedName>
    <definedName name="ProdCode1_27">#REF!</definedName>
    <definedName name="ProdCode1_27_1">#REF!</definedName>
    <definedName name="ProdCode1_27_1_3">#REF!</definedName>
    <definedName name="ProdCode1_27_3">#REF!</definedName>
    <definedName name="ProdCode1_28">#REF!</definedName>
    <definedName name="ProdCode1_28_1">#REF!</definedName>
    <definedName name="ProdCode1_28_1_3">#REF!</definedName>
    <definedName name="ProdCode1_28_3">#REF!</definedName>
    <definedName name="ProdCode1_29">#REF!</definedName>
    <definedName name="ProdCode1_29_3">#REF!</definedName>
    <definedName name="ProdCode1_3">#REF!</definedName>
    <definedName name="ProdCode1_4">#REF!</definedName>
    <definedName name="ProdCode1_4_1">#REF!</definedName>
    <definedName name="ProdCode1_4_1_1">#REF!</definedName>
    <definedName name="ProdCode1_4_1_1_1">#REF!</definedName>
    <definedName name="ProdCode1_4_1_1_1_1">#REF!</definedName>
    <definedName name="ProdCode1_4_1_1_1_1_1">#REF!</definedName>
    <definedName name="ProdCode1_4_1_1_1_1_3">#REF!</definedName>
    <definedName name="ProdCode1_4_1_1_1_3">#REF!</definedName>
    <definedName name="ProdCode1_4_1_1_1_3_1">#REF!</definedName>
    <definedName name="ProdCode1_4_1_1_3">#REF!</definedName>
    <definedName name="ProdCode1_4_1_17">#REF!</definedName>
    <definedName name="ProdCode1_4_1_17_3">#REF!</definedName>
    <definedName name="ProdCode1_4_1_28">#REF!</definedName>
    <definedName name="ProdCode1_4_1_28_3">#REF!</definedName>
    <definedName name="ProdCode1_4_1_6">#REF!</definedName>
    <definedName name="ProdCode1_4_1_6_3">#REF!</definedName>
    <definedName name="ProdCode1_4_10">#REF!</definedName>
    <definedName name="ProdCode1_4_10_3">#REF!</definedName>
    <definedName name="ProdCode1_4_12">#REF!</definedName>
    <definedName name="ProdCode1_4_12_3">#REF!</definedName>
    <definedName name="ProdCode1_4_13">#REF!</definedName>
    <definedName name="ProdCode1_4_13_3">#REF!</definedName>
    <definedName name="ProdCode1_4_14">#REF!</definedName>
    <definedName name="ProdCode1_4_14_3">#REF!</definedName>
    <definedName name="ProdCode1_4_15">#REF!</definedName>
    <definedName name="ProdCode1_4_15_3">#REF!</definedName>
    <definedName name="ProdCode1_4_16">#REF!</definedName>
    <definedName name="ProdCode1_4_16_3">#REF!</definedName>
    <definedName name="ProdCode1_4_17">#REF!</definedName>
    <definedName name="ProdCode1_4_17_3">#REF!</definedName>
    <definedName name="ProdCode1_4_18">#REF!</definedName>
    <definedName name="ProdCode1_4_18_1">#REF!</definedName>
    <definedName name="ProdCode1_4_19">#REF!</definedName>
    <definedName name="ProdCode1_4_20">#REF!</definedName>
    <definedName name="ProdCode1_4_20_3">#REF!</definedName>
    <definedName name="ProdCode1_4_21">#REF!</definedName>
    <definedName name="ProdCode1_4_21_1">#REF!</definedName>
    <definedName name="ProdCode1_4_21_1_3">#REF!</definedName>
    <definedName name="ProdCode1_4_22">#REF!</definedName>
    <definedName name="ProdCode1_4_22_3">#REF!</definedName>
    <definedName name="ProdCode1_4_23">#REF!</definedName>
    <definedName name="ProdCode1_4_23_3">#REF!</definedName>
    <definedName name="ProdCode1_4_24">#REF!</definedName>
    <definedName name="ProdCode1_4_24_3">#REF!</definedName>
    <definedName name="ProdCode1_4_25">#REF!</definedName>
    <definedName name="ProdCode1_4_25_3">#REF!</definedName>
    <definedName name="ProdCode1_4_26">#REF!</definedName>
    <definedName name="ProdCode1_4_26_3">#REF!</definedName>
    <definedName name="ProdCode1_4_27">#REF!</definedName>
    <definedName name="ProdCode1_4_27_3">#REF!</definedName>
    <definedName name="ProdCode1_4_28">#REF!</definedName>
    <definedName name="ProdCode1_4_28_3">#REF!</definedName>
    <definedName name="ProdCode1_4_6">#REF!</definedName>
    <definedName name="ProdCode1_4_6_3">#REF!</definedName>
    <definedName name="ProdCode1_4_7">#REF!</definedName>
    <definedName name="ProdCode1_4_7_3">#REF!</definedName>
    <definedName name="ProdCode1_4_8">#REF!</definedName>
    <definedName name="ProdCode1_4_8_3">#REF!</definedName>
    <definedName name="ProdCode1_4_9">#REF!</definedName>
    <definedName name="ProdCode1_4_9_3">#REF!</definedName>
    <definedName name="ProdCode1_5">#REF!</definedName>
    <definedName name="ProdCode1_5_17">#REF!</definedName>
    <definedName name="ProdCode1_5_17_3">#REF!</definedName>
    <definedName name="ProdCode1_5_28">#REF!</definedName>
    <definedName name="ProdCode1_5_28_3">#REF!</definedName>
    <definedName name="ProdCode1_5_3">#REF!</definedName>
    <definedName name="ProdCode1_5_6">#REF!</definedName>
    <definedName name="ProdCode1_5_6_3">#REF!</definedName>
    <definedName name="ProdCode1_6">#REF!</definedName>
    <definedName name="ProdCode1_6_1">#REF!</definedName>
    <definedName name="ProdCode1_6_10">#REF!</definedName>
    <definedName name="ProdCode1_6_10_3">#REF!</definedName>
    <definedName name="ProdCode1_6_12">#REF!</definedName>
    <definedName name="ProdCode1_6_12_3">#REF!</definedName>
    <definedName name="ProdCode1_6_13">#REF!</definedName>
    <definedName name="ProdCode1_6_13_3">#REF!</definedName>
    <definedName name="ProdCode1_6_14">#REF!</definedName>
    <definedName name="ProdCode1_6_14_3">#REF!</definedName>
    <definedName name="ProdCode1_6_15">#REF!</definedName>
    <definedName name="ProdCode1_6_15_3">#REF!</definedName>
    <definedName name="ProdCode1_6_16">#REF!</definedName>
    <definedName name="ProdCode1_6_16_3">#REF!</definedName>
    <definedName name="ProdCode1_6_17">#REF!</definedName>
    <definedName name="ProdCode1_6_17_3">#REF!</definedName>
    <definedName name="ProdCode1_6_18">#REF!</definedName>
    <definedName name="ProdCode1_6_18_1">#REF!</definedName>
    <definedName name="ProdCode1_6_19">#REF!</definedName>
    <definedName name="ProdCode1_6_20">#REF!</definedName>
    <definedName name="ProdCode1_6_20_3">#REF!</definedName>
    <definedName name="ProdCode1_6_21">#REF!</definedName>
    <definedName name="ProdCode1_6_21_1">#REF!</definedName>
    <definedName name="ProdCode1_6_21_1_3">#REF!</definedName>
    <definedName name="ProdCode1_6_22">#REF!</definedName>
    <definedName name="ProdCode1_6_22_3">#REF!</definedName>
    <definedName name="ProdCode1_6_23">#REF!</definedName>
    <definedName name="ProdCode1_6_23_3">#REF!</definedName>
    <definedName name="ProdCode1_6_24">#REF!</definedName>
    <definedName name="ProdCode1_6_24_3">#REF!</definedName>
    <definedName name="ProdCode1_6_25">#REF!</definedName>
    <definedName name="ProdCode1_6_25_3">#REF!</definedName>
    <definedName name="ProdCode1_6_26">#REF!</definedName>
    <definedName name="ProdCode1_6_26_3">#REF!</definedName>
    <definedName name="ProdCode1_6_27">#REF!</definedName>
    <definedName name="ProdCode1_6_27_3">#REF!</definedName>
    <definedName name="ProdCode1_6_28">#REF!</definedName>
    <definedName name="ProdCode1_6_28_3">#REF!</definedName>
    <definedName name="ProdCode1_6_6">#REF!</definedName>
    <definedName name="ProdCode1_6_6_3">#REF!</definedName>
    <definedName name="ProdCode1_6_7">#REF!</definedName>
    <definedName name="ProdCode1_6_7_3">#REF!</definedName>
    <definedName name="ProdCode1_6_8">#REF!</definedName>
    <definedName name="ProdCode1_6_8_3">#REF!</definedName>
    <definedName name="ProdCode1_6_9">#REF!</definedName>
    <definedName name="ProdCode1_6_9_1">#REF!</definedName>
    <definedName name="ProdCode1_6_9_1_1">#REF!</definedName>
    <definedName name="ProdCode1_6_9_1_1_3">#REF!</definedName>
    <definedName name="ProdCode1_6_9_1_3">#REF!</definedName>
    <definedName name="ProdCode1_7">#REF!</definedName>
    <definedName name="ProdCode1_8">#REF!</definedName>
    <definedName name="ProdCode1_8_3">#REF!</definedName>
    <definedName name="ProdCode1_9">#REF!</definedName>
    <definedName name="ProdCode1_9_3">#REF!</definedName>
    <definedName name="ProdCode1_Text">#REF!</definedName>
    <definedName name="ProdCode1_Text_1">#REF!</definedName>
    <definedName name="ProdCode1_Text_1_3">#REF!</definedName>
    <definedName name="ProdCode1_Text_10">#REF!</definedName>
    <definedName name="ProdCode1_Text_10_1">#REF!</definedName>
    <definedName name="ProdCode1_Text_10_1_3">#REF!</definedName>
    <definedName name="ProdCode1_Text_10_17">#REF!</definedName>
    <definedName name="ProdCode1_Text_10_17_3">#REF!</definedName>
    <definedName name="ProdCode1_Text_11">#REF!</definedName>
    <definedName name="ProdCode1_Text_11_1">#REF!</definedName>
    <definedName name="ProdCode1_Text_12">#REF!</definedName>
    <definedName name="ProdCode1_Text_12_3">#REF!</definedName>
    <definedName name="ProdCode1_Text_13">#REF!</definedName>
    <definedName name="ProdCode1_Text_13_3">#REF!</definedName>
    <definedName name="ProdCode1_Text_14">#REF!</definedName>
    <definedName name="ProdCode1_Text_15">#REF!</definedName>
    <definedName name="ProdCode1_Text_15_1">#REF!</definedName>
    <definedName name="ProdCode1_Text_15_1_3">#REF!</definedName>
    <definedName name="ProdCode1_Text_15_3">#REF!</definedName>
    <definedName name="ProdCode1_Text_16">#REF!</definedName>
    <definedName name="ProdCode1_Text_16_1">#REF!</definedName>
    <definedName name="ProdCode1_Text_16_1_3">#REF!</definedName>
    <definedName name="ProdCode1_Text_16_3">#REF!</definedName>
    <definedName name="ProdCode1_Text_17">#REF!</definedName>
    <definedName name="ProdCode1_Text_17_1">#REF!</definedName>
    <definedName name="ProdCode1_Text_17_3">#REF!</definedName>
    <definedName name="ProdCode1_Text_18">#REF!</definedName>
    <definedName name="ProdCode1_Text_18_1">#REF!</definedName>
    <definedName name="ProdCode1_Text_19">#REF!</definedName>
    <definedName name="ProdCode1_Text_19_1">#REF!</definedName>
    <definedName name="ProdCode1_Text_2">#REF!</definedName>
    <definedName name="ProdCode1_Text_20">#REF!</definedName>
    <definedName name="ProdCode1_Text_20_1">#REF!</definedName>
    <definedName name="ProdCode1_Text_20_1_3">#REF!</definedName>
    <definedName name="ProdCode1_Text_21">#REF!</definedName>
    <definedName name="ProdCode1_Text_21_1">#REF!</definedName>
    <definedName name="ProdCode1_Text_21_1_1">#REF!</definedName>
    <definedName name="ProdCode1_Text_21_1_1_3">#REF!</definedName>
    <definedName name="ProdCode1_Text_21_1_3">#REF!</definedName>
    <definedName name="ProdCode1_Text_22">#REF!</definedName>
    <definedName name="ProdCode1_Text_22_3">#REF!</definedName>
    <definedName name="ProdCode1_Text_23">#REF!</definedName>
    <definedName name="ProdCode1_Text_23_3">#REF!</definedName>
    <definedName name="ProdCode1_Text_24">#REF!</definedName>
    <definedName name="ProdCode1_Text_24_3">#REF!</definedName>
    <definedName name="ProdCode1_Text_25">#REF!</definedName>
    <definedName name="ProdCode1_Text_25_3">#REF!</definedName>
    <definedName name="ProdCode1_Text_26">#REF!</definedName>
    <definedName name="ProdCode1_Text_26_1">#REF!</definedName>
    <definedName name="ProdCode1_Text_26_1_3">#REF!</definedName>
    <definedName name="ProdCode1_Text_26_3">#REF!</definedName>
    <definedName name="ProdCode1_Text_27">#REF!</definedName>
    <definedName name="ProdCode1_Text_27_1">#REF!</definedName>
    <definedName name="ProdCode1_Text_27_1_3">#REF!</definedName>
    <definedName name="ProdCode1_Text_27_3">#REF!</definedName>
    <definedName name="ProdCode1_Text_28">#REF!</definedName>
    <definedName name="ProdCode1_Text_28_1">#REF!</definedName>
    <definedName name="ProdCode1_Text_28_1_3">#REF!</definedName>
    <definedName name="ProdCode1_Text_28_3">#REF!</definedName>
    <definedName name="ProdCode1_Text_29">#REF!</definedName>
    <definedName name="ProdCode1_Text_29_3">#REF!</definedName>
    <definedName name="ProdCode1_Text_3">#REF!</definedName>
    <definedName name="ProdCode1_Text_4">#REF!</definedName>
    <definedName name="ProdCode1_Text_4_1">#REF!</definedName>
    <definedName name="ProdCode1_Text_4_1_1">#REF!</definedName>
    <definedName name="ProdCode1_Text_4_1_1_1">#REF!</definedName>
    <definedName name="ProdCode1_Text_4_1_1_1_1">#REF!</definedName>
    <definedName name="ProdCode1_Text_4_1_1_1_1_1">#REF!</definedName>
    <definedName name="ProdCode1_Text_4_1_1_1_1_3">#REF!</definedName>
    <definedName name="ProdCode1_Text_4_1_1_1_3">#REF!</definedName>
    <definedName name="ProdCode1_Text_4_1_1_1_3_1">#REF!</definedName>
    <definedName name="ProdCode1_Text_4_1_1_3">#REF!</definedName>
    <definedName name="ProdCode1_Text_4_1_17">#REF!</definedName>
    <definedName name="ProdCode1_Text_4_1_17_3">#REF!</definedName>
    <definedName name="ProdCode1_Text_4_1_28">#REF!</definedName>
    <definedName name="ProdCode1_Text_4_1_28_3">#REF!</definedName>
    <definedName name="ProdCode1_Text_4_1_6">#REF!</definedName>
    <definedName name="ProdCode1_Text_4_1_6_3">#REF!</definedName>
    <definedName name="ProdCode1_Text_4_10">#REF!</definedName>
    <definedName name="ProdCode1_Text_4_10_3">#REF!</definedName>
    <definedName name="ProdCode1_Text_4_12">#REF!</definedName>
    <definedName name="ProdCode1_Text_4_12_3">#REF!</definedName>
    <definedName name="ProdCode1_Text_4_13">#REF!</definedName>
    <definedName name="ProdCode1_Text_4_13_3">#REF!</definedName>
    <definedName name="ProdCode1_Text_4_14">#REF!</definedName>
    <definedName name="ProdCode1_Text_4_14_3">#REF!</definedName>
    <definedName name="ProdCode1_Text_4_15">#REF!</definedName>
    <definedName name="ProdCode1_Text_4_15_3">#REF!</definedName>
    <definedName name="ProdCode1_Text_4_16">#REF!</definedName>
    <definedName name="ProdCode1_Text_4_16_3">#REF!</definedName>
    <definedName name="ProdCode1_Text_4_17">#REF!</definedName>
    <definedName name="ProdCode1_Text_4_17_3">#REF!</definedName>
    <definedName name="ProdCode1_Text_4_18">#REF!</definedName>
    <definedName name="ProdCode1_Text_4_18_1">#REF!</definedName>
    <definedName name="ProdCode1_Text_4_19">#REF!</definedName>
    <definedName name="ProdCode1_Text_4_20">#REF!</definedName>
    <definedName name="ProdCode1_Text_4_20_3">#REF!</definedName>
    <definedName name="ProdCode1_Text_4_21">#REF!</definedName>
    <definedName name="ProdCode1_Text_4_21_1">#REF!</definedName>
    <definedName name="ProdCode1_Text_4_21_1_3">#REF!</definedName>
    <definedName name="ProdCode1_Text_4_22">#REF!</definedName>
    <definedName name="ProdCode1_Text_4_22_3">#REF!</definedName>
    <definedName name="ProdCode1_Text_4_23">#REF!</definedName>
    <definedName name="ProdCode1_Text_4_23_3">#REF!</definedName>
    <definedName name="ProdCode1_Text_4_24">#REF!</definedName>
    <definedName name="ProdCode1_Text_4_24_3">#REF!</definedName>
    <definedName name="ProdCode1_Text_4_25">#REF!</definedName>
    <definedName name="ProdCode1_Text_4_25_3">#REF!</definedName>
    <definedName name="ProdCode1_Text_4_26">#REF!</definedName>
    <definedName name="ProdCode1_Text_4_26_3">#REF!</definedName>
    <definedName name="ProdCode1_Text_4_27">#REF!</definedName>
    <definedName name="ProdCode1_Text_4_27_3">#REF!</definedName>
    <definedName name="ProdCode1_Text_4_28">#REF!</definedName>
    <definedName name="ProdCode1_Text_4_28_3">#REF!</definedName>
    <definedName name="ProdCode1_Text_4_6">#REF!</definedName>
    <definedName name="ProdCode1_Text_4_6_3">#REF!</definedName>
    <definedName name="ProdCode1_Text_4_7">#REF!</definedName>
    <definedName name="ProdCode1_Text_4_7_3">#REF!</definedName>
    <definedName name="ProdCode1_Text_4_8">#REF!</definedName>
    <definedName name="ProdCode1_Text_4_8_3">#REF!</definedName>
    <definedName name="ProdCode1_Text_4_9">#REF!</definedName>
    <definedName name="ProdCode1_Text_4_9_3">#REF!</definedName>
    <definedName name="ProdCode1_Text_5">#REF!</definedName>
    <definedName name="ProdCode1_Text_5_17">#REF!</definedName>
    <definedName name="ProdCode1_Text_5_17_3">#REF!</definedName>
    <definedName name="ProdCode1_Text_5_28">#REF!</definedName>
    <definedName name="ProdCode1_Text_5_28_3">#REF!</definedName>
    <definedName name="ProdCode1_Text_5_3">#REF!</definedName>
    <definedName name="ProdCode1_Text_5_6">#REF!</definedName>
    <definedName name="ProdCode1_Text_5_6_3">#REF!</definedName>
    <definedName name="ProdCode1_Text_6">#REF!</definedName>
    <definedName name="ProdCode1_Text_6_1">#REF!</definedName>
    <definedName name="ProdCode1_Text_6_10">#REF!</definedName>
    <definedName name="ProdCode1_Text_6_10_3">#REF!</definedName>
    <definedName name="ProdCode1_Text_6_12">#REF!</definedName>
    <definedName name="ProdCode1_Text_6_12_3">#REF!</definedName>
    <definedName name="ProdCode1_Text_6_13">#REF!</definedName>
    <definedName name="ProdCode1_Text_6_13_3">#REF!</definedName>
    <definedName name="ProdCode1_Text_6_14">#REF!</definedName>
    <definedName name="ProdCode1_Text_6_14_3">#REF!</definedName>
    <definedName name="ProdCode1_Text_6_15">#REF!</definedName>
    <definedName name="ProdCode1_Text_6_15_3">#REF!</definedName>
    <definedName name="ProdCode1_Text_6_16">#REF!</definedName>
    <definedName name="ProdCode1_Text_6_16_3">#REF!</definedName>
    <definedName name="ProdCode1_Text_6_17">#REF!</definedName>
    <definedName name="ProdCode1_Text_6_17_3">#REF!</definedName>
    <definedName name="ProdCode1_Text_6_18">#REF!</definedName>
    <definedName name="ProdCode1_Text_6_18_1">#REF!</definedName>
    <definedName name="ProdCode1_Text_6_19">#REF!</definedName>
    <definedName name="ProdCode1_Text_6_20">#REF!</definedName>
    <definedName name="ProdCode1_Text_6_20_3">#REF!</definedName>
    <definedName name="ProdCode1_Text_6_21">#REF!</definedName>
    <definedName name="ProdCode1_Text_6_21_1">#REF!</definedName>
    <definedName name="ProdCode1_Text_6_21_1_3">#REF!</definedName>
    <definedName name="ProdCode1_Text_6_22">#REF!</definedName>
    <definedName name="ProdCode1_Text_6_22_3">#REF!</definedName>
    <definedName name="ProdCode1_Text_6_23">#REF!</definedName>
    <definedName name="ProdCode1_Text_6_23_3">#REF!</definedName>
    <definedName name="ProdCode1_Text_6_24">#REF!</definedName>
    <definedName name="ProdCode1_Text_6_24_3">#REF!</definedName>
    <definedName name="ProdCode1_Text_6_25">#REF!</definedName>
    <definedName name="ProdCode1_Text_6_25_3">#REF!</definedName>
    <definedName name="ProdCode1_Text_6_26">#REF!</definedName>
    <definedName name="ProdCode1_Text_6_26_3">#REF!</definedName>
    <definedName name="ProdCode1_Text_6_27">#REF!</definedName>
    <definedName name="ProdCode1_Text_6_27_3">#REF!</definedName>
    <definedName name="ProdCode1_Text_6_28">#REF!</definedName>
    <definedName name="ProdCode1_Text_6_28_3">#REF!</definedName>
    <definedName name="ProdCode1_Text_6_6">#REF!</definedName>
    <definedName name="ProdCode1_Text_6_6_3">#REF!</definedName>
    <definedName name="ProdCode1_Text_6_7">#REF!</definedName>
    <definedName name="ProdCode1_Text_6_7_3">#REF!</definedName>
    <definedName name="ProdCode1_Text_6_8">#REF!</definedName>
    <definedName name="ProdCode1_Text_6_8_3">#REF!</definedName>
    <definedName name="ProdCode1_Text_6_9">#REF!</definedName>
    <definedName name="ProdCode1_Text_6_9_1">#REF!</definedName>
    <definedName name="ProdCode1_Text_6_9_1_1">#REF!</definedName>
    <definedName name="ProdCode1_Text_6_9_1_1_3">#REF!</definedName>
    <definedName name="ProdCode1_Text_6_9_1_3">#REF!</definedName>
    <definedName name="ProdCode1_Text_7">#REF!</definedName>
    <definedName name="ProdCode1_Text_8">#REF!</definedName>
    <definedName name="ProdCode1_Text_8_3">#REF!</definedName>
    <definedName name="ProdCode1_Text_9">#REF!</definedName>
    <definedName name="ProdCode1_Text_9_3">#REF!</definedName>
    <definedName name="ProdCode2">#REF!</definedName>
    <definedName name="ProdCode2_1">#REF!</definedName>
    <definedName name="ProdCode2_1_3">#REF!</definedName>
    <definedName name="ProdCode2_10">#REF!</definedName>
    <definedName name="ProdCode2_10_1">#REF!</definedName>
    <definedName name="ProdCode2_10_1_3">#REF!</definedName>
    <definedName name="ProdCode2_10_17">#REF!</definedName>
    <definedName name="ProdCode2_10_17_3">#REF!</definedName>
    <definedName name="ProdCode2_11">#REF!</definedName>
    <definedName name="ProdCode2_11_1">#REF!</definedName>
    <definedName name="ProdCode2_12">#REF!</definedName>
    <definedName name="ProdCode2_12_3">#REF!</definedName>
    <definedName name="ProdCode2_13">#REF!</definedName>
    <definedName name="ProdCode2_13_3">#REF!</definedName>
    <definedName name="ProdCode2_14">#REF!</definedName>
    <definedName name="ProdCode2_15">#REF!</definedName>
    <definedName name="ProdCode2_15_1">#REF!</definedName>
    <definedName name="ProdCode2_15_1_3">#REF!</definedName>
    <definedName name="ProdCode2_15_3">#REF!</definedName>
    <definedName name="ProdCode2_16">#REF!</definedName>
    <definedName name="ProdCode2_16_1">#REF!</definedName>
    <definedName name="ProdCode2_16_1_3">#REF!</definedName>
    <definedName name="ProdCode2_16_3">#REF!</definedName>
    <definedName name="ProdCode2_17">#REF!</definedName>
    <definedName name="ProdCode2_17_1">#REF!</definedName>
    <definedName name="ProdCode2_17_3">#REF!</definedName>
    <definedName name="ProdCode2_18">#REF!</definedName>
    <definedName name="ProdCode2_18_1">#REF!</definedName>
    <definedName name="ProdCode2_19">#REF!</definedName>
    <definedName name="ProdCode2_19_1">#REF!</definedName>
    <definedName name="ProdCode2_2">#REF!</definedName>
    <definedName name="ProdCode2_20">#REF!</definedName>
    <definedName name="ProdCode2_20_1">#REF!</definedName>
    <definedName name="ProdCode2_20_1_3">#REF!</definedName>
    <definedName name="ProdCode2_21">#REF!</definedName>
    <definedName name="ProdCode2_21_1">#REF!</definedName>
    <definedName name="ProdCode2_21_1_1">#REF!</definedName>
    <definedName name="ProdCode2_21_1_1_3">#REF!</definedName>
    <definedName name="ProdCode2_21_1_3">#REF!</definedName>
    <definedName name="ProdCode2_22">#REF!</definedName>
    <definedName name="ProdCode2_22_3">#REF!</definedName>
    <definedName name="ProdCode2_23">#REF!</definedName>
    <definedName name="ProdCode2_23_3">#REF!</definedName>
    <definedName name="ProdCode2_24">#REF!</definedName>
    <definedName name="ProdCode2_24_3">#REF!</definedName>
    <definedName name="ProdCode2_25">#REF!</definedName>
    <definedName name="ProdCode2_25_3">#REF!</definedName>
    <definedName name="ProdCode2_26">#REF!</definedName>
    <definedName name="ProdCode2_26_1">#REF!</definedName>
    <definedName name="ProdCode2_26_1_3">#REF!</definedName>
    <definedName name="ProdCode2_26_3">#REF!</definedName>
    <definedName name="ProdCode2_27">#REF!</definedName>
    <definedName name="ProdCode2_27_1">#REF!</definedName>
    <definedName name="ProdCode2_27_1_3">#REF!</definedName>
    <definedName name="ProdCode2_27_3">#REF!</definedName>
    <definedName name="ProdCode2_28">#REF!</definedName>
    <definedName name="ProdCode2_28_1">#REF!</definedName>
    <definedName name="ProdCode2_28_1_3">#REF!</definedName>
    <definedName name="ProdCode2_28_3">#REF!</definedName>
    <definedName name="ProdCode2_29">#REF!</definedName>
    <definedName name="ProdCode2_29_3">#REF!</definedName>
    <definedName name="ProdCode2_3">#REF!</definedName>
    <definedName name="ProdCode2_4">#REF!</definedName>
    <definedName name="ProdCode2_4_1">#REF!</definedName>
    <definedName name="ProdCode2_4_1_1">#REF!</definedName>
    <definedName name="ProdCode2_4_1_1_1">#REF!</definedName>
    <definedName name="ProdCode2_4_1_1_1_1">#REF!</definedName>
    <definedName name="ProdCode2_4_1_1_1_1_1">#REF!</definedName>
    <definedName name="ProdCode2_4_1_1_1_1_3">#REF!</definedName>
    <definedName name="ProdCode2_4_1_1_1_3">#REF!</definedName>
    <definedName name="ProdCode2_4_1_1_1_3_1">#REF!</definedName>
    <definedName name="ProdCode2_4_1_1_3">#REF!</definedName>
    <definedName name="ProdCode2_4_1_17">#REF!</definedName>
    <definedName name="ProdCode2_4_1_17_3">#REF!</definedName>
    <definedName name="ProdCode2_4_1_28">#REF!</definedName>
    <definedName name="ProdCode2_4_1_28_3">#REF!</definedName>
    <definedName name="ProdCode2_4_1_6">#REF!</definedName>
    <definedName name="ProdCode2_4_1_6_3">#REF!</definedName>
    <definedName name="ProdCode2_4_10">#REF!</definedName>
    <definedName name="ProdCode2_4_10_3">#REF!</definedName>
    <definedName name="ProdCode2_4_12">#REF!</definedName>
    <definedName name="ProdCode2_4_12_3">#REF!</definedName>
    <definedName name="ProdCode2_4_13">#REF!</definedName>
    <definedName name="ProdCode2_4_13_3">#REF!</definedName>
    <definedName name="ProdCode2_4_14">#REF!</definedName>
    <definedName name="ProdCode2_4_14_3">#REF!</definedName>
    <definedName name="ProdCode2_4_15">#REF!</definedName>
    <definedName name="ProdCode2_4_15_3">#REF!</definedName>
    <definedName name="ProdCode2_4_16">#REF!</definedName>
    <definedName name="ProdCode2_4_16_3">#REF!</definedName>
    <definedName name="ProdCode2_4_17">#REF!</definedName>
    <definedName name="ProdCode2_4_17_3">#REF!</definedName>
    <definedName name="ProdCode2_4_18">#REF!</definedName>
    <definedName name="ProdCode2_4_18_1">#REF!</definedName>
    <definedName name="ProdCode2_4_19">#REF!</definedName>
    <definedName name="ProdCode2_4_20">#REF!</definedName>
    <definedName name="ProdCode2_4_20_3">#REF!</definedName>
    <definedName name="ProdCode2_4_21">#REF!</definedName>
    <definedName name="ProdCode2_4_21_1">#REF!</definedName>
    <definedName name="ProdCode2_4_21_1_3">#REF!</definedName>
    <definedName name="ProdCode2_4_22">#REF!</definedName>
    <definedName name="ProdCode2_4_22_3">#REF!</definedName>
    <definedName name="ProdCode2_4_23">#REF!</definedName>
    <definedName name="ProdCode2_4_23_3">#REF!</definedName>
    <definedName name="ProdCode2_4_24">#REF!</definedName>
    <definedName name="ProdCode2_4_24_3">#REF!</definedName>
    <definedName name="ProdCode2_4_25">#REF!</definedName>
    <definedName name="ProdCode2_4_25_3">#REF!</definedName>
    <definedName name="ProdCode2_4_26">#REF!</definedName>
    <definedName name="ProdCode2_4_26_3">#REF!</definedName>
    <definedName name="ProdCode2_4_27">#REF!</definedName>
    <definedName name="ProdCode2_4_27_3">#REF!</definedName>
    <definedName name="ProdCode2_4_28">#REF!</definedName>
    <definedName name="ProdCode2_4_28_3">#REF!</definedName>
    <definedName name="ProdCode2_4_6">#REF!</definedName>
    <definedName name="ProdCode2_4_6_3">#REF!</definedName>
    <definedName name="ProdCode2_4_7">#REF!</definedName>
    <definedName name="ProdCode2_4_7_3">#REF!</definedName>
    <definedName name="ProdCode2_4_8">#REF!</definedName>
    <definedName name="ProdCode2_4_8_3">#REF!</definedName>
    <definedName name="ProdCode2_4_9">#REF!</definedName>
    <definedName name="ProdCode2_4_9_3">#REF!</definedName>
    <definedName name="ProdCode2_5">#REF!</definedName>
    <definedName name="ProdCode2_5_17">#REF!</definedName>
    <definedName name="ProdCode2_5_17_3">#REF!</definedName>
    <definedName name="ProdCode2_5_28">#REF!</definedName>
    <definedName name="ProdCode2_5_28_3">#REF!</definedName>
    <definedName name="ProdCode2_5_3">#REF!</definedName>
    <definedName name="ProdCode2_5_6">#REF!</definedName>
    <definedName name="ProdCode2_5_6_3">#REF!</definedName>
    <definedName name="ProdCode2_6">#REF!</definedName>
    <definedName name="ProdCode2_6_1">#REF!</definedName>
    <definedName name="ProdCode2_6_10">#REF!</definedName>
    <definedName name="ProdCode2_6_10_3">#REF!</definedName>
    <definedName name="ProdCode2_6_12">#REF!</definedName>
    <definedName name="ProdCode2_6_12_3">#REF!</definedName>
    <definedName name="ProdCode2_6_13">#REF!</definedName>
    <definedName name="ProdCode2_6_13_3">#REF!</definedName>
    <definedName name="ProdCode2_6_14">#REF!</definedName>
    <definedName name="ProdCode2_6_14_3">#REF!</definedName>
    <definedName name="ProdCode2_6_15">#REF!</definedName>
    <definedName name="ProdCode2_6_15_3">#REF!</definedName>
    <definedName name="ProdCode2_6_16">#REF!</definedName>
    <definedName name="ProdCode2_6_16_3">#REF!</definedName>
    <definedName name="ProdCode2_6_17">#REF!</definedName>
    <definedName name="ProdCode2_6_17_3">#REF!</definedName>
    <definedName name="ProdCode2_6_18">#REF!</definedName>
    <definedName name="ProdCode2_6_18_1">#REF!</definedName>
    <definedName name="ProdCode2_6_19">#REF!</definedName>
    <definedName name="ProdCode2_6_20">#REF!</definedName>
    <definedName name="ProdCode2_6_20_3">#REF!</definedName>
    <definedName name="ProdCode2_6_21">#REF!</definedName>
    <definedName name="ProdCode2_6_21_1">#REF!</definedName>
    <definedName name="ProdCode2_6_21_1_3">#REF!</definedName>
    <definedName name="ProdCode2_6_22">#REF!</definedName>
    <definedName name="ProdCode2_6_22_3">#REF!</definedName>
    <definedName name="ProdCode2_6_23">#REF!</definedName>
    <definedName name="ProdCode2_6_23_3">#REF!</definedName>
    <definedName name="ProdCode2_6_24">#REF!</definedName>
    <definedName name="ProdCode2_6_24_3">#REF!</definedName>
    <definedName name="ProdCode2_6_25">#REF!</definedName>
    <definedName name="ProdCode2_6_25_3">#REF!</definedName>
    <definedName name="ProdCode2_6_26">#REF!</definedName>
    <definedName name="ProdCode2_6_26_3">#REF!</definedName>
    <definedName name="ProdCode2_6_27">#REF!</definedName>
    <definedName name="ProdCode2_6_27_3">#REF!</definedName>
    <definedName name="ProdCode2_6_28">#REF!</definedName>
    <definedName name="ProdCode2_6_28_3">#REF!</definedName>
    <definedName name="ProdCode2_6_6">#REF!</definedName>
    <definedName name="ProdCode2_6_6_3">#REF!</definedName>
    <definedName name="ProdCode2_6_7">#REF!</definedName>
    <definedName name="ProdCode2_6_7_3">#REF!</definedName>
    <definedName name="ProdCode2_6_8">#REF!</definedName>
    <definedName name="ProdCode2_6_8_3">#REF!</definedName>
    <definedName name="ProdCode2_6_9">#REF!</definedName>
    <definedName name="ProdCode2_6_9_1">#REF!</definedName>
    <definedName name="ProdCode2_6_9_1_1">#REF!</definedName>
    <definedName name="ProdCode2_6_9_1_1_3">#REF!</definedName>
    <definedName name="ProdCode2_6_9_1_3">#REF!</definedName>
    <definedName name="ProdCode2_7">#REF!</definedName>
    <definedName name="ProdCode2_8">#REF!</definedName>
    <definedName name="ProdCode2_8_3">#REF!</definedName>
    <definedName name="ProdCode2_9">#REF!</definedName>
    <definedName name="ProdCode2_9_3">#REF!</definedName>
    <definedName name="ProdCode2_Text">#REF!</definedName>
    <definedName name="ProdCode2_Text_1">#REF!</definedName>
    <definedName name="ProdCode2_Text_1_3">#REF!</definedName>
    <definedName name="ProdCode2_Text_10">#REF!</definedName>
    <definedName name="ProdCode2_Text_10_1">#REF!</definedName>
    <definedName name="ProdCode2_Text_10_1_3">#REF!</definedName>
    <definedName name="ProdCode2_Text_10_17">#REF!</definedName>
    <definedName name="ProdCode2_Text_10_17_3">#REF!</definedName>
    <definedName name="ProdCode2_Text_11">#REF!</definedName>
    <definedName name="ProdCode2_Text_11_1">#REF!</definedName>
    <definedName name="ProdCode2_Text_12">#REF!</definedName>
    <definedName name="ProdCode2_Text_12_3">#REF!</definedName>
    <definedName name="ProdCode2_Text_13">#REF!</definedName>
    <definedName name="ProdCode2_Text_13_3">#REF!</definedName>
    <definedName name="ProdCode2_Text_14">#REF!</definedName>
    <definedName name="ProdCode2_Text_15">#REF!</definedName>
    <definedName name="ProdCode2_Text_15_1">#REF!</definedName>
    <definedName name="ProdCode2_Text_15_1_3">#REF!</definedName>
    <definedName name="ProdCode2_Text_15_3">#REF!</definedName>
    <definedName name="ProdCode2_Text_16">#REF!</definedName>
    <definedName name="ProdCode2_Text_16_1">#REF!</definedName>
    <definedName name="ProdCode2_Text_16_1_3">#REF!</definedName>
    <definedName name="ProdCode2_Text_16_3">#REF!</definedName>
    <definedName name="ProdCode2_Text_17">#REF!</definedName>
    <definedName name="ProdCode2_Text_17_1">#REF!</definedName>
    <definedName name="ProdCode2_Text_17_3">#REF!</definedName>
    <definedName name="ProdCode2_Text_18">#REF!</definedName>
    <definedName name="ProdCode2_Text_18_1">#REF!</definedName>
    <definedName name="ProdCode2_Text_19">#REF!</definedName>
    <definedName name="ProdCode2_Text_19_1">#REF!</definedName>
    <definedName name="ProdCode2_Text_2">#REF!</definedName>
    <definedName name="ProdCode2_Text_20">#REF!</definedName>
    <definedName name="ProdCode2_Text_20_1">#REF!</definedName>
    <definedName name="ProdCode2_Text_20_1_3">#REF!</definedName>
    <definedName name="ProdCode2_Text_21">#REF!</definedName>
    <definedName name="ProdCode2_Text_21_1">#REF!</definedName>
    <definedName name="ProdCode2_Text_21_1_1">#REF!</definedName>
    <definedName name="ProdCode2_Text_21_1_1_3">#REF!</definedName>
    <definedName name="ProdCode2_Text_21_1_3">#REF!</definedName>
    <definedName name="ProdCode2_Text_22">#REF!</definedName>
    <definedName name="ProdCode2_Text_22_3">#REF!</definedName>
    <definedName name="ProdCode2_Text_23">#REF!</definedName>
    <definedName name="ProdCode2_Text_23_3">#REF!</definedName>
    <definedName name="ProdCode2_Text_24">#REF!</definedName>
    <definedName name="ProdCode2_Text_24_3">#REF!</definedName>
    <definedName name="ProdCode2_Text_25">#REF!</definedName>
    <definedName name="ProdCode2_Text_25_3">#REF!</definedName>
    <definedName name="ProdCode2_Text_26">#REF!</definedName>
    <definedName name="ProdCode2_Text_26_1">#REF!</definedName>
    <definedName name="ProdCode2_Text_26_1_3">#REF!</definedName>
    <definedName name="ProdCode2_Text_26_3">#REF!</definedName>
    <definedName name="ProdCode2_Text_27">#REF!</definedName>
    <definedName name="ProdCode2_Text_27_1">#REF!</definedName>
    <definedName name="ProdCode2_Text_27_1_3">#REF!</definedName>
    <definedName name="ProdCode2_Text_27_3">#REF!</definedName>
    <definedName name="ProdCode2_Text_28">#REF!</definedName>
    <definedName name="ProdCode2_Text_28_1">#REF!</definedName>
    <definedName name="ProdCode2_Text_28_1_3">#REF!</definedName>
    <definedName name="ProdCode2_Text_28_3">#REF!</definedName>
    <definedName name="ProdCode2_Text_29">#REF!</definedName>
    <definedName name="ProdCode2_Text_29_3">#REF!</definedName>
    <definedName name="ProdCode2_Text_3">#REF!</definedName>
    <definedName name="ProdCode2_Text_4">#REF!</definedName>
    <definedName name="ProdCode2_Text_4_1">#REF!</definedName>
    <definedName name="ProdCode2_Text_4_1_1">#REF!</definedName>
    <definedName name="ProdCode2_Text_4_1_1_1">#REF!</definedName>
    <definedName name="ProdCode2_Text_4_1_1_1_1">#REF!</definedName>
    <definedName name="ProdCode2_Text_4_1_1_1_1_1">#REF!</definedName>
    <definedName name="ProdCode2_Text_4_1_1_1_1_3">#REF!</definedName>
    <definedName name="ProdCode2_Text_4_1_1_1_3">#REF!</definedName>
    <definedName name="ProdCode2_Text_4_1_1_1_3_1">#REF!</definedName>
    <definedName name="ProdCode2_Text_4_1_1_3">#REF!</definedName>
    <definedName name="ProdCode2_Text_4_1_17">#REF!</definedName>
    <definedName name="ProdCode2_Text_4_1_17_3">#REF!</definedName>
    <definedName name="ProdCode2_Text_4_1_28">#REF!</definedName>
    <definedName name="ProdCode2_Text_4_1_28_3">#REF!</definedName>
    <definedName name="ProdCode2_Text_4_1_6">#REF!</definedName>
    <definedName name="ProdCode2_Text_4_1_6_3">#REF!</definedName>
    <definedName name="ProdCode2_Text_4_10">#REF!</definedName>
    <definedName name="ProdCode2_Text_4_10_3">#REF!</definedName>
    <definedName name="ProdCode2_Text_4_12">#REF!</definedName>
    <definedName name="ProdCode2_Text_4_12_3">#REF!</definedName>
    <definedName name="ProdCode2_Text_4_13">#REF!</definedName>
    <definedName name="ProdCode2_Text_4_13_3">#REF!</definedName>
    <definedName name="ProdCode2_Text_4_14">#REF!</definedName>
    <definedName name="ProdCode2_Text_4_14_3">#REF!</definedName>
    <definedName name="ProdCode2_Text_4_15">#REF!</definedName>
    <definedName name="ProdCode2_Text_4_15_3">#REF!</definedName>
    <definedName name="ProdCode2_Text_4_16">#REF!</definedName>
    <definedName name="ProdCode2_Text_4_16_3">#REF!</definedName>
    <definedName name="ProdCode2_Text_4_17">#REF!</definedName>
    <definedName name="ProdCode2_Text_4_17_3">#REF!</definedName>
    <definedName name="ProdCode2_Text_4_18">#REF!</definedName>
    <definedName name="ProdCode2_Text_4_18_1">#REF!</definedName>
    <definedName name="ProdCode2_Text_4_19">#REF!</definedName>
    <definedName name="ProdCode2_Text_4_20">#REF!</definedName>
    <definedName name="ProdCode2_Text_4_20_3">#REF!</definedName>
    <definedName name="ProdCode2_Text_4_21">#REF!</definedName>
    <definedName name="ProdCode2_Text_4_21_1">#REF!</definedName>
    <definedName name="ProdCode2_Text_4_21_1_3">#REF!</definedName>
    <definedName name="ProdCode2_Text_4_22">#REF!</definedName>
    <definedName name="ProdCode2_Text_4_22_3">#REF!</definedName>
    <definedName name="ProdCode2_Text_4_23">#REF!</definedName>
    <definedName name="ProdCode2_Text_4_23_3">#REF!</definedName>
    <definedName name="ProdCode2_Text_4_24">#REF!</definedName>
    <definedName name="ProdCode2_Text_4_24_3">#REF!</definedName>
    <definedName name="ProdCode2_Text_4_25">#REF!</definedName>
    <definedName name="ProdCode2_Text_4_25_3">#REF!</definedName>
    <definedName name="ProdCode2_Text_4_26">#REF!</definedName>
    <definedName name="ProdCode2_Text_4_26_3">#REF!</definedName>
    <definedName name="ProdCode2_Text_4_27">#REF!</definedName>
    <definedName name="ProdCode2_Text_4_27_3">#REF!</definedName>
    <definedName name="ProdCode2_Text_4_28">#REF!</definedName>
    <definedName name="ProdCode2_Text_4_28_3">#REF!</definedName>
    <definedName name="ProdCode2_Text_4_6">#REF!</definedName>
    <definedName name="ProdCode2_Text_4_6_3">#REF!</definedName>
    <definedName name="ProdCode2_Text_4_7">#REF!</definedName>
    <definedName name="ProdCode2_Text_4_7_3">#REF!</definedName>
    <definedName name="ProdCode2_Text_4_8">#REF!</definedName>
    <definedName name="ProdCode2_Text_4_8_3">#REF!</definedName>
    <definedName name="ProdCode2_Text_4_9">#REF!</definedName>
    <definedName name="ProdCode2_Text_4_9_3">#REF!</definedName>
    <definedName name="ProdCode2_Text_5">#REF!</definedName>
    <definedName name="ProdCode2_Text_5_17">#REF!</definedName>
    <definedName name="ProdCode2_Text_5_17_3">#REF!</definedName>
    <definedName name="ProdCode2_Text_5_28">#REF!</definedName>
    <definedName name="ProdCode2_Text_5_28_3">#REF!</definedName>
    <definedName name="ProdCode2_Text_5_3">#REF!</definedName>
    <definedName name="ProdCode2_Text_5_6">#REF!</definedName>
    <definedName name="ProdCode2_Text_5_6_3">#REF!</definedName>
    <definedName name="ProdCode2_Text_6">#REF!</definedName>
    <definedName name="ProdCode2_Text_6_1">#REF!</definedName>
    <definedName name="ProdCode2_Text_6_10">#REF!</definedName>
    <definedName name="ProdCode2_Text_6_10_3">#REF!</definedName>
    <definedName name="ProdCode2_Text_6_12">#REF!</definedName>
    <definedName name="ProdCode2_Text_6_12_3">#REF!</definedName>
    <definedName name="ProdCode2_Text_6_13">#REF!</definedName>
    <definedName name="ProdCode2_Text_6_13_3">#REF!</definedName>
    <definedName name="ProdCode2_Text_6_14">#REF!</definedName>
    <definedName name="ProdCode2_Text_6_14_3">#REF!</definedName>
    <definedName name="ProdCode2_Text_6_15">#REF!</definedName>
    <definedName name="ProdCode2_Text_6_15_3">#REF!</definedName>
    <definedName name="ProdCode2_Text_6_16">#REF!</definedName>
    <definedName name="ProdCode2_Text_6_16_3">#REF!</definedName>
    <definedName name="ProdCode2_Text_6_17">#REF!</definedName>
    <definedName name="ProdCode2_Text_6_17_3">#REF!</definedName>
    <definedName name="ProdCode2_Text_6_18">#REF!</definedName>
    <definedName name="ProdCode2_Text_6_18_1">#REF!</definedName>
    <definedName name="ProdCode2_Text_6_19">#REF!</definedName>
    <definedName name="ProdCode2_Text_6_20">#REF!</definedName>
    <definedName name="ProdCode2_Text_6_20_3">#REF!</definedName>
    <definedName name="ProdCode2_Text_6_21">#REF!</definedName>
    <definedName name="ProdCode2_Text_6_21_1">#REF!</definedName>
    <definedName name="ProdCode2_Text_6_21_1_3">#REF!</definedName>
    <definedName name="ProdCode2_Text_6_22">#REF!</definedName>
    <definedName name="ProdCode2_Text_6_22_3">#REF!</definedName>
    <definedName name="ProdCode2_Text_6_23">#REF!</definedName>
    <definedName name="ProdCode2_Text_6_23_3">#REF!</definedName>
    <definedName name="ProdCode2_Text_6_24">#REF!</definedName>
    <definedName name="ProdCode2_Text_6_24_3">#REF!</definedName>
    <definedName name="ProdCode2_Text_6_25">#REF!</definedName>
    <definedName name="ProdCode2_Text_6_25_3">#REF!</definedName>
    <definedName name="ProdCode2_Text_6_26">#REF!</definedName>
    <definedName name="ProdCode2_Text_6_26_3">#REF!</definedName>
    <definedName name="ProdCode2_Text_6_27">#REF!</definedName>
    <definedName name="ProdCode2_Text_6_27_3">#REF!</definedName>
    <definedName name="ProdCode2_Text_6_28">#REF!</definedName>
    <definedName name="ProdCode2_Text_6_28_3">#REF!</definedName>
    <definedName name="ProdCode2_Text_6_6">#REF!</definedName>
    <definedName name="ProdCode2_Text_6_6_3">#REF!</definedName>
    <definedName name="ProdCode2_Text_6_7">#REF!</definedName>
    <definedName name="ProdCode2_Text_6_7_3">#REF!</definedName>
    <definedName name="ProdCode2_Text_6_8">#REF!</definedName>
    <definedName name="ProdCode2_Text_6_8_3">#REF!</definedName>
    <definedName name="ProdCode2_Text_6_9">#REF!</definedName>
    <definedName name="ProdCode2_Text_6_9_1">#REF!</definedName>
    <definedName name="ProdCode2_Text_6_9_1_1">#REF!</definedName>
    <definedName name="ProdCode2_Text_6_9_1_1_3">#REF!</definedName>
    <definedName name="ProdCode2_Text_6_9_1_3">#REF!</definedName>
    <definedName name="ProdCode2_Text_7">#REF!</definedName>
    <definedName name="ProdCode2_Text_8">#REF!</definedName>
    <definedName name="ProdCode2_Text_8_3">#REF!</definedName>
    <definedName name="ProdCode2_Text_9">#REF!</definedName>
    <definedName name="ProdCode2_Text_9_3">#REF!</definedName>
    <definedName name="ProdCode3">#REF!</definedName>
    <definedName name="ProdCode3_1">#REF!</definedName>
    <definedName name="ProdCode3_1_3">#REF!</definedName>
    <definedName name="ProdCode3_10">#REF!</definedName>
    <definedName name="ProdCode3_10_1">#REF!</definedName>
    <definedName name="ProdCode3_10_1_3">#REF!</definedName>
    <definedName name="ProdCode3_10_17">#REF!</definedName>
    <definedName name="ProdCode3_10_17_3">#REF!</definedName>
    <definedName name="ProdCode3_11">#REF!</definedName>
    <definedName name="ProdCode3_11_1">#REF!</definedName>
    <definedName name="ProdCode3_12">#REF!</definedName>
    <definedName name="ProdCode3_12_3">#REF!</definedName>
    <definedName name="ProdCode3_13">#REF!</definedName>
    <definedName name="ProdCode3_13_3">#REF!</definedName>
    <definedName name="ProdCode3_14">#REF!</definedName>
    <definedName name="ProdCode3_15">#REF!</definedName>
    <definedName name="ProdCode3_15_1">#REF!</definedName>
    <definedName name="ProdCode3_16">#REF!</definedName>
    <definedName name="ProdCode3_16_1">#REF!</definedName>
    <definedName name="ProdCode3_16_1_3">#REF!</definedName>
    <definedName name="ProdCode3_16_3">#REF!</definedName>
    <definedName name="ProdCode3_17">#REF!</definedName>
    <definedName name="ProdCode3_17_1">#REF!</definedName>
    <definedName name="ProdCode3_17_3">#REF!</definedName>
    <definedName name="ProdCode3_18">#REF!</definedName>
    <definedName name="ProdCode3_18_1">#REF!</definedName>
    <definedName name="ProdCode3_18_1_3">#REF!</definedName>
    <definedName name="ProdCode3_19">#REF!</definedName>
    <definedName name="ProdCode3_19_1">#REF!</definedName>
    <definedName name="ProdCode3_2">#REF!</definedName>
    <definedName name="ProdCode3_20">#REF!</definedName>
    <definedName name="ProdCode3_20_1">#REF!</definedName>
    <definedName name="ProdCode3_20_1_3">#REF!</definedName>
    <definedName name="ProdCode3_21">#REF!</definedName>
    <definedName name="ProdCode3_21_1">#REF!</definedName>
    <definedName name="ProdCode3_21_1_1">#REF!</definedName>
    <definedName name="ProdCode3_22">#REF!</definedName>
    <definedName name="ProdCode3_22_3">#REF!</definedName>
    <definedName name="ProdCode3_23">#REF!</definedName>
    <definedName name="ProdCode3_23_3">#REF!</definedName>
    <definedName name="ProdCode3_24">#REF!</definedName>
    <definedName name="ProdCode3_24_3">#REF!</definedName>
    <definedName name="ProdCode3_25">#REF!</definedName>
    <definedName name="ProdCode3_25_3">#REF!</definedName>
    <definedName name="ProdCode3_26">#REF!</definedName>
    <definedName name="ProdCode3_26_1">#REF!</definedName>
    <definedName name="ProdCode3_27">#REF!</definedName>
    <definedName name="ProdCode3_27_1">#REF!</definedName>
    <definedName name="ProdCode3_28">#REF!</definedName>
    <definedName name="ProdCode3_28_1">#REF!</definedName>
    <definedName name="ProdCode3_29">#REF!</definedName>
    <definedName name="ProdCode3_3">#REF!</definedName>
    <definedName name="ProdCode3_4">#REF!</definedName>
    <definedName name="ProdCode3_4_1">#REF!</definedName>
    <definedName name="ProdCode3_4_1_1">#REF!</definedName>
    <definedName name="ProdCode3_4_1_1_1">#REF!</definedName>
    <definedName name="ProdCode3_4_1_1_1_1">#REF!</definedName>
    <definedName name="ProdCode3_4_1_1_1_1_1">#REF!</definedName>
    <definedName name="ProdCode3_4_1_1_1_1_3">#REF!</definedName>
    <definedName name="ProdCode3_4_1_1_1_3">#REF!</definedName>
    <definedName name="ProdCode3_4_1_1_1_3_1">#REF!</definedName>
    <definedName name="ProdCode3_4_1_1_3">#REF!</definedName>
    <definedName name="ProdCode3_4_1_17">#REF!</definedName>
    <definedName name="ProdCode3_4_1_17_3">#REF!</definedName>
    <definedName name="ProdCode3_4_1_28">#REF!</definedName>
    <definedName name="ProdCode3_4_1_3">#REF!</definedName>
    <definedName name="ProdCode3_4_1_6">#REF!</definedName>
    <definedName name="ProdCode3_4_10">#REF!</definedName>
    <definedName name="ProdCode3_4_10_3">#REF!</definedName>
    <definedName name="ProdCode3_4_12">#REF!</definedName>
    <definedName name="ProdCode3_4_12_3">#REF!</definedName>
    <definedName name="ProdCode3_4_13">#REF!</definedName>
    <definedName name="ProdCode3_4_13_3">#REF!</definedName>
    <definedName name="ProdCode3_4_14">#REF!</definedName>
    <definedName name="ProdCode3_4_14_3">#REF!</definedName>
    <definedName name="ProdCode3_4_15">#REF!</definedName>
    <definedName name="ProdCode3_4_15_3">#REF!</definedName>
    <definedName name="ProdCode3_4_16">#REF!</definedName>
    <definedName name="ProdCode3_4_16_3">#REF!</definedName>
    <definedName name="ProdCode3_4_17">#REF!</definedName>
    <definedName name="ProdCode3_4_17_3">#REF!</definedName>
    <definedName name="ProdCode3_4_18">#REF!</definedName>
    <definedName name="ProdCode3_4_18_1">#REF!</definedName>
    <definedName name="ProdCode3_4_18_1_3">#REF!</definedName>
    <definedName name="ProdCode3_4_19">#REF!</definedName>
    <definedName name="ProdCode3_4_20">#REF!</definedName>
    <definedName name="ProdCode3_4_20_3">#REF!</definedName>
    <definedName name="ProdCode3_4_21">#REF!</definedName>
    <definedName name="ProdCode3_4_21_1">#REF!</definedName>
    <definedName name="ProdCode3_4_21_1_3">#REF!</definedName>
    <definedName name="ProdCode3_4_22">#REF!</definedName>
    <definedName name="ProdCode3_4_22_3">#REF!</definedName>
    <definedName name="ProdCode3_4_23">#REF!</definedName>
    <definedName name="ProdCode3_4_23_3">#REF!</definedName>
    <definedName name="ProdCode3_4_24">#REF!</definedName>
    <definedName name="ProdCode3_4_24_3">#REF!</definedName>
    <definedName name="ProdCode3_4_25">#REF!</definedName>
    <definedName name="ProdCode3_4_25_3">#REF!</definedName>
    <definedName name="ProdCode3_4_26">#REF!</definedName>
    <definedName name="ProdCode3_4_26_3">#REF!</definedName>
    <definedName name="ProdCode3_4_27">#REF!</definedName>
    <definedName name="ProdCode3_4_27_3">#REF!</definedName>
    <definedName name="ProdCode3_4_28">#REF!</definedName>
    <definedName name="ProdCode3_4_6">#REF!</definedName>
    <definedName name="ProdCode3_4_7">#REF!</definedName>
    <definedName name="ProdCode3_4_7_3">#REF!</definedName>
    <definedName name="ProdCode3_4_8">#REF!</definedName>
    <definedName name="ProdCode3_4_8_3">#REF!</definedName>
    <definedName name="ProdCode3_4_9">#REF!</definedName>
    <definedName name="ProdCode3_4_9_3">#REF!</definedName>
    <definedName name="ProdCode3_5">#REF!</definedName>
    <definedName name="ProdCode3_5_17">#REF!</definedName>
    <definedName name="ProdCode3_5_17_3">#REF!</definedName>
    <definedName name="ProdCode3_5_28">#REF!</definedName>
    <definedName name="ProdCode3_5_6">#REF!</definedName>
    <definedName name="ProdCode3_6">#REF!</definedName>
    <definedName name="ProdCode3_6_1">#REF!</definedName>
    <definedName name="ProdCode3_6_10">#REF!</definedName>
    <definedName name="ProdCode3_6_10_3">#REF!</definedName>
    <definedName name="ProdCode3_6_12">#REF!</definedName>
    <definedName name="ProdCode3_6_12_3">#REF!</definedName>
    <definedName name="ProdCode3_6_13">#REF!</definedName>
    <definedName name="ProdCode3_6_13_3">#REF!</definedName>
    <definedName name="ProdCode3_6_14">#REF!</definedName>
    <definedName name="ProdCode3_6_14_3">#REF!</definedName>
    <definedName name="ProdCode3_6_15">#REF!</definedName>
    <definedName name="ProdCode3_6_15_3">#REF!</definedName>
    <definedName name="ProdCode3_6_16">#REF!</definedName>
    <definedName name="ProdCode3_6_16_3">#REF!</definedName>
    <definedName name="ProdCode3_6_17">#REF!</definedName>
    <definedName name="ProdCode3_6_17_3">#REF!</definedName>
    <definedName name="ProdCode3_6_18">#REF!</definedName>
    <definedName name="ProdCode3_6_18_1">#REF!</definedName>
    <definedName name="ProdCode3_6_18_1_3">#REF!</definedName>
    <definedName name="ProdCode3_6_19">#REF!</definedName>
    <definedName name="ProdCode3_6_20">#REF!</definedName>
    <definedName name="ProdCode3_6_20_3">#REF!</definedName>
    <definedName name="ProdCode3_6_21">#REF!</definedName>
    <definedName name="ProdCode3_6_21_1">#REF!</definedName>
    <definedName name="ProdCode3_6_21_1_3">#REF!</definedName>
    <definedName name="ProdCode3_6_22">#REF!</definedName>
    <definedName name="ProdCode3_6_22_3">#REF!</definedName>
    <definedName name="ProdCode3_6_23">#REF!</definedName>
    <definedName name="ProdCode3_6_23_3">#REF!</definedName>
    <definedName name="ProdCode3_6_24">#REF!</definedName>
    <definedName name="ProdCode3_6_24_3">#REF!</definedName>
    <definedName name="ProdCode3_6_25">#REF!</definedName>
    <definedName name="ProdCode3_6_25_3">#REF!</definedName>
    <definedName name="ProdCode3_6_26">#REF!</definedName>
    <definedName name="ProdCode3_6_26_3">#REF!</definedName>
    <definedName name="ProdCode3_6_27">#REF!</definedName>
    <definedName name="ProdCode3_6_27_3">#REF!</definedName>
    <definedName name="ProdCode3_6_28">#REF!</definedName>
    <definedName name="ProdCode3_6_6">#REF!</definedName>
    <definedName name="ProdCode3_6_7">#REF!</definedName>
    <definedName name="ProdCode3_6_7_3">#REF!</definedName>
    <definedName name="ProdCode3_6_8">#REF!</definedName>
    <definedName name="ProdCode3_6_8_3">#REF!</definedName>
    <definedName name="ProdCode3_6_9">#REF!</definedName>
    <definedName name="ProdCode3_6_9_1">#REF!</definedName>
    <definedName name="ProdCode3_6_9_1_1">#REF!</definedName>
    <definedName name="ProdCode3_6_9_1_1_3">#REF!</definedName>
    <definedName name="ProdCode3_6_9_1_3">#REF!</definedName>
    <definedName name="ProdCode3_7">#REF!</definedName>
    <definedName name="ProdCode3_8">#REF!</definedName>
    <definedName name="ProdCode3_8_3">#REF!</definedName>
    <definedName name="ProdCode3_9">#REF!</definedName>
    <definedName name="ProdCode3_9_3">#REF!</definedName>
    <definedName name="ProdCode3_Text">#REF!</definedName>
    <definedName name="ProdCode3_Text_1">#REF!</definedName>
    <definedName name="ProdCode3_Text_1_3">#REF!</definedName>
    <definedName name="ProdCode3_Text_10">#REF!</definedName>
    <definedName name="ProdCode3_Text_10_1">#REF!</definedName>
    <definedName name="ProdCode3_Text_10_1_3">#REF!</definedName>
    <definedName name="ProdCode3_Text_10_17">#REF!</definedName>
    <definedName name="ProdCode3_Text_10_17_3">#REF!</definedName>
    <definedName name="ProdCode3_Text_11">#REF!</definedName>
    <definedName name="ProdCode3_Text_11_1">#REF!</definedName>
    <definedName name="ProdCode3_Text_12">#REF!</definedName>
    <definedName name="ProdCode3_Text_12_3">#REF!</definedName>
    <definedName name="ProdCode3_Text_13">#REF!</definedName>
    <definedName name="ProdCode3_Text_13_3">#REF!</definedName>
    <definedName name="ProdCode3_Text_14">#REF!</definedName>
    <definedName name="ProdCode3_Text_15">#REF!</definedName>
    <definedName name="ProdCode3_Text_15_1">#REF!</definedName>
    <definedName name="ProdCode3_Text_16">#REF!</definedName>
    <definedName name="ProdCode3_Text_16_1">#REF!</definedName>
    <definedName name="ProdCode3_Text_16_1_3">#REF!</definedName>
    <definedName name="ProdCode3_Text_16_3">#REF!</definedName>
    <definedName name="ProdCode3_Text_17">#REF!</definedName>
    <definedName name="ProdCode3_Text_17_1">#REF!</definedName>
    <definedName name="ProdCode3_Text_17_3">#REF!</definedName>
    <definedName name="ProdCode3_Text_18">#REF!</definedName>
    <definedName name="ProdCode3_Text_18_1">#REF!</definedName>
    <definedName name="ProdCode3_Text_18_1_3">#REF!</definedName>
    <definedName name="ProdCode3_Text_19">#REF!</definedName>
    <definedName name="ProdCode3_Text_19_1">#REF!</definedName>
    <definedName name="ProdCode3_Text_2">#REF!</definedName>
    <definedName name="ProdCode3_Text_20">#REF!</definedName>
    <definedName name="ProdCode3_Text_20_1">#REF!</definedName>
    <definedName name="ProdCode3_Text_20_1_3">#REF!</definedName>
    <definedName name="ProdCode3_Text_21">#REF!</definedName>
    <definedName name="ProdCode3_Text_21_1">#REF!</definedName>
    <definedName name="ProdCode3_Text_21_1_1">#REF!</definedName>
    <definedName name="ProdCode3_Text_22">#REF!</definedName>
    <definedName name="ProdCode3_Text_22_3">#REF!</definedName>
    <definedName name="ProdCode3_Text_23">#REF!</definedName>
    <definedName name="ProdCode3_Text_23_3">#REF!</definedName>
    <definedName name="ProdCode3_Text_24">#REF!</definedName>
    <definedName name="ProdCode3_Text_24_3">#REF!</definedName>
    <definedName name="ProdCode3_Text_25">#REF!</definedName>
    <definedName name="ProdCode3_Text_25_3">#REF!</definedName>
    <definedName name="ProdCode3_Text_26">#REF!</definedName>
    <definedName name="ProdCode3_Text_26_1">#REF!</definedName>
    <definedName name="ProdCode3_Text_27">#REF!</definedName>
    <definedName name="ProdCode3_Text_27_1">#REF!</definedName>
    <definedName name="ProdCode3_Text_28">#REF!</definedName>
    <definedName name="ProdCode3_Text_28_1">#REF!</definedName>
    <definedName name="ProdCode3_Text_29">#REF!</definedName>
    <definedName name="ProdCode3_Text_3">#REF!</definedName>
    <definedName name="ProdCode3_Text_4">#REF!</definedName>
    <definedName name="ProdCode3_Text_4_1">#REF!</definedName>
    <definedName name="ProdCode3_Text_4_1_1">#REF!</definedName>
    <definedName name="ProdCode3_Text_4_1_1_1">#REF!</definedName>
    <definedName name="ProdCode3_Text_4_1_1_1_1">#REF!</definedName>
    <definedName name="ProdCode3_Text_4_1_1_1_1_1">#REF!</definedName>
    <definedName name="ProdCode3_Text_4_1_1_1_1_3">#REF!</definedName>
    <definedName name="ProdCode3_Text_4_1_1_1_3">#REF!</definedName>
    <definedName name="ProdCode3_Text_4_1_1_1_3_1">#REF!</definedName>
    <definedName name="ProdCode3_Text_4_1_1_3">#REF!</definedName>
    <definedName name="ProdCode3_Text_4_1_17">#REF!</definedName>
    <definedName name="ProdCode3_Text_4_1_17_3">#REF!</definedName>
    <definedName name="ProdCode3_Text_4_1_28">#REF!</definedName>
    <definedName name="ProdCode3_Text_4_1_3">#REF!</definedName>
    <definedName name="ProdCode3_Text_4_1_6">#REF!</definedName>
    <definedName name="ProdCode3_Text_4_10">#REF!</definedName>
    <definedName name="ProdCode3_Text_4_10_3">#REF!</definedName>
    <definedName name="ProdCode3_Text_4_12">#REF!</definedName>
    <definedName name="ProdCode3_Text_4_12_3">#REF!</definedName>
    <definedName name="ProdCode3_Text_4_13">#REF!</definedName>
    <definedName name="ProdCode3_Text_4_13_3">#REF!</definedName>
    <definedName name="ProdCode3_Text_4_14">#REF!</definedName>
    <definedName name="ProdCode3_Text_4_14_3">#REF!</definedName>
    <definedName name="ProdCode3_Text_4_15">#REF!</definedName>
    <definedName name="ProdCode3_Text_4_15_3">#REF!</definedName>
    <definedName name="ProdCode3_Text_4_16">#REF!</definedName>
    <definedName name="ProdCode3_Text_4_16_3">#REF!</definedName>
    <definedName name="ProdCode3_Text_4_17">#REF!</definedName>
    <definedName name="ProdCode3_Text_4_17_3">#REF!</definedName>
    <definedName name="ProdCode3_Text_4_18">#REF!</definedName>
    <definedName name="ProdCode3_Text_4_18_1">#REF!</definedName>
    <definedName name="ProdCode3_Text_4_18_1_3">#REF!</definedName>
    <definedName name="ProdCode3_Text_4_19">#REF!</definedName>
    <definedName name="ProdCode3_Text_4_20">#REF!</definedName>
    <definedName name="ProdCode3_Text_4_20_3">#REF!</definedName>
    <definedName name="ProdCode3_Text_4_21">#REF!</definedName>
    <definedName name="ProdCode3_Text_4_21_1">#REF!</definedName>
    <definedName name="ProdCode3_Text_4_21_1_3">#REF!</definedName>
    <definedName name="ProdCode3_Text_4_22">#REF!</definedName>
    <definedName name="ProdCode3_Text_4_22_3">#REF!</definedName>
    <definedName name="ProdCode3_Text_4_23">#REF!</definedName>
    <definedName name="ProdCode3_Text_4_23_3">#REF!</definedName>
    <definedName name="ProdCode3_Text_4_24">#REF!</definedName>
    <definedName name="ProdCode3_Text_4_24_3">#REF!</definedName>
    <definedName name="ProdCode3_Text_4_25">#REF!</definedName>
    <definedName name="ProdCode3_Text_4_25_3">#REF!</definedName>
    <definedName name="ProdCode3_Text_4_26">#REF!</definedName>
    <definedName name="ProdCode3_Text_4_26_3">#REF!</definedName>
    <definedName name="ProdCode3_Text_4_27">#REF!</definedName>
    <definedName name="ProdCode3_Text_4_27_3">#REF!</definedName>
    <definedName name="ProdCode3_Text_4_28">#REF!</definedName>
    <definedName name="ProdCode3_Text_4_6">#REF!</definedName>
    <definedName name="ProdCode3_Text_4_7">#REF!</definedName>
    <definedName name="ProdCode3_Text_4_7_3">#REF!</definedName>
    <definedName name="ProdCode3_Text_4_8">#REF!</definedName>
    <definedName name="ProdCode3_Text_4_8_3">#REF!</definedName>
    <definedName name="ProdCode3_Text_4_9">#REF!</definedName>
    <definedName name="ProdCode3_Text_4_9_3">#REF!</definedName>
    <definedName name="ProdCode3_Text_5">#REF!</definedName>
    <definedName name="ProdCode3_Text_5_17">#REF!</definedName>
    <definedName name="ProdCode3_Text_5_17_3">#REF!</definedName>
    <definedName name="ProdCode3_Text_5_28">#REF!</definedName>
    <definedName name="ProdCode3_Text_5_6">#REF!</definedName>
    <definedName name="ProdCode3_Text_6">#REF!</definedName>
    <definedName name="ProdCode3_Text_6_1">#REF!</definedName>
    <definedName name="ProdCode3_Text_6_10">#REF!</definedName>
    <definedName name="ProdCode3_Text_6_10_3">#REF!</definedName>
    <definedName name="ProdCode3_Text_6_12">#REF!</definedName>
    <definedName name="ProdCode3_Text_6_12_3">#REF!</definedName>
    <definedName name="ProdCode3_Text_6_13">#REF!</definedName>
    <definedName name="ProdCode3_Text_6_13_3">#REF!</definedName>
    <definedName name="ProdCode3_Text_6_14">#REF!</definedName>
    <definedName name="ProdCode3_Text_6_14_3">#REF!</definedName>
    <definedName name="ProdCode3_Text_6_15">#REF!</definedName>
    <definedName name="ProdCode3_Text_6_15_3">#REF!</definedName>
    <definedName name="ProdCode3_Text_6_16">#REF!</definedName>
    <definedName name="ProdCode3_Text_6_16_3">#REF!</definedName>
    <definedName name="ProdCode3_Text_6_17">#REF!</definedName>
    <definedName name="ProdCode3_Text_6_17_3">#REF!</definedName>
    <definedName name="ProdCode3_Text_6_18">#REF!</definedName>
    <definedName name="ProdCode3_Text_6_18_1">#REF!</definedName>
    <definedName name="ProdCode3_Text_6_18_1_3">#REF!</definedName>
    <definedName name="ProdCode3_Text_6_19">#REF!</definedName>
    <definedName name="ProdCode3_Text_6_20">#REF!</definedName>
    <definedName name="ProdCode3_Text_6_20_3">#REF!</definedName>
    <definedName name="ProdCode3_Text_6_21">#REF!</definedName>
    <definedName name="ProdCode3_Text_6_21_1">#REF!</definedName>
    <definedName name="ProdCode3_Text_6_21_1_3">#REF!</definedName>
    <definedName name="ProdCode3_Text_6_22">#REF!</definedName>
    <definedName name="ProdCode3_Text_6_22_3">#REF!</definedName>
    <definedName name="ProdCode3_Text_6_23">#REF!</definedName>
    <definedName name="ProdCode3_Text_6_23_3">#REF!</definedName>
    <definedName name="ProdCode3_Text_6_24">#REF!</definedName>
    <definedName name="ProdCode3_Text_6_24_3">#REF!</definedName>
    <definedName name="ProdCode3_Text_6_25">#REF!</definedName>
    <definedName name="ProdCode3_Text_6_25_3">#REF!</definedName>
    <definedName name="ProdCode3_Text_6_26">#REF!</definedName>
    <definedName name="ProdCode3_Text_6_26_3">#REF!</definedName>
    <definedName name="ProdCode3_Text_6_27">#REF!</definedName>
    <definedName name="ProdCode3_Text_6_27_3">#REF!</definedName>
    <definedName name="ProdCode3_Text_6_28">#REF!</definedName>
    <definedName name="ProdCode3_Text_6_6">#REF!</definedName>
    <definedName name="ProdCode3_Text_6_7">#REF!</definedName>
    <definedName name="ProdCode3_Text_6_7_3">#REF!</definedName>
    <definedName name="ProdCode3_Text_6_8">#REF!</definedName>
    <definedName name="ProdCode3_Text_6_8_3">#REF!</definedName>
    <definedName name="ProdCode3_Text_6_9">#REF!</definedName>
    <definedName name="ProdCode3_Text_6_9_1">#REF!</definedName>
    <definedName name="ProdCode3_Text_6_9_1_1">#REF!</definedName>
    <definedName name="ProdCode3_Text_6_9_1_1_3">#REF!</definedName>
    <definedName name="ProdCode3_Text_6_9_1_3">#REF!</definedName>
    <definedName name="ProdCode3_Text_7">#REF!</definedName>
    <definedName name="ProdCode3_Text_8">#REF!</definedName>
    <definedName name="ProdCode3_Text_8_3">#REF!</definedName>
    <definedName name="ProdCode3_Text_9">#REF!</definedName>
    <definedName name="ProdCode3_Text_9_3">#REF!</definedName>
    <definedName name="PRODCODE3KJGSCJKSDHCV">#REF!</definedName>
    <definedName name="PRODCODE3KJGSCJKSDHCV_10">#REF!</definedName>
    <definedName name="PRODCODE3KJGSCJKSDHCV_12">#REF!</definedName>
    <definedName name="PRODCODE3KJGSCJKSDHCV_13">#REF!</definedName>
    <definedName name="PRODCODE3KJGSCJKSDHCV_14">#REF!</definedName>
    <definedName name="PRODCODE3KJGSCJKSDHCV_15">#REF!</definedName>
    <definedName name="PRODCODE3KJGSCJKSDHCV_16">#REF!</definedName>
    <definedName name="PRODCODE3KJGSCJKSDHCV_17">#REF!</definedName>
    <definedName name="PRODCODE3KJGSCJKSDHCV_18">#REF!</definedName>
    <definedName name="PRODCODE3KJGSCJKSDHCV_19">#REF!</definedName>
    <definedName name="PRODCODE3KJGSCJKSDHCV_20">#REF!</definedName>
    <definedName name="PRODCODE3KJGSCJKSDHCV_21">#REF!</definedName>
    <definedName name="PRODCODE3KJGSCJKSDHCV_22">#REF!</definedName>
    <definedName name="PRODCODE3KJGSCJKSDHCV_23">#REF!</definedName>
    <definedName name="PRODCODE3KJGSCJKSDHCV_24">#REF!</definedName>
    <definedName name="PRODCODE3KJGSCJKSDHCV_25">#REF!</definedName>
    <definedName name="PRODCODE3KJGSCJKSDHCV_26">#REF!</definedName>
    <definedName name="PRODCODE3KJGSCJKSDHCV_27">#REF!</definedName>
    <definedName name="PRODCODE3KJGSCJKSDHCV_28">#REF!</definedName>
    <definedName name="PRODCODE3KJGSCJKSDHCV_6">#REF!</definedName>
    <definedName name="PRODCODE3KJGSCJKSDHCV_7">#REF!</definedName>
    <definedName name="PRODCODE3KJGSCJKSDHCV_8">#REF!</definedName>
    <definedName name="PRODCODE3KJGSCJKSDHCV_9">#REF!</definedName>
    <definedName name="PRODCODE3KJGSCJKSDHCV_9_1">#REF!</definedName>
    <definedName name="PRODCODE3KJGSCJKSDHCV_9_1_1">#REF!</definedName>
    <definedName name="ProdCode4">#REF!</definedName>
    <definedName name="ProdCode4_1">#REF!</definedName>
    <definedName name="ProdCode4_1_3">#REF!</definedName>
    <definedName name="ProdCode4_10">#REF!</definedName>
    <definedName name="ProdCode4_10_1">#REF!</definedName>
    <definedName name="ProdCode4_10_17">#REF!</definedName>
    <definedName name="ProdCode4_11">#REF!</definedName>
    <definedName name="ProdCode4_11_1">#REF!</definedName>
    <definedName name="ProdCode4_12">#REF!</definedName>
    <definedName name="ProdCode4_13">#REF!</definedName>
    <definedName name="ProdCode4_14">#REF!</definedName>
    <definedName name="ProdCode4_15">#REF!</definedName>
    <definedName name="ProdCode4_15_1">#REF!</definedName>
    <definedName name="ProdCode4_16">#REF!</definedName>
    <definedName name="ProdCode4_16_1">#REF!</definedName>
    <definedName name="ProdCode4_17">#REF!</definedName>
    <definedName name="ProdCode4_17_1">#REF!</definedName>
    <definedName name="ProdCode4_18">#REF!</definedName>
    <definedName name="ProdCode4_18_1">#REF!</definedName>
    <definedName name="ProdCode4_18_1_3">#REF!</definedName>
    <definedName name="ProdCode4_19">#REF!</definedName>
    <definedName name="ProdCode4_19_1">#REF!</definedName>
    <definedName name="ProdCode4_2">#REF!</definedName>
    <definedName name="ProdCode4_20">#REF!</definedName>
    <definedName name="ProdCode4_20_1">#REF!</definedName>
    <definedName name="ProdCode4_21">#REF!</definedName>
    <definedName name="ProdCode4_21_1">#REF!</definedName>
    <definedName name="ProdCode4_21_1_1">#REF!</definedName>
    <definedName name="ProdCode4_22">#REF!</definedName>
    <definedName name="ProdCode4_23">#REF!</definedName>
    <definedName name="ProdCode4_24">#REF!</definedName>
    <definedName name="ProdCode4_25">#REF!</definedName>
    <definedName name="ProdCode4_26">#REF!</definedName>
    <definedName name="ProdCode4_26_1">#REF!</definedName>
    <definedName name="ProdCode4_27">#REF!</definedName>
    <definedName name="ProdCode4_27_1">#REF!</definedName>
    <definedName name="ProdCode4_28">#REF!</definedName>
    <definedName name="ProdCode4_28_1">#REF!</definedName>
    <definedName name="ProdCode4_29">#REF!</definedName>
    <definedName name="ProdCode4_3">#REF!</definedName>
    <definedName name="ProdCode4_4">#REF!</definedName>
    <definedName name="ProdCode4_4_1">#REF!</definedName>
    <definedName name="ProdCode4_4_1_1">#REF!</definedName>
    <definedName name="ProdCode4_4_1_1_1">#REF!</definedName>
    <definedName name="ProdCode4_4_1_1_1_1">#REF!</definedName>
    <definedName name="ProdCode4_4_1_1_1_1_1">#REF!</definedName>
    <definedName name="ProdCode4_4_1_1_1_1_3">#REF!</definedName>
    <definedName name="ProdCode4_4_1_1_1_3">#REF!</definedName>
    <definedName name="ProdCode4_4_1_1_1_3_1">#REF!</definedName>
    <definedName name="ProdCode4_4_1_1_3">#REF!</definedName>
    <definedName name="ProdCode4_4_1_17">#REF!</definedName>
    <definedName name="ProdCode4_4_1_17_3">#REF!</definedName>
    <definedName name="ProdCode4_4_1_28">#REF!</definedName>
    <definedName name="ProdCode4_4_1_3">#REF!</definedName>
    <definedName name="ProdCode4_4_1_6">#REF!</definedName>
    <definedName name="ProdCode4_4_10">#REF!</definedName>
    <definedName name="ProdCode4_4_12">#REF!</definedName>
    <definedName name="ProdCode4_4_13">#REF!</definedName>
    <definedName name="ProdCode4_4_14">#REF!</definedName>
    <definedName name="ProdCode4_4_15">#REF!</definedName>
    <definedName name="ProdCode4_4_16">#REF!</definedName>
    <definedName name="ProdCode4_4_17">#REF!</definedName>
    <definedName name="ProdCode4_4_18">#REF!</definedName>
    <definedName name="ProdCode4_4_18_1">#REF!</definedName>
    <definedName name="ProdCode4_4_18_1_3">#REF!</definedName>
    <definedName name="ProdCode4_4_19">#REF!</definedName>
    <definedName name="ProdCode4_4_20">#REF!</definedName>
    <definedName name="ProdCode4_4_21">#REF!</definedName>
    <definedName name="ProdCode4_4_21_1">#REF!</definedName>
    <definedName name="ProdCode4_4_22">#REF!</definedName>
    <definedName name="ProdCode4_4_23">#REF!</definedName>
    <definedName name="ProdCode4_4_24">#REF!</definedName>
    <definedName name="ProdCode4_4_25">#REF!</definedName>
    <definedName name="ProdCode4_4_26">#REF!</definedName>
    <definedName name="ProdCode4_4_27">#REF!</definedName>
    <definedName name="ProdCode4_4_28">#REF!</definedName>
    <definedName name="ProdCode4_4_6">#REF!</definedName>
    <definedName name="ProdCode4_4_7">#REF!</definedName>
    <definedName name="ProdCode4_4_8">#REF!</definedName>
    <definedName name="ProdCode4_4_9">#REF!</definedName>
    <definedName name="ProdCode4_5">#REF!</definedName>
    <definedName name="ProdCode4_5_17">#REF!</definedName>
    <definedName name="ProdCode4_5_28">#REF!</definedName>
    <definedName name="ProdCode4_5_6">#REF!</definedName>
    <definedName name="ProdCode4_6">#REF!</definedName>
    <definedName name="ProdCode4_6_1">#REF!</definedName>
    <definedName name="ProdCode4_6_10">#REF!</definedName>
    <definedName name="ProdCode4_6_12">#REF!</definedName>
    <definedName name="ProdCode4_6_13">#REF!</definedName>
    <definedName name="ProdCode4_6_14">#REF!</definedName>
    <definedName name="ProdCode4_6_15">#REF!</definedName>
    <definedName name="ProdCode4_6_16">#REF!</definedName>
    <definedName name="ProdCode4_6_17">#REF!</definedName>
    <definedName name="ProdCode4_6_18">#REF!</definedName>
    <definedName name="ProdCode4_6_18_1">#REF!</definedName>
    <definedName name="ProdCode4_6_18_1_3">#REF!</definedName>
    <definedName name="ProdCode4_6_19">#REF!</definedName>
    <definedName name="ProdCode4_6_20">#REF!</definedName>
    <definedName name="ProdCode4_6_21">#REF!</definedName>
    <definedName name="ProdCode4_6_21_1">#REF!</definedName>
    <definedName name="ProdCode4_6_22">#REF!</definedName>
    <definedName name="ProdCode4_6_23">#REF!</definedName>
    <definedName name="ProdCode4_6_24">#REF!</definedName>
    <definedName name="ProdCode4_6_25">#REF!</definedName>
    <definedName name="ProdCode4_6_26">#REF!</definedName>
    <definedName name="ProdCode4_6_27">#REF!</definedName>
    <definedName name="ProdCode4_6_28">#REF!</definedName>
    <definedName name="ProdCode4_6_6">#REF!</definedName>
    <definedName name="ProdCode4_6_7">#REF!</definedName>
    <definedName name="ProdCode4_6_8">#REF!</definedName>
    <definedName name="ProdCode4_6_9">#REF!</definedName>
    <definedName name="ProdCode4_6_9_1">#REF!</definedName>
    <definedName name="ProdCode4_6_9_1_1">#REF!</definedName>
    <definedName name="ProdCode4_7">#REF!</definedName>
    <definedName name="ProdCode4_8">#REF!</definedName>
    <definedName name="ProdCode4_9">#REF!</definedName>
    <definedName name="ProdCode4_Text">#REF!</definedName>
    <definedName name="ProdCode4_Text_1">#REF!</definedName>
    <definedName name="ProdCode4_Text_1_3">#REF!</definedName>
    <definedName name="ProdCode4_Text_10">#REF!</definedName>
    <definedName name="ProdCode4_Text_10_1">#REF!</definedName>
    <definedName name="ProdCode4_Text_10_17">#REF!</definedName>
    <definedName name="ProdCode4_Text_11">#REF!</definedName>
    <definedName name="ProdCode4_Text_11_1">#REF!</definedName>
    <definedName name="ProdCode4_Text_12">#REF!</definedName>
    <definedName name="ProdCode4_Text_13">#REF!</definedName>
    <definedName name="ProdCode4_Text_14">#REF!</definedName>
    <definedName name="ProdCode4_Text_15">#REF!</definedName>
    <definedName name="ProdCode4_Text_15_1">#REF!</definedName>
    <definedName name="ProdCode4_Text_16">#REF!</definedName>
    <definedName name="ProdCode4_Text_16_1">#REF!</definedName>
    <definedName name="ProdCode4_Text_17">#REF!</definedName>
    <definedName name="ProdCode4_Text_17_1">#REF!</definedName>
    <definedName name="ProdCode4_Text_18">#REF!</definedName>
    <definedName name="ProdCode4_Text_18_1">#REF!</definedName>
    <definedName name="ProdCode4_Text_18_1_3">#REF!</definedName>
    <definedName name="ProdCode4_Text_19">#REF!</definedName>
    <definedName name="ProdCode4_Text_19_1">#REF!</definedName>
    <definedName name="ProdCode4_Text_2">#REF!</definedName>
    <definedName name="ProdCode4_Text_20">#REF!</definedName>
    <definedName name="ProdCode4_Text_20_1">#REF!</definedName>
    <definedName name="ProdCode4_Text_21">#REF!</definedName>
    <definedName name="ProdCode4_Text_21_1">#REF!</definedName>
    <definedName name="ProdCode4_Text_21_1_1">#REF!</definedName>
    <definedName name="ProdCode4_Text_22">#REF!</definedName>
    <definedName name="ProdCode4_Text_23">#REF!</definedName>
    <definedName name="ProdCode4_Text_24">#REF!</definedName>
    <definedName name="ProdCode4_Text_25">#REF!</definedName>
    <definedName name="ProdCode4_Text_26">#REF!</definedName>
    <definedName name="ProdCode4_Text_26_1">#REF!</definedName>
    <definedName name="ProdCode4_Text_27">#REF!</definedName>
    <definedName name="ProdCode4_Text_27_1">#REF!</definedName>
    <definedName name="ProdCode4_Text_28">#REF!</definedName>
    <definedName name="ProdCode4_Text_28_1">#REF!</definedName>
    <definedName name="ProdCode4_Text_29">#REF!</definedName>
    <definedName name="ProdCode4_Text_3">#REF!</definedName>
    <definedName name="ProdCode4_Text_4">#REF!</definedName>
    <definedName name="ProdCode4_Text_4_1">#REF!</definedName>
    <definedName name="ProdCode4_Text_4_1_1">#REF!</definedName>
    <definedName name="ProdCode4_Text_4_1_1_1">#REF!</definedName>
    <definedName name="ProdCode4_Text_4_1_1_1_1">#REF!</definedName>
    <definedName name="ProdCode4_Text_4_1_1_1_1_1">#REF!</definedName>
    <definedName name="ProdCode4_Text_4_1_1_1_1_3">#REF!</definedName>
    <definedName name="ProdCode4_Text_4_1_1_1_3">#REF!</definedName>
    <definedName name="ProdCode4_Text_4_1_1_1_3_1">#REF!</definedName>
    <definedName name="ProdCode4_Text_4_1_1_3">#REF!</definedName>
    <definedName name="ProdCode4_Text_4_1_17">#REF!</definedName>
    <definedName name="ProdCode4_Text_4_1_17_3">#REF!</definedName>
    <definedName name="ProdCode4_Text_4_1_28">#REF!</definedName>
    <definedName name="ProdCode4_Text_4_1_3">#REF!</definedName>
    <definedName name="ProdCode4_Text_4_1_6">#REF!</definedName>
    <definedName name="ProdCode4_Text_4_10">#REF!</definedName>
    <definedName name="ProdCode4_Text_4_12">#REF!</definedName>
    <definedName name="ProdCode4_Text_4_13">#REF!</definedName>
    <definedName name="ProdCode4_Text_4_14">#REF!</definedName>
    <definedName name="ProdCode4_Text_4_15">#REF!</definedName>
    <definedName name="ProdCode4_Text_4_16">#REF!</definedName>
    <definedName name="ProdCode4_Text_4_17">#REF!</definedName>
    <definedName name="ProdCode4_Text_4_18">#REF!</definedName>
    <definedName name="ProdCode4_Text_4_18_1">#REF!</definedName>
    <definedName name="ProdCode4_Text_4_18_1_3">#REF!</definedName>
    <definedName name="ProdCode4_Text_4_19">#REF!</definedName>
    <definedName name="ProdCode4_Text_4_20">#REF!</definedName>
    <definedName name="ProdCode4_Text_4_21">#REF!</definedName>
    <definedName name="ProdCode4_Text_4_21_1">#REF!</definedName>
    <definedName name="ProdCode4_Text_4_22">#REF!</definedName>
    <definedName name="ProdCode4_Text_4_23">#REF!</definedName>
    <definedName name="ProdCode4_Text_4_24">#REF!</definedName>
    <definedName name="ProdCode4_Text_4_25">#REF!</definedName>
    <definedName name="ProdCode4_Text_4_26">#REF!</definedName>
    <definedName name="ProdCode4_Text_4_27">#REF!</definedName>
    <definedName name="ProdCode4_Text_4_28">#REF!</definedName>
    <definedName name="ProdCode4_Text_4_6">#REF!</definedName>
    <definedName name="ProdCode4_Text_4_7">#REF!</definedName>
    <definedName name="ProdCode4_Text_4_8">#REF!</definedName>
    <definedName name="ProdCode4_Text_4_9">#REF!</definedName>
    <definedName name="ProdCode4_Text_5">#REF!</definedName>
    <definedName name="ProdCode4_Text_5_17">#REF!</definedName>
    <definedName name="ProdCode4_Text_5_28">#REF!</definedName>
    <definedName name="ProdCode4_Text_5_6">#REF!</definedName>
    <definedName name="ProdCode4_Text_6">#REF!</definedName>
    <definedName name="ProdCode4_Text_6_1">#REF!</definedName>
    <definedName name="ProdCode4_Text_6_10">#REF!</definedName>
    <definedName name="ProdCode4_Text_6_12">#REF!</definedName>
    <definedName name="ProdCode4_Text_6_13">#REF!</definedName>
    <definedName name="ProdCode4_Text_6_14">#REF!</definedName>
    <definedName name="ProdCode4_Text_6_15">#REF!</definedName>
    <definedName name="ProdCode4_Text_6_16">#REF!</definedName>
    <definedName name="ProdCode4_Text_6_17">#REF!</definedName>
    <definedName name="ProdCode4_Text_6_18">#REF!</definedName>
    <definedName name="ProdCode4_Text_6_18_1">#REF!</definedName>
    <definedName name="ProdCode4_Text_6_18_1_3">#REF!</definedName>
    <definedName name="ProdCode4_Text_6_19">#REF!</definedName>
    <definedName name="ProdCode4_Text_6_20">#REF!</definedName>
    <definedName name="ProdCode4_Text_6_21">#REF!</definedName>
    <definedName name="ProdCode4_Text_6_21_1">#REF!</definedName>
    <definedName name="ProdCode4_Text_6_22">#REF!</definedName>
    <definedName name="ProdCode4_Text_6_23">#REF!</definedName>
    <definedName name="ProdCode4_Text_6_24">#REF!</definedName>
    <definedName name="ProdCode4_Text_6_25">#REF!</definedName>
    <definedName name="ProdCode4_Text_6_26">#REF!</definedName>
    <definedName name="ProdCode4_Text_6_27">#REF!</definedName>
    <definedName name="ProdCode4_Text_6_28">#REF!</definedName>
    <definedName name="ProdCode4_Text_6_6">#REF!</definedName>
    <definedName name="ProdCode4_Text_6_7">#REF!</definedName>
    <definedName name="ProdCode4_Text_6_8">#REF!</definedName>
    <definedName name="ProdCode4_Text_6_9">#REF!</definedName>
    <definedName name="ProdCode4_Text_6_9_1">#REF!</definedName>
    <definedName name="ProdCode4_Text_6_9_1_1">#REF!</definedName>
    <definedName name="ProdCode4_Text_7">#REF!</definedName>
    <definedName name="ProdCode4_Text_8">#REF!</definedName>
    <definedName name="ProdCode4_Text_9">#REF!</definedName>
    <definedName name="ProdCode5">#REF!</definedName>
    <definedName name="ProdCode5_1">#REF!</definedName>
    <definedName name="ProdCode5_1_3">#REF!</definedName>
    <definedName name="ProdCode5_10">#REF!</definedName>
    <definedName name="ProdCode5_10_1">#REF!</definedName>
    <definedName name="ProdCode5_10_1_3">#REF!</definedName>
    <definedName name="ProdCode5_10_17">#REF!</definedName>
    <definedName name="ProdCode5_10_17_3">#REF!</definedName>
    <definedName name="ProdCode5_11">#REF!</definedName>
    <definedName name="ProdCode5_11_1">#REF!</definedName>
    <definedName name="ProdCode5_12">#REF!</definedName>
    <definedName name="ProdCode5_12_3">#REF!</definedName>
    <definedName name="ProdCode5_13">#REF!</definedName>
    <definedName name="ProdCode5_13_3">#REF!</definedName>
    <definedName name="ProdCode5_14">#REF!</definedName>
    <definedName name="ProdCode5_15">#REF!</definedName>
    <definedName name="ProdCode5_15_1">#REF!</definedName>
    <definedName name="ProdCode5_16">#REF!</definedName>
    <definedName name="ProdCode5_16_1">#REF!</definedName>
    <definedName name="ProdCode5_16_1_3">#REF!</definedName>
    <definedName name="ProdCode5_16_3">#REF!</definedName>
    <definedName name="ProdCode5_17">#REF!</definedName>
    <definedName name="ProdCode5_17_1">#REF!</definedName>
    <definedName name="ProdCode5_17_3">#REF!</definedName>
    <definedName name="ProdCode5_18">#REF!</definedName>
    <definedName name="ProdCode5_18_1">#REF!</definedName>
    <definedName name="ProdCode5_19">#REF!</definedName>
    <definedName name="ProdCode5_19_1">#REF!</definedName>
    <definedName name="ProdCode5_2">#REF!</definedName>
    <definedName name="ProdCode5_20">#REF!</definedName>
    <definedName name="ProdCode5_20_1">#REF!</definedName>
    <definedName name="ProdCode5_20_1_3">#REF!</definedName>
    <definedName name="ProdCode5_21">#REF!</definedName>
    <definedName name="ProdCode5_21_1">#REF!</definedName>
    <definedName name="ProdCode5_21_1_1">#REF!</definedName>
    <definedName name="ProdCode5_22">#REF!</definedName>
    <definedName name="ProdCode5_22_3">#REF!</definedName>
    <definedName name="ProdCode5_23">#REF!</definedName>
    <definedName name="ProdCode5_23_3">#REF!</definedName>
    <definedName name="ProdCode5_24">#REF!</definedName>
    <definedName name="ProdCode5_24_3">#REF!</definedName>
    <definedName name="ProdCode5_25">#REF!</definedName>
    <definedName name="ProdCode5_25_3">#REF!</definedName>
    <definedName name="ProdCode5_26">#REF!</definedName>
    <definedName name="ProdCode5_26_1">#REF!</definedName>
    <definedName name="ProdCode5_27">#REF!</definedName>
    <definedName name="ProdCode5_27_1">#REF!</definedName>
    <definedName name="ProdCode5_28">#REF!</definedName>
    <definedName name="ProdCode5_28_1">#REF!</definedName>
    <definedName name="ProdCode5_29">#REF!</definedName>
    <definedName name="ProdCode5_3">#REF!</definedName>
    <definedName name="ProdCode5_4">#REF!</definedName>
    <definedName name="ProdCode5_4_1">#REF!</definedName>
    <definedName name="ProdCode5_4_1_1">#REF!</definedName>
    <definedName name="ProdCode5_4_1_1_1">#REF!</definedName>
    <definedName name="ProdCode5_4_1_1_1_1">#REF!</definedName>
    <definedName name="ProdCode5_4_1_1_1_1_1">#REF!</definedName>
    <definedName name="ProdCode5_4_1_17">#REF!</definedName>
    <definedName name="ProdCode5_4_1_28">#REF!</definedName>
    <definedName name="ProdCode5_4_1_6">#REF!</definedName>
    <definedName name="ProdCode5_4_10">#REF!</definedName>
    <definedName name="ProdCode5_4_10_3">#REF!</definedName>
    <definedName name="ProdCode5_4_12">#REF!</definedName>
    <definedName name="ProdCode5_4_12_3">#REF!</definedName>
    <definedName name="ProdCode5_4_13">#REF!</definedName>
    <definedName name="ProdCode5_4_13_3">#REF!</definedName>
    <definedName name="ProdCode5_4_14">#REF!</definedName>
    <definedName name="ProdCode5_4_14_3">#REF!</definedName>
    <definedName name="ProdCode5_4_15">#REF!</definedName>
    <definedName name="ProdCode5_4_15_3">#REF!</definedName>
    <definedName name="ProdCode5_4_16">#REF!</definedName>
    <definedName name="ProdCode5_4_16_3">#REF!</definedName>
    <definedName name="ProdCode5_4_17">#REF!</definedName>
    <definedName name="ProdCode5_4_17_3">#REF!</definedName>
    <definedName name="ProdCode5_4_18">#REF!</definedName>
    <definedName name="ProdCode5_4_18_1">#REF!</definedName>
    <definedName name="ProdCode5_4_19">#REF!</definedName>
    <definedName name="ProdCode5_4_20">#REF!</definedName>
    <definedName name="ProdCode5_4_20_3">#REF!</definedName>
    <definedName name="ProdCode5_4_21">#REF!</definedName>
    <definedName name="ProdCode5_4_21_1">#REF!</definedName>
    <definedName name="ProdCode5_4_21_1_3">#REF!</definedName>
    <definedName name="ProdCode5_4_22">#REF!</definedName>
    <definedName name="ProdCode5_4_22_3">#REF!</definedName>
    <definedName name="ProdCode5_4_23">#REF!</definedName>
    <definedName name="ProdCode5_4_23_3">#REF!</definedName>
    <definedName name="ProdCode5_4_24">#REF!</definedName>
    <definedName name="ProdCode5_4_24_3">#REF!</definedName>
    <definedName name="ProdCode5_4_25">#REF!</definedName>
    <definedName name="ProdCode5_4_25_3">#REF!</definedName>
    <definedName name="ProdCode5_4_26">#REF!</definedName>
    <definedName name="ProdCode5_4_26_3">#REF!</definedName>
    <definedName name="ProdCode5_4_27">#REF!</definedName>
    <definedName name="ProdCode5_4_27_3">#REF!</definedName>
    <definedName name="ProdCode5_4_28">#REF!</definedName>
    <definedName name="ProdCode5_4_6">#REF!</definedName>
    <definedName name="ProdCode5_4_7">#REF!</definedName>
    <definedName name="ProdCode5_4_7_3">#REF!</definedName>
    <definedName name="ProdCode5_4_8">#REF!</definedName>
    <definedName name="ProdCode5_4_8_3">#REF!</definedName>
    <definedName name="ProdCode5_4_9">#REF!</definedName>
    <definedName name="ProdCode5_4_9_3">#REF!</definedName>
    <definedName name="ProdCode5_5">#REF!</definedName>
    <definedName name="ProdCode5_5_17">#REF!</definedName>
    <definedName name="ProdCode5_5_17_3">#REF!</definedName>
    <definedName name="ProdCode5_5_28">#REF!</definedName>
    <definedName name="ProdCode5_5_6">#REF!</definedName>
    <definedName name="ProdCode5_6">#REF!</definedName>
    <definedName name="ProdCode5_6_1">#REF!</definedName>
    <definedName name="ProdCode5_6_10">#REF!</definedName>
    <definedName name="ProdCode5_6_10_3">#REF!</definedName>
    <definedName name="ProdCode5_6_12">#REF!</definedName>
    <definedName name="ProdCode5_6_12_3">#REF!</definedName>
    <definedName name="ProdCode5_6_13">#REF!</definedName>
    <definedName name="ProdCode5_6_13_3">#REF!</definedName>
    <definedName name="ProdCode5_6_14">#REF!</definedName>
    <definedName name="ProdCode5_6_14_3">#REF!</definedName>
    <definedName name="ProdCode5_6_15">#REF!</definedName>
    <definedName name="ProdCode5_6_15_3">#REF!</definedName>
    <definedName name="ProdCode5_6_16">#REF!</definedName>
    <definedName name="ProdCode5_6_16_3">#REF!</definedName>
    <definedName name="ProdCode5_6_17">#REF!</definedName>
    <definedName name="ProdCode5_6_17_3">#REF!</definedName>
    <definedName name="ProdCode5_6_18">#REF!</definedName>
    <definedName name="ProdCode5_6_18_1">#REF!</definedName>
    <definedName name="ProdCode5_6_19">#REF!</definedName>
    <definedName name="ProdCode5_6_20">#REF!</definedName>
    <definedName name="ProdCode5_6_20_3">#REF!</definedName>
    <definedName name="ProdCode5_6_21">#REF!</definedName>
    <definedName name="ProdCode5_6_21_1">#REF!</definedName>
    <definedName name="ProdCode5_6_21_1_3">#REF!</definedName>
    <definedName name="ProdCode5_6_22">#REF!</definedName>
    <definedName name="ProdCode5_6_22_3">#REF!</definedName>
    <definedName name="ProdCode5_6_23">#REF!</definedName>
    <definedName name="ProdCode5_6_23_3">#REF!</definedName>
    <definedName name="ProdCode5_6_24">#REF!</definedName>
    <definedName name="ProdCode5_6_24_3">#REF!</definedName>
    <definedName name="ProdCode5_6_25">#REF!</definedName>
    <definedName name="ProdCode5_6_25_3">#REF!</definedName>
    <definedName name="ProdCode5_6_26">#REF!</definedName>
    <definedName name="ProdCode5_6_26_3">#REF!</definedName>
    <definedName name="ProdCode5_6_27">#REF!</definedName>
    <definedName name="ProdCode5_6_27_3">#REF!</definedName>
    <definedName name="ProdCode5_6_28">#REF!</definedName>
    <definedName name="ProdCode5_6_6">#REF!</definedName>
    <definedName name="ProdCode5_6_7">#REF!</definedName>
    <definedName name="ProdCode5_6_7_3">#REF!</definedName>
    <definedName name="ProdCode5_6_8">#REF!</definedName>
    <definedName name="ProdCode5_6_8_3">#REF!</definedName>
    <definedName name="ProdCode5_6_9">#REF!</definedName>
    <definedName name="ProdCode5_6_9_1">#REF!</definedName>
    <definedName name="ProdCode5_6_9_1_1">#REF!</definedName>
    <definedName name="ProdCode5_6_9_1_1_3">#REF!</definedName>
    <definedName name="ProdCode5_6_9_1_3">#REF!</definedName>
    <definedName name="ProdCode5_7">#REF!</definedName>
    <definedName name="ProdCode5_8">#REF!</definedName>
    <definedName name="ProdCode5_8_3">#REF!</definedName>
    <definedName name="ProdCode5_9">#REF!</definedName>
    <definedName name="ProdCode5_9_3">#REF!</definedName>
    <definedName name="ProdCode5_Text">#REF!</definedName>
    <definedName name="ProdCode5_Text_1">#REF!</definedName>
    <definedName name="ProdCode5_Text_1_3">#REF!</definedName>
    <definedName name="ProdCode5_Text_10">#REF!</definedName>
    <definedName name="ProdCode5_Text_10_1">#REF!</definedName>
    <definedName name="ProdCode5_Text_10_1_3">#REF!</definedName>
    <definedName name="ProdCode5_Text_10_17">#REF!</definedName>
    <definedName name="ProdCode5_Text_10_17_3">#REF!</definedName>
    <definedName name="ProdCode5_Text_11">#REF!</definedName>
    <definedName name="ProdCode5_Text_11_1">#REF!</definedName>
    <definedName name="ProdCode5_Text_12">#REF!</definedName>
    <definedName name="ProdCode5_Text_12_3">#REF!</definedName>
    <definedName name="ProdCode5_Text_13">#REF!</definedName>
    <definedName name="ProdCode5_Text_13_3">#REF!</definedName>
    <definedName name="ProdCode5_Text_14">#REF!</definedName>
    <definedName name="ProdCode5_Text_15">#REF!</definedName>
    <definedName name="ProdCode5_Text_15_1">#REF!</definedName>
    <definedName name="ProdCode5_Text_16">#REF!</definedName>
    <definedName name="ProdCode5_Text_16_1">#REF!</definedName>
    <definedName name="ProdCode5_Text_16_1_3">#REF!</definedName>
    <definedName name="ProdCode5_Text_16_3">#REF!</definedName>
    <definedName name="ProdCode5_Text_17">#REF!</definedName>
    <definedName name="ProdCode5_Text_17_1">#REF!</definedName>
    <definedName name="ProdCode5_Text_17_3">#REF!</definedName>
    <definedName name="ProdCode5_Text_18">#REF!</definedName>
    <definedName name="ProdCode5_Text_18_1">#REF!</definedName>
    <definedName name="ProdCode5_Text_19">#REF!</definedName>
    <definedName name="ProdCode5_Text_19_1">#REF!</definedName>
    <definedName name="ProdCode5_Text_2">#REF!</definedName>
    <definedName name="ProdCode5_Text_20">#REF!</definedName>
    <definedName name="ProdCode5_Text_20_1">#REF!</definedName>
    <definedName name="ProdCode5_Text_20_1_3">#REF!</definedName>
    <definedName name="ProdCode5_Text_21">#REF!</definedName>
    <definedName name="ProdCode5_Text_21_1">#REF!</definedName>
    <definedName name="ProdCode5_Text_21_1_1">#REF!</definedName>
    <definedName name="ProdCode5_Text_22">#REF!</definedName>
    <definedName name="ProdCode5_Text_22_3">#REF!</definedName>
    <definedName name="ProdCode5_Text_23">#REF!</definedName>
    <definedName name="ProdCode5_Text_23_3">#REF!</definedName>
    <definedName name="ProdCode5_Text_24">#REF!</definedName>
    <definedName name="ProdCode5_Text_24_3">#REF!</definedName>
    <definedName name="ProdCode5_Text_25">#REF!</definedName>
    <definedName name="ProdCode5_Text_25_3">#REF!</definedName>
    <definedName name="ProdCode5_Text_26">#REF!</definedName>
    <definedName name="ProdCode5_Text_26_1">#REF!</definedName>
    <definedName name="ProdCode5_Text_27">#REF!</definedName>
    <definedName name="ProdCode5_Text_27_1">#REF!</definedName>
    <definedName name="ProdCode5_Text_28">#REF!</definedName>
    <definedName name="ProdCode5_Text_28_1">#REF!</definedName>
    <definedName name="ProdCode5_Text_29">#REF!</definedName>
    <definedName name="ProdCode5_Text_3">#REF!</definedName>
    <definedName name="ProdCode5_Text_4">#REF!</definedName>
    <definedName name="ProdCode5_Text_4_1">#REF!</definedName>
    <definedName name="ProdCode5_Text_4_1_1">#REF!</definedName>
    <definedName name="ProdCode5_Text_4_1_1_1">#REF!</definedName>
    <definedName name="ProdCode5_Text_4_1_1_1_1">#REF!</definedName>
    <definedName name="ProdCode5_Text_4_1_1_1_1_1">#REF!</definedName>
    <definedName name="ProdCode5_Text_4_1_17">#REF!</definedName>
    <definedName name="ProdCode5_Text_4_1_28">#REF!</definedName>
    <definedName name="ProdCode5_Text_4_1_6">#REF!</definedName>
    <definedName name="ProdCode5_Text_4_10">#REF!</definedName>
    <definedName name="ProdCode5_Text_4_10_3">#REF!</definedName>
    <definedName name="ProdCode5_Text_4_12">#REF!</definedName>
    <definedName name="ProdCode5_Text_4_12_3">#REF!</definedName>
    <definedName name="ProdCode5_Text_4_13">#REF!</definedName>
    <definedName name="ProdCode5_Text_4_13_3">#REF!</definedName>
    <definedName name="ProdCode5_Text_4_14">#REF!</definedName>
    <definedName name="ProdCode5_Text_4_14_3">#REF!</definedName>
    <definedName name="ProdCode5_Text_4_15">#REF!</definedName>
    <definedName name="ProdCode5_Text_4_15_3">#REF!</definedName>
    <definedName name="ProdCode5_Text_4_16">#REF!</definedName>
    <definedName name="ProdCode5_Text_4_16_3">#REF!</definedName>
    <definedName name="ProdCode5_Text_4_17">#REF!</definedName>
    <definedName name="ProdCode5_Text_4_17_3">#REF!</definedName>
    <definedName name="ProdCode5_Text_4_18">#REF!</definedName>
    <definedName name="ProdCode5_Text_4_18_1">#REF!</definedName>
    <definedName name="ProdCode5_Text_4_19">#REF!</definedName>
    <definedName name="ProdCode5_Text_4_20">#REF!</definedName>
    <definedName name="ProdCode5_Text_4_20_3">#REF!</definedName>
    <definedName name="ProdCode5_Text_4_21">#REF!</definedName>
    <definedName name="ProdCode5_Text_4_21_1">#REF!</definedName>
    <definedName name="ProdCode5_Text_4_21_1_3">#REF!</definedName>
    <definedName name="ProdCode5_Text_4_22">#REF!</definedName>
    <definedName name="ProdCode5_Text_4_22_3">#REF!</definedName>
    <definedName name="ProdCode5_Text_4_23">#REF!</definedName>
    <definedName name="ProdCode5_Text_4_23_3">#REF!</definedName>
    <definedName name="ProdCode5_Text_4_24">#REF!</definedName>
    <definedName name="ProdCode5_Text_4_24_3">#REF!</definedName>
    <definedName name="ProdCode5_Text_4_25">#REF!</definedName>
    <definedName name="ProdCode5_Text_4_25_3">#REF!</definedName>
    <definedName name="ProdCode5_Text_4_26">#REF!</definedName>
    <definedName name="ProdCode5_Text_4_26_3">#REF!</definedName>
    <definedName name="ProdCode5_Text_4_27">#REF!</definedName>
    <definedName name="ProdCode5_Text_4_27_3">#REF!</definedName>
    <definedName name="ProdCode5_Text_4_28">#REF!</definedName>
    <definedName name="ProdCode5_Text_4_6">#REF!</definedName>
    <definedName name="ProdCode5_Text_4_7">#REF!</definedName>
    <definedName name="ProdCode5_Text_4_7_3">#REF!</definedName>
    <definedName name="ProdCode5_Text_4_8">#REF!</definedName>
    <definedName name="ProdCode5_Text_4_8_3">#REF!</definedName>
    <definedName name="ProdCode5_Text_4_9">#REF!</definedName>
    <definedName name="ProdCode5_Text_4_9_3">#REF!</definedName>
    <definedName name="ProdCode5_Text_5">#REF!</definedName>
    <definedName name="ProdCode5_Text_5_17">#REF!</definedName>
    <definedName name="ProdCode5_Text_5_17_3">#REF!</definedName>
    <definedName name="ProdCode5_Text_5_28">#REF!</definedName>
    <definedName name="ProdCode5_Text_5_6">#REF!</definedName>
    <definedName name="ProdCode5_Text_6">#REF!</definedName>
    <definedName name="ProdCode5_Text_6_1">#REF!</definedName>
    <definedName name="ProdCode5_Text_6_10">#REF!</definedName>
    <definedName name="ProdCode5_Text_6_10_3">#REF!</definedName>
    <definedName name="ProdCode5_Text_6_12">#REF!</definedName>
    <definedName name="ProdCode5_Text_6_12_3">#REF!</definedName>
    <definedName name="ProdCode5_Text_6_13">#REF!</definedName>
    <definedName name="ProdCode5_Text_6_13_3">#REF!</definedName>
    <definedName name="ProdCode5_Text_6_14">#REF!</definedName>
    <definedName name="ProdCode5_Text_6_14_3">#REF!</definedName>
    <definedName name="ProdCode5_Text_6_15">#REF!</definedName>
    <definedName name="ProdCode5_Text_6_15_3">#REF!</definedName>
    <definedName name="ProdCode5_Text_6_16">#REF!</definedName>
    <definedName name="ProdCode5_Text_6_16_3">#REF!</definedName>
    <definedName name="ProdCode5_Text_6_17">#REF!</definedName>
    <definedName name="ProdCode5_Text_6_17_3">#REF!</definedName>
    <definedName name="ProdCode5_Text_6_18">#REF!</definedName>
    <definedName name="ProdCode5_Text_6_18_1">#REF!</definedName>
    <definedName name="ProdCode5_Text_6_19">#REF!</definedName>
    <definedName name="ProdCode5_Text_6_20">#REF!</definedName>
    <definedName name="ProdCode5_Text_6_20_3">#REF!</definedName>
    <definedName name="ProdCode5_Text_6_21">#REF!</definedName>
    <definedName name="ProdCode5_Text_6_21_1">#REF!</definedName>
    <definedName name="ProdCode5_Text_6_21_1_3">#REF!</definedName>
    <definedName name="ProdCode5_Text_6_22">#REF!</definedName>
    <definedName name="ProdCode5_Text_6_22_3">#REF!</definedName>
    <definedName name="ProdCode5_Text_6_23">#REF!</definedName>
    <definedName name="ProdCode5_Text_6_23_3">#REF!</definedName>
    <definedName name="ProdCode5_Text_6_24">#REF!</definedName>
    <definedName name="ProdCode5_Text_6_24_3">#REF!</definedName>
    <definedName name="ProdCode5_Text_6_25">#REF!</definedName>
    <definedName name="ProdCode5_Text_6_25_3">#REF!</definedName>
    <definedName name="ProdCode5_Text_6_26">#REF!</definedName>
    <definedName name="ProdCode5_Text_6_26_3">#REF!</definedName>
    <definedName name="ProdCode5_Text_6_27">#REF!</definedName>
    <definedName name="ProdCode5_Text_6_27_3">#REF!</definedName>
    <definedName name="ProdCode5_Text_6_28">#REF!</definedName>
    <definedName name="ProdCode5_Text_6_6">#REF!</definedName>
    <definedName name="ProdCode5_Text_6_7">#REF!</definedName>
    <definedName name="ProdCode5_Text_6_7_3">#REF!</definedName>
    <definedName name="ProdCode5_Text_6_8">#REF!</definedName>
    <definedName name="ProdCode5_Text_6_8_3">#REF!</definedName>
    <definedName name="ProdCode5_Text_6_9">#REF!</definedName>
    <definedName name="ProdCode5_Text_6_9_1">#REF!</definedName>
    <definedName name="ProdCode5_Text_6_9_1_1">#REF!</definedName>
    <definedName name="ProdCode5_Text_6_9_1_1_3">#REF!</definedName>
    <definedName name="ProdCode5_Text_6_9_1_3">#REF!</definedName>
    <definedName name="ProdCode5_Text_7">#REF!</definedName>
    <definedName name="ProdCode5_Text_8">#REF!</definedName>
    <definedName name="ProdCode5_Text_8_3">#REF!</definedName>
    <definedName name="ProdCode5_Text_9">#REF!</definedName>
    <definedName name="ProdCode5_Text_9_3">#REF!</definedName>
    <definedName name="ProdPct1">#REF!</definedName>
    <definedName name="ProdPct1_1">#REF!</definedName>
    <definedName name="ProdPct1_1_3">#REF!</definedName>
    <definedName name="ProdPct1_10">#REF!</definedName>
    <definedName name="ProdPct1_10_1">#REF!</definedName>
    <definedName name="ProdPct1_10_1_3">#REF!</definedName>
    <definedName name="ProdPct1_10_17">#REF!</definedName>
    <definedName name="ProdPct1_10_17_3">#REF!</definedName>
    <definedName name="ProdPct1_11">#REF!</definedName>
    <definedName name="ProdPct1_11_1">#REF!</definedName>
    <definedName name="ProdPct1_12">#REF!</definedName>
    <definedName name="ProdPct1_12_3">#REF!</definedName>
    <definedName name="ProdPct1_13">#REF!</definedName>
    <definedName name="ProdPct1_13_3">#REF!</definedName>
    <definedName name="ProdPct1_14">#REF!</definedName>
    <definedName name="ProdPct1_15">#REF!</definedName>
    <definedName name="ProdPct1_15_1">#REF!</definedName>
    <definedName name="ProdPct1_15_1_3">#REF!</definedName>
    <definedName name="ProdPct1_15_3">#REF!</definedName>
    <definedName name="ProdPct1_16">#REF!</definedName>
    <definedName name="ProdPct1_16_1">#REF!</definedName>
    <definedName name="ProdPct1_16_1_3">#REF!</definedName>
    <definedName name="ProdPct1_16_3">#REF!</definedName>
    <definedName name="ProdPct1_17">#REF!</definedName>
    <definedName name="ProdPct1_17_1">#REF!</definedName>
    <definedName name="ProdPct1_17_3">#REF!</definedName>
    <definedName name="ProdPct1_18">#REF!</definedName>
    <definedName name="ProdPct1_18_1">#REF!</definedName>
    <definedName name="ProdPct1_18_1_3">#REF!</definedName>
    <definedName name="ProdPct1_19">#REF!</definedName>
    <definedName name="ProdPct1_19_1">#REF!</definedName>
    <definedName name="ProdPct1_2">#REF!</definedName>
    <definedName name="ProdPct1_20">#REF!</definedName>
    <definedName name="ProdPct1_20_1">#REF!</definedName>
    <definedName name="ProdPct1_20_1_3">#REF!</definedName>
    <definedName name="ProdPct1_21">#REF!</definedName>
    <definedName name="ProdPct1_21_1">#REF!</definedName>
    <definedName name="ProdPct1_21_1_1">#REF!</definedName>
    <definedName name="ProdPct1_21_1_1_3">#REF!</definedName>
    <definedName name="ProdPct1_21_1_3">#REF!</definedName>
    <definedName name="ProdPct1_22">#REF!</definedName>
    <definedName name="ProdPct1_22_3">#REF!</definedName>
    <definedName name="ProdPct1_23">#REF!</definedName>
    <definedName name="ProdPct1_23_3">#REF!</definedName>
    <definedName name="ProdPct1_24">#REF!</definedName>
    <definedName name="ProdPct1_24_3">#REF!</definedName>
    <definedName name="ProdPct1_25">#REF!</definedName>
    <definedName name="ProdPct1_25_3">#REF!</definedName>
    <definedName name="ProdPct1_26">#REF!</definedName>
    <definedName name="ProdPct1_26_1">#REF!</definedName>
    <definedName name="ProdPct1_26_1_3">#REF!</definedName>
    <definedName name="ProdPct1_26_3">#REF!</definedName>
    <definedName name="ProdPct1_27">#REF!</definedName>
    <definedName name="ProdPct1_27_1">#REF!</definedName>
    <definedName name="ProdPct1_27_1_3">#REF!</definedName>
    <definedName name="ProdPct1_27_3">#REF!</definedName>
    <definedName name="ProdPct1_28">#REF!</definedName>
    <definedName name="ProdPct1_28_1">#REF!</definedName>
    <definedName name="ProdPct1_28_1_3">#REF!</definedName>
    <definedName name="ProdPct1_28_3">#REF!</definedName>
    <definedName name="ProdPct1_29">#REF!</definedName>
    <definedName name="ProdPct1_29_3">#REF!</definedName>
    <definedName name="ProdPct1_3">#REF!</definedName>
    <definedName name="ProdPct1_4">#REF!</definedName>
    <definedName name="ProdPct1_4_1">#REF!</definedName>
    <definedName name="ProdPct1_4_1_1">#REF!</definedName>
    <definedName name="ProdPct1_4_1_1_1">#REF!</definedName>
    <definedName name="ProdPct1_4_1_1_1_1">#REF!</definedName>
    <definedName name="ProdPct1_4_1_1_1_1_1">#REF!</definedName>
    <definedName name="ProdPct1_4_1_1_1_1_3">#REF!</definedName>
    <definedName name="ProdPct1_4_1_1_1_3">#REF!</definedName>
    <definedName name="ProdPct1_4_1_1_1_3_1">#REF!</definedName>
    <definedName name="ProdPct1_4_1_1_3">#REF!</definedName>
    <definedName name="ProdPct1_4_1_1_3_1">#REF!</definedName>
    <definedName name="ProdPct1_4_1_17">#REF!</definedName>
    <definedName name="ProdPct1_4_1_17_3">#REF!</definedName>
    <definedName name="ProdPct1_4_1_28">#REF!</definedName>
    <definedName name="ProdPct1_4_1_28_3">#REF!</definedName>
    <definedName name="ProdPct1_4_1_3">#REF!</definedName>
    <definedName name="ProdPct1_4_1_6">#REF!</definedName>
    <definedName name="ProdPct1_4_1_6_3">#REF!</definedName>
    <definedName name="ProdPct1_4_10">#REF!</definedName>
    <definedName name="ProdPct1_4_10_3">#REF!</definedName>
    <definedName name="ProdPct1_4_12">#REF!</definedName>
    <definedName name="ProdPct1_4_12_3">#REF!</definedName>
    <definedName name="ProdPct1_4_13">#REF!</definedName>
    <definedName name="ProdPct1_4_13_3">#REF!</definedName>
    <definedName name="ProdPct1_4_14">#REF!</definedName>
    <definedName name="ProdPct1_4_14_3">#REF!</definedName>
    <definedName name="ProdPct1_4_15">#REF!</definedName>
    <definedName name="ProdPct1_4_15_3">#REF!</definedName>
    <definedName name="ProdPct1_4_16">#REF!</definedName>
    <definedName name="ProdPct1_4_16_3">#REF!</definedName>
    <definedName name="ProdPct1_4_17">#REF!</definedName>
    <definedName name="ProdPct1_4_17_3">#REF!</definedName>
    <definedName name="ProdPct1_4_18">#REF!</definedName>
    <definedName name="ProdPct1_4_18_1">#REF!</definedName>
    <definedName name="ProdPct1_4_18_1_3">#REF!</definedName>
    <definedName name="ProdPct1_4_19">#REF!</definedName>
    <definedName name="ProdPct1_4_20">#REF!</definedName>
    <definedName name="ProdPct1_4_20_3">#REF!</definedName>
    <definedName name="ProdPct1_4_21">#REF!</definedName>
    <definedName name="ProdPct1_4_21_1">#REF!</definedName>
    <definedName name="ProdPct1_4_21_1_3">#REF!</definedName>
    <definedName name="ProdPct1_4_22">#REF!</definedName>
    <definedName name="ProdPct1_4_22_3">#REF!</definedName>
    <definedName name="ProdPct1_4_23">#REF!</definedName>
    <definedName name="ProdPct1_4_23_3">#REF!</definedName>
    <definedName name="ProdPct1_4_24">#REF!</definedName>
    <definedName name="ProdPct1_4_24_3">#REF!</definedName>
    <definedName name="ProdPct1_4_25">#REF!</definedName>
    <definedName name="ProdPct1_4_25_3">#REF!</definedName>
    <definedName name="ProdPct1_4_26">#REF!</definedName>
    <definedName name="ProdPct1_4_26_3">#REF!</definedName>
    <definedName name="ProdPct1_4_27">#REF!</definedName>
    <definedName name="ProdPct1_4_27_3">#REF!</definedName>
    <definedName name="ProdPct1_4_28">#REF!</definedName>
    <definedName name="ProdPct1_4_28_3">#REF!</definedName>
    <definedName name="ProdPct1_4_6">#REF!</definedName>
    <definedName name="ProdPct1_4_6_3">#REF!</definedName>
    <definedName name="ProdPct1_4_7">#REF!</definedName>
    <definedName name="ProdPct1_4_7_3">#REF!</definedName>
    <definedName name="ProdPct1_4_8">#REF!</definedName>
    <definedName name="ProdPct1_4_8_3">#REF!</definedName>
    <definedName name="ProdPct1_4_9">#REF!</definedName>
    <definedName name="ProdPct1_4_9_3">#REF!</definedName>
    <definedName name="ProdPct1_5">#REF!</definedName>
    <definedName name="ProdPct1_5_17">#REF!</definedName>
    <definedName name="ProdPct1_5_17_3">#REF!</definedName>
    <definedName name="ProdPct1_5_28">#REF!</definedName>
    <definedName name="ProdPct1_5_28_3">#REF!</definedName>
    <definedName name="ProdPct1_5_3">#REF!</definedName>
    <definedName name="ProdPct1_5_6">#REF!</definedName>
    <definedName name="ProdPct1_5_6_3">#REF!</definedName>
    <definedName name="ProdPct1_6">#REF!</definedName>
    <definedName name="ProdPct1_6_1">#REF!</definedName>
    <definedName name="ProdPct1_6_10">#REF!</definedName>
    <definedName name="ProdPct1_6_10_3">#REF!</definedName>
    <definedName name="ProdPct1_6_12">#REF!</definedName>
    <definedName name="ProdPct1_6_12_3">#REF!</definedName>
    <definedName name="ProdPct1_6_13">#REF!</definedName>
    <definedName name="ProdPct1_6_13_3">#REF!</definedName>
    <definedName name="ProdPct1_6_14">#REF!</definedName>
    <definedName name="ProdPct1_6_14_3">#REF!</definedName>
    <definedName name="ProdPct1_6_15">#REF!</definedName>
    <definedName name="ProdPct1_6_15_3">#REF!</definedName>
    <definedName name="ProdPct1_6_16">#REF!</definedName>
    <definedName name="ProdPct1_6_16_3">#REF!</definedName>
    <definedName name="ProdPct1_6_17">#REF!</definedName>
    <definedName name="ProdPct1_6_17_3">#REF!</definedName>
    <definedName name="ProdPct1_6_18">#REF!</definedName>
    <definedName name="ProdPct1_6_18_1">#REF!</definedName>
    <definedName name="ProdPct1_6_18_1_3">#REF!</definedName>
    <definedName name="ProdPct1_6_19">#REF!</definedName>
    <definedName name="ProdPct1_6_20">#REF!</definedName>
    <definedName name="ProdPct1_6_20_3">#REF!</definedName>
    <definedName name="ProdPct1_6_21">#REF!</definedName>
    <definedName name="ProdPct1_6_21_1">#REF!</definedName>
    <definedName name="ProdPct1_6_21_1_3">#REF!</definedName>
    <definedName name="ProdPct1_6_22">#REF!</definedName>
    <definedName name="ProdPct1_6_22_3">#REF!</definedName>
    <definedName name="ProdPct1_6_23">#REF!</definedName>
    <definedName name="ProdPct1_6_23_3">#REF!</definedName>
    <definedName name="ProdPct1_6_24">#REF!</definedName>
    <definedName name="ProdPct1_6_24_3">#REF!</definedName>
    <definedName name="ProdPct1_6_25">#REF!</definedName>
    <definedName name="ProdPct1_6_25_3">#REF!</definedName>
    <definedName name="ProdPct1_6_26">#REF!</definedName>
    <definedName name="ProdPct1_6_26_3">#REF!</definedName>
    <definedName name="ProdPct1_6_27">#REF!</definedName>
    <definedName name="ProdPct1_6_27_3">#REF!</definedName>
    <definedName name="ProdPct1_6_28">#REF!</definedName>
    <definedName name="ProdPct1_6_28_3">#REF!</definedName>
    <definedName name="ProdPct1_6_6">#REF!</definedName>
    <definedName name="ProdPct1_6_6_3">#REF!</definedName>
    <definedName name="ProdPct1_6_7">#REF!</definedName>
    <definedName name="ProdPct1_6_7_3">#REF!</definedName>
    <definedName name="ProdPct1_6_8">#REF!</definedName>
    <definedName name="ProdPct1_6_8_3">#REF!</definedName>
    <definedName name="ProdPct1_6_9">#REF!</definedName>
    <definedName name="ProdPct1_6_9_1">#REF!</definedName>
    <definedName name="ProdPct1_6_9_1_1">#REF!</definedName>
    <definedName name="ProdPct1_6_9_1_1_3">#REF!</definedName>
    <definedName name="ProdPct1_6_9_1_3">#REF!</definedName>
    <definedName name="ProdPct1_7">#REF!</definedName>
    <definedName name="ProdPct1_8">#REF!</definedName>
    <definedName name="ProdPct1_8_3">#REF!</definedName>
    <definedName name="ProdPct1_9">#REF!</definedName>
    <definedName name="ProdPct1_9_3">#REF!</definedName>
    <definedName name="ProdPct2">#REF!</definedName>
    <definedName name="ProdPct2_1">#REF!</definedName>
    <definedName name="ProdPct2_1_3">#REF!</definedName>
    <definedName name="ProdPct2_10">#REF!</definedName>
    <definedName name="ProdPct2_10_1">#REF!</definedName>
    <definedName name="ProdPct2_10_1_3">#REF!</definedName>
    <definedName name="ProdPct2_10_17">#REF!</definedName>
    <definedName name="ProdPct2_10_17_3">#REF!</definedName>
    <definedName name="ProdPct2_11">#REF!</definedName>
    <definedName name="ProdPct2_11_1">#REF!</definedName>
    <definedName name="ProdPct2_12">#REF!</definedName>
    <definedName name="ProdPct2_12_3">#REF!</definedName>
    <definedName name="ProdPct2_13">#REF!</definedName>
    <definedName name="ProdPct2_13_3">#REF!</definedName>
    <definedName name="ProdPct2_14">#REF!</definedName>
    <definedName name="ProdPct2_15">#REF!</definedName>
    <definedName name="ProdPct2_15_1">#REF!</definedName>
    <definedName name="ProdPct2_15_1_3">#REF!</definedName>
    <definedName name="ProdPct2_15_3">#REF!</definedName>
    <definedName name="ProdPct2_16">#REF!</definedName>
    <definedName name="ProdPct2_16_1">#REF!</definedName>
    <definedName name="ProdPct2_16_1_3">#REF!</definedName>
    <definedName name="ProdPct2_16_3">#REF!</definedName>
    <definedName name="ProdPct2_17">#REF!</definedName>
    <definedName name="ProdPct2_17_1">#REF!</definedName>
    <definedName name="ProdPct2_17_3">#REF!</definedName>
    <definedName name="ProdPct2_18">#REF!</definedName>
    <definedName name="ProdPct2_18_1">#REF!</definedName>
    <definedName name="ProdPct2_18_1_3">#REF!</definedName>
    <definedName name="ProdPct2_19">#REF!</definedName>
    <definedName name="ProdPct2_19_1">#REF!</definedName>
    <definedName name="ProdPct2_2">#REF!</definedName>
    <definedName name="ProdPct2_20">#REF!</definedName>
    <definedName name="ProdPct2_20_1">#REF!</definedName>
    <definedName name="ProdPct2_20_1_3">#REF!</definedName>
    <definedName name="ProdPct2_21">#REF!</definedName>
    <definedName name="ProdPct2_21_1">#REF!</definedName>
    <definedName name="ProdPct2_21_1_1">#REF!</definedName>
    <definedName name="ProdPct2_21_1_1_3">#REF!</definedName>
    <definedName name="ProdPct2_21_1_3">#REF!</definedName>
    <definedName name="ProdPct2_22">#REF!</definedName>
    <definedName name="ProdPct2_22_3">#REF!</definedName>
    <definedName name="ProdPct2_23">#REF!</definedName>
    <definedName name="ProdPct2_23_3">#REF!</definedName>
    <definedName name="ProdPct2_24">#REF!</definedName>
    <definedName name="ProdPct2_24_3">#REF!</definedName>
    <definedName name="ProdPct2_25">#REF!</definedName>
    <definedName name="ProdPct2_25_3">#REF!</definedName>
    <definedName name="ProdPct2_26">#REF!</definedName>
    <definedName name="ProdPct2_26_1">#REF!</definedName>
    <definedName name="ProdPct2_26_1_3">#REF!</definedName>
    <definedName name="ProdPct2_26_3">#REF!</definedName>
    <definedName name="ProdPct2_27">#REF!</definedName>
    <definedName name="ProdPct2_27_1">#REF!</definedName>
    <definedName name="ProdPct2_27_1_3">#REF!</definedName>
    <definedName name="ProdPct2_27_3">#REF!</definedName>
    <definedName name="ProdPct2_28">#REF!</definedName>
    <definedName name="ProdPct2_28_1">#REF!</definedName>
    <definedName name="ProdPct2_28_1_3">#REF!</definedName>
    <definedName name="ProdPct2_28_3">#REF!</definedName>
    <definedName name="ProdPct2_29">#REF!</definedName>
    <definedName name="ProdPct2_29_3">#REF!</definedName>
    <definedName name="ProdPct2_3">#REF!</definedName>
    <definedName name="ProdPct2_4">#REF!</definedName>
    <definedName name="ProdPct2_4_1">#REF!</definedName>
    <definedName name="ProdPct2_4_1_1">#REF!</definedName>
    <definedName name="ProdPct2_4_1_1_1">#REF!</definedName>
    <definedName name="ProdPct2_4_1_1_1_1">#REF!</definedName>
    <definedName name="ProdPct2_4_1_1_1_1_1">#REF!</definedName>
    <definedName name="ProdPct2_4_1_1_1_1_3">#REF!</definedName>
    <definedName name="ProdPct2_4_1_1_1_3">#REF!</definedName>
    <definedName name="ProdPct2_4_1_1_1_3_1">#REF!</definedName>
    <definedName name="ProdPct2_4_1_1_3">#REF!</definedName>
    <definedName name="ProdPct2_4_1_1_3_1">#REF!</definedName>
    <definedName name="ProdPct2_4_1_17">#REF!</definedName>
    <definedName name="ProdPct2_4_1_17_3">#REF!</definedName>
    <definedName name="ProdPct2_4_1_28">#REF!</definedName>
    <definedName name="ProdPct2_4_1_28_3">#REF!</definedName>
    <definedName name="ProdPct2_4_1_3">#REF!</definedName>
    <definedName name="ProdPct2_4_1_6">#REF!</definedName>
    <definedName name="ProdPct2_4_1_6_3">#REF!</definedName>
    <definedName name="ProdPct2_4_10">#REF!</definedName>
    <definedName name="ProdPct2_4_10_3">#REF!</definedName>
    <definedName name="ProdPct2_4_12">#REF!</definedName>
    <definedName name="ProdPct2_4_12_3">#REF!</definedName>
    <definedName name="ProdPct2_4_13">#REF!</definedName>
    <definedName name="ProdPct2_4_13_3">#REF!</definedName>
    <definedName name="ProdPct2_4_14">#REF!</definedName>
    <definedName name="ProdPct2_4_14_3">#REF!</definedName>
    <definedName name="ProdPct2_4_15">#REF!</definedName>
    <definedName name="ProdPct2_4_15_3">#REF!</definedName>
    <definedName name="ProdPct2_4_16">#REF!</definedName>
    <definedName name="ProdPct2_4_16_3">#REF!</definedName>
    <definedName name="ProdPct2_4_17">#REF!</definedName>
    <definedName name="ProdPct2_4_17_3">#REF!</definedName>
    <definedName name="ProdPct2_4_18">#REF!</definedName>
    <definedName name="ProdPct2_4_18_1">#REF!</definedName>
    <definedName name="ProdPct2_4_18_1_3">#REF!</definedName>
    <definedName name="ProdPct2_4_19">#REF!</definedName>
    <definedName name="ProdPct2_4_20">#REF!</definedName>
    <definedName name="ProdPct2_4_20_3">#REF!</definedName>
    <definedName name="ProdPct2_4_21">#REF!</definedName>
    <definedName name="ProdPct2_4_21_1">#REF!</definedName>
    <definedName name="ProdPct2_4_21_1_3">#REF!</definedName>
    <definedName name="ProdPct2_4_22">#REF!</definedName>
    <definedName name="ProdPct2_4_22_3">#REF!</definedName>
    <definedName name="ProdPct2_4_23">#REF!</definedName>
    <definedName name="ProdPct2_4_23_3">#REF!</definedName>
    <definedName name="ProdPct2_4_24">#REF!</definedName>
    <definedName name="ProdPct2_4_24_3">#REF!</definedName>
    <definedName name="ProdPct2_4_25">#REF!</definedName>
    <definedName name="ProdPct2_4_25_3">#REF!</definedName>
    <definedName name="ProdPct2_4_26">#REF!</definedName>
    <definedName name="ProdPct2_4_26_3">#REF!</definedName>
    <definedName name="ProdPct2_4_27">#REF!</definedName>
    <definedName name="ProdPct2_4_27_3">#REF!</definedName>
    <definedName name="ProdPct2_4_28">#REF!</definedName>
    <definedName name="ProdPct2_4_28_3">#REF!</definedName>
    <definedName name="ProdPct2_4_6">#REF!</definedName>
    <definedName name="ProdPct2_4_6_3">#REF!</definedName>
    <definedName name="ProdPct2_4_7">#REF!</definedName>
    <definedName name="ProdPct2_4_7_3">#REF!</definedName>
    <definedName name="ProdPct2_4_8">#REF!</definedName>
    <definedName name="ProdPct2_4_8_3">#REF!</definedName>
    <definedName name="ProdPct2_4_9">#REF!</definedName>
    <definedName name="ProdPct2_4_9_3">#REF!</definedName>
    <definedName name="ProdPct2_5">#REF!</definedName>
    <definedName name="ProdPct2_5_17">#REF!</definedName>
    <definedName name="ProdPct2_5_17_3">#REF!</definedName>
    <definedName name="ProdPct2_5_28">#REF!</definedName>
    <definedName name="ProdPct2_5_28_3">#REF!</definedName>
    <definedName name="ProdPct2_5_3">#REF!</definedName>
    <definedName name="ProdPct2_5_6">#REF!</definedName>
    <definedName name="ProdPct2_5_6_3">#REF!</definedName>
    <definedName name="ProdPct2_6">#REF!</definedName>
    <definedName name="ProdPct2_6_1">#REF!</definedName>
    <definedName name="ProdPct2_6_10">#REF!</definedName>
    <definedName name="ProdPct2_6_10_3">#REF!</definedName>
    <definedName name="ProdPct2_6_12">#REF!</definedName>
    <definedName name="ProdPct2_6_12_3">#REF!</definedName>
    <definedName name="ProdPct2_6_13">#REF!</definedName>
    <definedName name="ProdPct2_6_13_3">#REF!</definedName>
    <definedName name="ProdPct2_6_14">#REF!</definedName>
    <definedName name="ProdPct2_6_14_3">#REF!</definedName>
    <definedName name="ProdPct2_6_15">#REF!</definedName>
    <definedName name="ProdPct2_6_15_3">#REF!</definedName>
    <definedName name="ProdPct2_6_16">#REF!</definedName>
    <definedName name="ProdPct2_6_16_3">#REF!</definedName>
    <definedName name="ProdPct2_6_17">#REF!</definedName>
    <definedName name="ProdPct2_6_17_3">#REF!</definedName>
    <definedName name="ProdPct2_6_18">#REF!</definedName>
    <definedName name="ProdPct2_6_18_1">#REF!</definedName>
    <definedName name="ProdPct2_6_18_1_3">#REF!</definedName>
    <definedName name="ProdPct2_6_19">#REF!</definedName>
    <definedName name="ProdPct2_6_20">#REF!</definedName>
    <definedName name="ProdPct2_6_20_3">#REF!</definedName>
    <definedName name="ProdPct2_6_21">#REF!</definedName>
    <definedName name="ProdPct2_6_21_1">#REF!</definedName>
    <definedName name="ProdPct2_6_21_1_3">#REF!</definedName>
    <definedName name="ProdPct2_6_22">#REF!</definedName>
    <definedName name="ProdPct2_6_22_3">#REF!</definedName>
    <definedName name="ProdPct2_6_23">#REF!</definedName>
    <definedName name="ProdPct2_6_23_3">#REF!</definedName>
    <definedName name="ProdPct2_6_24">#REF!</definedName>
    <definedName name="ProdPct2_6_24_3">#REF!</definedName>
    <definedName name="ProdPct2_6_25">#REF!</definedName>
    <definedName name="ProdPct2_6_25_3">#REF!</definedName>
    <definedName name="ProdPct2_6_26">#REF!</definedName>
    <definedName name="ProdPct2_6_26_3">#REF!</definedName>
    <definedName name="ProdPct2_6_27">#REF!</definedName>
    <definedName name="ProdPct2_6_27_3">#REF!</definedName>
    <definedName name="ProdPct2_6_28">#REF!</definedName>
    <definedName name="ProdPct2_6_28_3">#REF!</definedName>
    <definedName name="ProdPct2_6_6">#REF!</definedName>
    <definedName name="ProdPct2_6_6_3">#REF!</definedName>
    <definedName name="ProdPct2_6_7">#REF!</definedName>
    <definedName name="ProdPct2_6_7_3">#REF!</definedName>
    <definedName name="ProdPct2_6_8">#REF!</definedName>
    <definedName name="ProdPct2_6_8_3">#REF!</definedName>
    <definedName name="ProdPct2_6_9">#REF!</definedName>
    <definedName name="ProdPct2_6_9_1">#REF!</definedName>
    <definedName name="ProdPct2_6_9_1_1">#REF!</definedName>
    <definedName name="ProdPct2_6_9_1_1_3">#REF!</definedName>
    <definedName name="ProdPct2_6_9_1_3">#REF!</definedName>
    <definedName name="ProdPct2_7">#REF!</definedName>
    <definedName name="ProdPct2_8">#REF!</definedName>
    <definedName name="ProdPct2_8_3">#REF!</definedName>
    <definedName name="ProdPct2_9">#REF!</definedName>
    <definedName name="ProdPct2_9_3">#REF!</definedName>
    <definedName name="ProdPct3">#REF!</definedName>
    <definedName name="ProdPct3_1">#REF!</definedName>
    <definedName name="ProdPct3_1_3">#REF!</definedName>
    <definedName name="ProdPct3_10">#REF!</definedName>
    <definedName name="ProdPct3_10_1">#REF!</definedName>
    <definedName name="ProdPct3_10_17">#REF!</definedName>
    <definedName name="ProdPct3_11">#REF!</definedName>
    <definedName name="ProdPct3_11_1">#REF!</definedName>
    <definedName name="ProdPct3_12">#REF!</definedName>
    <definedName name="ProdPct3_13">#REF!</definedName>
    <definedName name="ProdPct3_14">#REF!</definedName>
    <definedName name="ProdPct3_15">#REF!</definedName>
    <definedName name="ProdPct3_15_1">#REF!</definedName>
    <definedName name="ProdPct3_16">#REF!</definedName>
    <definedName name="ProdPct3_16_1">#REF!</definedName>
    <definedName name="ProdPct3_17">#REF!</definedName>
    <definedName name="ProdPct3_17_1">#REF!</definedName>
    <definedName name="ProdPct3_18">#REF!</definedName>
    <definedName name="ProdPct3_18_1">#REF!</definedName>
    <definedName name="ProdPct3_18_1_3">#REF!</definedName>
    <definedName name="ProdPct3_19">#REF!</definedName>
    <definedName name="ProdPct3_19_1">#REF!</definedName>
    <definedName name="ProdPct3_2">#REF!</definedName>
    <definedName name="ProdPct3_20">#REF!</definedName>
    <definedName name="ProdPct3_20_1">#REF!</definedName>
    <definedName name="ProdPct3_21">#REF!</definedName>
    <definedName name="ProdPct3_21_1">#REF!</definedName>
    <definedName name="ProdPct3_21_1_1">#REF!</definedName>
    <definedName name="ProdPct3_22">#REF!</definedName>
    <definedName name="ProdPct3_23">#REF!</definedName>
    <definedName name="ProdPct3_24">#REF!</definedName>
    <definedName name="ProdPct3_25">#REF!</definedName>
    <definedName name="ProdPct3_26">#REF!</definedName>
    <definedName name="ProdPct3_26_1">#REF!</definedName>
    <definedName name="ProdPct3_27">#REF!</definedName>
    <definedName name="ProdPct3_27_1">#REF!</definedName>
    <definedName name="ProdPct3_28">#REF!</definedName>
    <definedName name="ProdPct3_28_1">#REF!</definedName>
    <definedName name="ProdPct3_29">#REF!</definedName>
    <definedName name="ProdPct3_3">#REF!</definedName>
    <definedName name="ProdPct3_4">#REF!</definedName>
    <definedName name="ProdPct3_4_1">#REF!</definedName>
    <definedName name="ProdPct3_4_1_1">#REF!</definedName>
    <definedName name="ProdPct3_4_1_1_1">#REF!</definedName>
    <definedName name="ProdPct3_4_1_1_1_1">#REF!</definedName>
    <definedName name="ProdPct3_4_1_1_1_1_1">#REF!</definedName>
    <definedName name="ProdPct3_4_1_1_1_1_3">#REF!</definedName>
    <definedName name="ProdPct3_4_1_1_1_3">#REF!</definedName>
    <definedName name="ProdPct3_4_1_1_1_3_1">#REF!</definedName>
    <definedName name="ProdPct3_4_1_1_3">#REF!</definedName>
    <definedName name="ProdPct3_4_1_17">#REF!</definedName>
    <definedName name="ProdPct3_4_1_17_3">#REF!</definedName>
    <definedName name="ProdPct3_4_1_28">#REF!</definedName>
    <definedName name="ProdPct3_4_1_3">#REF!</definedName>
    <definedName name="ProdPct3_4_1_6">#REF!</definedName>
    <definedName name="ProdPct3_4_10">#REF!</definedName>
    <definedName name="ProdPct3_4_12">#REF!</definedName>
    <definedName name="ProdPct3_4_13">#REF!</definedName>
    <definedName name="ProdPct3_4_14">#REF!</definedName>
    <definedName name="ProdPct3_4_15">#REF!</definedName>
    <definedName name="ProdPct3_4_16">#REF!</definedName>
    <definedName name="ProdPct3_4_17">#REF!</definedName>
    <definedName name="ProdPct3_4_18">#REF!</definedName>
    <definedName name="ProdPct3_4_18_1">#REF!</definedName>
    <definedName name="ProdPct3_4_18_1_3">#REF!</definedName>
    <definedName name="ProdPct3_4_19">#REF!</definedName>
    <definedName name="ProdPct3_4_20">#REF!</definedName>
    <definedName name="ProdPct3_4_21">#REF!</definedName>
    <definedName name="ProdPct3_4_21_1">#REF!</definedName>
    <definedName name="ProdPct3_4_22">#REF!</definedName>
    <definedName name="ProdPct3_4_23">#REF!</definedName>
    <definedName name="ProdPct3_4_24">#REF!</definedName>
    <definedName name="ProdPct3_4_25">#REF!</definedName>
    <definedName name="ProdPct3_4_26">#REF!</definedName>
    <definedName name="ProdPct3_4_27">#REF!</definedName>
    <definedName name="ProdPct3_4_28">#REF!</definedName>
    <definedName name="ProdPct3_4_6">#REF!</definedName>
    <definedName name="ProdPct3_4_7">#REF!</definedName>
    <definedName name="ProdPct3_4_8">#REF!</definedName>
    <definedName name="ProdPct3_4_9">#REF!</definedName>
    <definedName name="ProdPct3_5">#REF!</definedName>
    <definedName name="ProdPct3_5_17">#REF!</definedName>
    <definedName name="ProdPct3_5_28">#REF!</definedName>
    <definedName name="ProdPct3_5_6">#REF!</definedName>
    <definedName name="ProdPct3_6">#REF!</definedName>
    <definedName name="ProdPct3_6_1">#REF!</definedName>
    <definedName name="ProdPct3_6_10">#REF!</definedName>
    <definedName name="ProdPct3_6_12">#REF!</definedName>
    <definedName name="ProdPct3_6_13">#REF!</definedName>
    <definedName name="ProdPct3_6_14">#REF!</definedName>
    <definedName name="ProdPct3_6_15">#REF!</definedName>
    <definedName name="ProdPct3_6_16">#REF!</definedName>
    <definedName name="ProdPct3_6_17">#REF!</definedName>
    <definedName name="ProdPct3_6_18">#REF!</definedName>
    <definedName name="ProdPct3_6_18_1">#REF!</definedName>
    <definedName name="ProdPct3_6_18_1_3">#REF!</definedName>
    <definedName name="ProdPct3_6_19">#REF!</definedName>
    <definedName name="ProdPct3_6_20">#REF!</definedName>
    <definedName name="ProdPct3_6_21">#REF!</definedName>
    <definedName name="ProdPct3_6_21_1">#REF!</definedName>
    <definedName name="ProdPct3_6_22">#REF!</definedName>
    <definedName name="ProdPct3_6_23">#REF!</definedName>
    <definedName name="ProdPct3_6_24">#REF!</definedName>
    <definedName name="ProdPct3_6_25">#REF!</definedName>
    <definedName name="ProdPct3_6_26">#REF!</definedName>
    <definedName name="ProdPct3_6_27">#REF!</definedName>
    <definedName name="ProdPct3_6_28">#REF!</definedName>
    <definedName name="ProdPct3_6_6">#REF!</definedName>
    <definedName name="ProdPct3_6_7">#REF!</definedName>
    <definedName name="ProdPct3_6_8">#REF!</definedName>
    <definedName name="ProdPct3_6_9">#REF!</definedName>
    <definedName name="ProdPct3_6_9_1">#REF!</definedName>
    <definedName name="ProdPct3_6_9_1_1">#REF!</definedName>
    <definedName name="ProdPct3_7">#REF!</definedName>
    <definedName name="ProdPct3_8">#REF!</definedName>
    <definedName name="ProdPct3_9">#REF!</definedName>
    <definedName name="ProdPct4">#REF!</definedName>
    <definedName name="ProdPct4_1">#REF!</definedName>
    <definedName name="ProdPct4_1_3">#REF!</definedName>
    <definedName name="ProdPct4_10">#REF!</definedName>
    <definedName name="ProdPct4_10_1">#REF!</definedName>
    <definedName name="ProdPct4_10_1_3">#REF!</definedName>
    <definedName name="ProdPct4_10_17">#REF!</definedName>
    <definedName name="ProdPct4_10_17_3">#REF!</definedName>
    <definedName name="ProdPct4_11">#REF!</definedName>
    <definedName name="ProdPct4_11_1">#REF!</definedName>
    <definedName name="ProdPct4_12">#REF!</definedName>
    <definedName name="ProdPct4_12_3">#REF!</definedName>
    <definedName name="ProdPct4_13">#REF!</definedName>
    <definedName name="ProdPct4_13_3">#REF!</definedName>
    <definedName name="ProdPct4_14">#REF!</definedName>
    <definedName name="ProdPct4_15">#REF!</definedName>
    <definedName name="ProdPct4_15_1">#REF!</definedName>
    <definedName name="ProdPct4_16">#REF!</definedName>
    <definedName name="ProdPct4_16_1">#REF!</definedName>
    <definedName name="ProdPct4_16_1_3">#REF!</definedName>
    <definedName name="ProdPct4_16_3">#REF!</definedName>
    <definedName name="ProdPct4_17">#REF!</definedName>
    <definedName name="ProdPct4_17_1">#REF!</definedName>
    <definedName name="ProdPct4_17_3">#REF!</definedName>
    <definedName name="ProdPct4_18">#REF!</definedName>
    <definedName name="ProdPct4_18_1">#REF!</definedName>
    <definedName name="ProdPct4_19">#REF!</definedName>
    <definedName name="ProdPct4_19_1">#REF!</definedName>
    <definedName name="ProdPct4_2">#REF!</definedName>
    <definedName name="ProdPct4_20">#REF!</definedName>
    <definedName name="ProdPct4_20_1">#REF!</definedName>
    <definedName name="ProdPct4_20_1_3">#REF!</definedName>
    <definedName name="ProdPct4_21">#REF!</definedName>
    <definedName name="ProdPct4_21_1">#REF!</definedName>
    <definedName name="ProdPct4_21_1_1">#REF!</definedName>
    <definedName name="ProdPct4_22">#REF!</definedName>
    <definedName name="ProdPct4_22_3">#REF!</definedName>
    <definedName name="ProdPct4_23">#REF!</definedName>
    <definedName name="ProdPct4_23_3">#REF!</definedName>
    <definedName name="ProdPct4_24">#REF!</definedName>
    <definedName name="ProdPct4_24_3">#REF!</definedName>
    <definedName name="ProdPct4_25">#REF!</definedName>
    <definedName name="ProdPct4_25_3">#REF!</definedName>
    <definedName name="ProdPct4_26">#REF!</definedName>
    <definedName name="ProdPct4_26_1">#REF!</definedName>
    <definedName name="ProdPct4_27">#REF!</definedName>
    <definedName name="ProdPct4_27_1">#REF!</definedName>
    <definedName name="ProdPct4_28">#REF!</definedName>
    <definedName name="ProdPct4_28_1">#REF!</definedName>
    <definedName name="ProdPct4_29">#REF!</definedName>
    <definedName name="ProdPct4_3">#REF!</definedName>
    <definedName name="ProdPct4_4">#REF!</definedName>
    <definedName name="ProdPct4_4_1">#REF!</definedName>
    <definedName name="ProdPct4_4_1_1">#REF!</definedName>
    <definedName name="ProdPct4_4_1_1_1">#REF!</definedName>
    <definedName name="ProdPct4_4_1_1_1_1">#REF!</definedName>
    <definedName name="ProdPct4_4_1_1_1_1_1">#REF!</definedName>
    <definedName name="ProdPct4_4_1_1_1_3">#REF!</definedName>
    <definedName name="ProdPct4_4_1_17">#REF!</definedName>
    <definedName name="ProdPct4_4_1_17_3">#REF!</definedName>
    <definedName name="ProdPct4_4_1_28">#REF!</definedName>
    <definedName name="ProdPct4_4_1_6">#REF!</definedName>
    <definedName name="ProdPct4_4_10">#REF!</definedName>
    <definedName name="ProdPct4_4_10_3">#REF!</definedName>
    <definedName name="ProdPct4_4_12">#REF!</definedName>
    <definedName name="ProdPct4_4_12_3">#REF!</definedName>
    <definedName name="ProdPct4_4_13">#REF!</definedName>
    <definedName name="ProdPct4_4_13_3">#REF!</definedName>
    <definedName name="ProdPct4_4_14">#REF!</definedName>
    <definedName name="ProdPct4_4_14_3">#REF!</definedName>
    <definedName name="ProdPct4_4_15">#REF!</definedName>
    <definedName name="ProdPct4_4_15_3">#REF!</definedName>
    <definedName name="ProdPct4_4_16">#REF!</definedName>
    <definedName name="ProdPct4_4_16_3">#REF!</definedName>
    <definedName name="ProdPct4_4_17">#REF!</definedName>
    <definedName name="ProdPct4_4_17_3">#REF!</definedName>
    <definedName name="ProdPct4_4_18">#REF!</definedName>
    <definedName name="ProdPct4_4_18_1">#REF!</definedName>
    <definedName name="ProdPct4_4_19">#REF!</definedName>
    <definedName name="ProdPct4_4_20">#REF!</definedName>
    <definedName name="ProdPct4_4_20_3">#REF!</definedName>
    <definedName name="ProdPct4_4_21">#REF!</definedName>
    <definedName name="ProdPct4_4_21_1">#REF!</definedName>
    <definedName name="ProdPct4_4_21_1_3">#REF!</definedName>
    <definedName name="ProdPct4_4_22">#REF!</definedName>
    <definedName name="ProdPct4_4_22_3">#REF!</definedName>
    <definedName name="ProdPct4_4_23">#REF!</definedName>
    <definedName name="ProdPct4_4_23_3">#REF!</definedName>
    <definedName name="ProdPct4_4_24">#REF!</definedName>
    <definedName name="ProdPct4_4_24_3">#REF!</definedName>
    <definedName name="ProdPct4_4_25">#REF!</definedName>
    <definedName name="ProdPct4_4_25_3">#REF!</definedName>
    <definedName name="ProdPct4_4_26">#REF!</definedName>
    <definedName name="ProdPct4_4_26_3">#REF!</definedName>
    <definedName name="ProdPct4_4_27">#REF!</definedName>
    <definedName name="ProdPct4_4_27_3">#REF!</definedName>
    <definedName name="ProdPct4_4_28">#REF!</definedName>
    <definedName name="ProdPct4_4_6">#REF!</definedName>
    <definedName name="ProdPct4_4_7">#REF!</definedName>
    <definedName name="ProdPct4_4_7_3">#REF!</definedName>
    <definedName name="ProdPct4_4_8">#REF!</definedName>
    <definedName name="ProdPct4_4_8_3">#REF!</definedName>
    <definedName name="ProdPct4_4_9">#REF!</definedName>
    <definedName name="ProdPct4_4_9_3">#REF!</definedName>
    <definedName name="ProdPct4_5">#REF!</definedName>
    <definedName name="ProdPct4_5_17">#REF!</definedName>
    <definedName name="ProdPct4_5_17_3">#REF!</definedName>
    <definedName name="ProdPct4_5_28">#REF!</definedName>
    <definedName name="ProdPct4_5_6">#REF!</definedName>
    <definedName name="ProdPct4_6">#REF!</definedName>
    <definedName name="ProdPct4_6_1">#REF!</definedName>
    <definedName name="ProdPct4_6_10">#REF!</definedName>
    <definedName name="ProdPct4_6_10_3">#REF!</definedName>
    <definedName name="ProdPct4_6_12">#REF!</definedName>
    <definedName name="ProdPct4_6_12_3">#REF!</definedName>
    <definedName name="ProdPct4_6_13">#REF!</definedName>
    <definedName name="ProdPct4_6_13_3">#REF!</definedName>
    <definedName name="ProdPct4_6_14">#REF!</definedName>
    <definedName name="ProdPct4_6_14_3">#REF!</definedName>
    <definedName name="ProdPct4_6_15">#REF!</definedName>
    <definedName name="ProdPct4_6_15_3">#REF!</definedName>
    <definedName name="ProdPct4_6_16">#REF!</definedName>
    <definedName name="ProdPct4_6_16_3">#REF!</definedName>
    <definedName name="ProdPct4_6_17">#REF!</definedName>
    <definedName name="ProdPct4_6_17_3">#REF!</definedName>
    <definedName name="ProdPct4_6_18">#REF!</definedName>
    <definedName name="ProdPct4_6_18_1">#REF!</definedName>
    <definedName name="ProdPct4_6_19">#REF!</definedName>
    <definedName name="ProdPct4_6_20">#REF!</definedName>
    <definedName name="ProdPct4_6_20_3">#REF!</definedName>
    <definedName name="ProdPct4_6_21">#REF!</definedName>
    <definedName name="ProdPct4_6_21_1">#REF!</definedName>
    <definedName name="ProdPct4_6_21_1_3">#REF!</definedName>
    <definedName name="ProdPct4_6_22">#REF!</definedName>
    <definedName name="ProdPct4_6_22_3">#REF!</definedName>
    <definedName name="ProdPct4_6_23">#REF!</definedName>
    <definedName name="ProdPct4_6_23_3">#REF!</definedName>
    <definedName name="ProdPct4_6_24">#REF!</definedName>
    <definedName name="ProdPct4_6_24_3">#REF!</definedName>
    <definedName name="ProdPct4_6_25">#REF!</definedName>
    <definedName name="ProdPct4_6_25_3">#REF!</definedName>
    <definedName name="ProdPct4_6_26">#REF!</definedName>
    <definedName name="ProdPct4_6_26_3">#REF!</definedName>
    <definedName name="ProdPct4_6_27">#REF!</definedName>
    <definedName name="ProdPct4_6_27_3">#REF!</definedName>
    <definedName name="ProdPct4_6_28">#REF!</definedName>
    <definedName name="ProdPct4_6_6">#REF!</definedName>
    <definedName name="ProdPct4_6_7">#REF!</definedName>
    <definedName name="ProdPct4_6_7_3">#REF!</definedName>
    <definedName name="ProdPct4_6_8">#REF!</definedName>
    <definedName name="ProdPct4_6_8_3">#REF!</definedName>
    <definedName name="ProdPct4_6_9">#REF!</definedName>
    <definedName name="ProdPct4_6_9_1">#REF!</definedName>
    <definedName name="ProdPct4_6_9_1_1">#REF!</definedName>
    <definedName name="ProdPct4_6_9_1_1_3">#REF!</definedName>
    <definedName name="ProdPct4_6_9_1_3">#REF!</definedName>
    <definedName name="ProdPct4_7">#REF!</definedName>
    <definedName name="ProdPct4_8">#REF!</definedName>
    <definedName name="ProdPct4_8_3">#REF!</definedName>
    <definedName name="ProdPct4_9">#REF!</definedName>
    <definedName name="ProdPct4_9_3">#REF!</definedName>
    <definedName name="ProdPct5">#REF!</definedName>
    <definedName name="ProdPct5_1">#REF!</definedName>
    <definedName name="ProdPct5_1_3">#REF!</definedName>
    <definedName name="ProdPct5_10">#REF!</definedName>
    <definedName name="ProdPct5_10_1">#REF!</definedName>
    <definedName name="ProdPct5_10_1_3">#REF!</definedName>
    <definedName name="ProdPct5_10_17">#REF!</definedName>
    <definedName name="ProdPct5_10_17_3">#REF!</definedName>
    <definedName name="ProdPct5_11">#REF!</definedName>
    <definedName name="ProdPct5_11_1">#REF!</definedName>
    <definedName name="ProdPct5_12">#REF!</definedName>
    <definedName name="ProdPct5_12_3">#REF!</definedName>
    <definedName name="ProdPct5_13">#REF!</definedName>
    <definedName name="ProdPct5_13_3">#REF!</definedName>
    <definedName name="ProdPct5_14">#REF!</definedName>
    <definedName name="ProdPct5_15">#REF!</definedName>
    <definedName name="ProdPct5_15_1">#REF!</definedName>
    <definedName name="ProdPct5_16">#REF!</definedName>
    <definedName name="ProdPct5_16_1">#REF!</definedName>
    <definedName name="ProdPct5_16_1_3">#REF!</definedName>
    <definedName name="ProdPct5_16_3">#REF!</definedName>
    <definedName name="ProdPct5_17">#REF!</definedName>
    <definedName name="ProdPct5_17_1">#REF!</definedName>
    <definedName name="ProdPct5_17_3">#REF!</definedName>
    <definedName name="ProdPct5_18">#REF!</definedName>
    <definedName name="ProdPct5_18_1">#REF!</definedName>
    <definedName name="ProdPct5_19">#REF!</definedName>
    <definedName name="ProdPct5_19_1">#REF!</definedName>
    <definedName name="ProdPct5_2">#REF!</definedName>
    <definedName name="ProdPct5_20">#REF!</definedName>
    <definedName name="ProdPct5_20_1">#REF!</definedName>
    <definedName name="ProdPct5_20_1_3">#REF!</definedName>
    <definedName name="ProdPct5_21">#REF!</definedName>
    <definedName name="ProdPct5_21_1">#REF!</definedName>
    <definedName name="ProdPct5_21_1_1">#REF!</definedName>
    <definedName name="ProdPct5_22">#REF!</definedName>
    <definedName name="ProdPct5_22_3">#REF!</definedName>
    <definedName name="ProdPct5_23">#REF!</definedName>
    <definedName name="ProdPct5_23_3">#REF!</definedName>
    <definedName name="ProdPct5_24">#REF!</definedName>
    <definedName name="ProdPct5_24_3">#REF!</definedName>
    <definedName name="ProdPct5_25">#REF!</definedName>
    <definedName name="ProdPct5_25_3">#REF!</definedName>
    <definedName name="ProdPct5_26">#REF!</definedName>
    <definedName name="ProdPct5_26_1">#REF!</definedName>
    <definedName name="ProdPct5_27">#REF!</definedName>
    <definedName name="ProdPct5_27_1">#REF!</definedName>
    <definedName name="ProdPct5_28">#REF!</definedName>
    <definedName name="ProdPct5_28_1">#REF!</definedName>
    <definedName name="ProdPct5_29">#REF!</definedName>
    <definedName name="ProdPct5_3">#REF!</definedName>
    <definedName name="ProdPct5_4">#REF!</definedName>
    <definedName name="ProdPct5_4_1">#REF!</definedName>
    <definedName name="ProdPct5_4_1_1">#REF!</definedName>
    <definedName name="ProdPct5_4_1_1_1">#REF!</definedName>
    <definedName name="ProdPct5_4_1_1_1_1">#REF!</definedName>
    <definedName name="ProdPct5_4_1_1_1_1_1">#REF!</definedName>
    <definedName name="ProdPct5_4_1_17">#REF!</definedName>
    <definedName name="ProdPct5_4_1_28">#REF!</definedName>
    <definedName name="ProdPct5_4_1_6">#REF!</definedName>
    <definedName name="ProdPct5_4_10">#REF!</definedName>
    <definedName name="ProdPct5_4_10_3">#REF!</definedName>
    <definedName name="ProdPct5_4_12">#REF!</definedName>
    <definedName name="ProdPct5_4_12_3">#REF!</definedName>
    <definedName name="ProdPct5_4_13">#REF!</definedName>
    <definedName name="ProdPct5_4_13_3">#REF!</definedName>
    <definedName name="ProdPct5_4_14">#REF!</definedName>
    <definedName name="ProdPct5_4_14_3">#REF!</definedName>
    <definedName name="ProdPct5_4_15">#REF!</definedName>
    <definedName name="ProdPct5_4_15_3">#REF!</definedName>
    <definedName name="ProdPct5_4_16">#REF!</definedName>
    <definedName name="ProdPct5_4_16_3">#REF!</definedName>
    <definedName name="ProdPct5_4_17">#REF!</definedName>
    <definedName name="ProdPct5_4_17_3">#REF!</definedName>
    <definedName name="ProdPct5_4_18">#REF!</definedName>
    <definedName name="ProdPct5_4_18_1">#REF!</definedName>
    <definedName name="ProdPct5_4_19">#REF!</definedName>
    <definedName name="ProdPct5_4_20">#REF!</definedName>
    <definedName name="ProdPct5_4_20_3">#REF!</definedName>
    <definedName name="ProdPct5_4_21">#REF!</definedName>
    <definedName name="ProdPct5_4_21_1">#REF!</definedName>
    <definedName name="ProdPct5_4_21_1_3">#REF!</definedName>
    <definedName name="ProdPct5_4_22">#REF!</definedName>
    <definedName name="ProdPct5_4_22_3">#REF!</definedName>
    <definedName name="ProdPct5_4_23">#REF!</definedName>
    <definedName name="ProdPct5_4_23_3">#REF!</definedName>
    <definedName name="ProdPct5_4_24">#REF!</definedName>
    <definedName name="ProdPct5_4_24_3">#REF!</definedName>
    <definedName name="ProdPct5_4_25">#REF!</definedName>
    <definedName name="ProdPct5_4_25_3">#REF!</definedName>
    <definedName name="ProdPct5_4_26">#REF!</definedName>
    <definedName name="ProdPct5_4_26_3">#REF!</definedName>
    <definedName name="ProdPct5_4_27">#REF!</definedName>
    <definedName name="ProdPct5_4_27_3">#REF!</definedName>
    <definedName name="ProdPct5_4_28">#REF!</definedName>
    <definedName name="ProdPct5_4_6">#REF!</definedName>
    <definedName name="ProdPct5_4_7">#REF!</definedName>
    <definedName name="ProdPct5_4_7_3">#REF!</definedName>
    <definedName name="ProdPct5_4_8">#REF!</definedName>
    <definedName name="ProdPct5_4_8_3">#REF!</definedName>
    <definedName name="ProdPct5_4_9">#REF!</definedName>
    <definedName name="ProdPct5_4_9_3">#REF!</definedName>
    <definedName name="ProdPct5_5">#REF!</definedName>
    <definedName name="ProdPct5_5_17">#REF!</definedName>
    <definedName name="ProdPct5_5_17_3">#REF!</definedName>
    <definedName name="ProdPct5_5_28">#REF!</definedName>
    <definedName name="ProdPct5_5_6">#REF!</definedName>
    <definedName name="ProdPct5_6">#REF!</definedName>
    <definedName name="ProdPct5_6_1">#REF!</definedName>
    <definedName name="ProdPct5_6_10">#REF!</definedName>
    <definedName name="ProdPct5_6_10_3">#REF!</definedName>
    <definedName name="ProdPct5_6_12">#REF!</definedName>
    <definedName name="ProdPct5_6_12_3">#REF!</definedName>
    <definedName name="ProdPct5_6_13">#REF!</definedName>
    <definedName name="ProdPct5_6_13_3">#REF!</definedName>
    <definedName name="ProdPct5_6_14">#REF!</definedName>
    <definedName name="ProdPct5_6_14_3">#REF!</definedName>
    <definedName name="ProdPct5_6_15">#REF!</definedName>
    <definedName name="ProdPct5_6_15_3">#REF!</definedName>
    <definedName name="ProdPct5_6_16">#REF!</definedName>
    <definedName name="ProdPct5_6_16_3">#REF!</definedName>
    <definedName name="ProdPct5_6_17">#REF!</definedName>
    <definedName name="ProdPct5_6_17_3">#REF!</definedName>
    <definedName name="ProdPct5_6_18">#REF!</definedName>
    <definedName name="ProdPct5_6_18_1">#REF!</definedName>
    <definedName name="ProdPct5_6_19">#REF!</definedName>
    <definedName name="ProdPct5_6_20">#REF!</definedName>
    <definedName name="ProdPct5_6_20_3">#REF!</definedName>
    <definedName name="ProdPct5_6_21">#REF!</definedName>
    <definedName name="ProdPct5_6_21_1">#REF!</definedName>
    <definedName name="ProdPct5_6_21_1_3">#REF!</definedName>
    <definedName name="ProdPct5_6_22">#REF!</definedName>
    <definedName name="ProdPct5_6_22_3">#REF!</definedName>
    <definedName name="ProdPct5_6_23">#REF!</definedName>
    <definedName name="ProdPct5_6_23_3">#REF!</definedName>
    <definedName name="ProdPct5_6_24">#REF!</definedName>
    <definedName name="ProdPct5_6_24_3">#REF!</definedName>
    <definedName name="ProdPct5_6_25">#REF!</definedName>
    <definedName name="ProdPct5_6_25_3">#REF!</definedName>
    <definedName name="ProdPct5_6_26">#REF!</definedName>
    <definedName name="ProdPct5_6_26_3">#REF!</definedName>
    <definedName name="ProdPct5_6_27">#REF!</definedName>
    <definedName name="ProdPct5_6_27_3">#REF!</definedName>
    <definedName name="ProdPct5_6_28">#REF!</definedName>
    <definedName name="ProdPct5_6_6">#REF!</definedName>
    <definedName name="ProdPct5_6_7">#REF!</definedName>
    <definedName name="ProdPct5_6_7_3">#REF!</definedName>
    <definedName name="ProdPct5_6_8">#REF!</definedName>
    <definedName name="ProdPct5_6_8_3">#REF!</definedName>
    <definedName name="ProdPct5_6_9">#REF!</definedName>
    <definedName name="ProdPct5_6_9_1">#REF!</definedName>
    <definedName name="ProdPct5_6_9_1_1">#REF!</definedName>
    <definedName name="ProdPct5_6_9_1_1_3">#REF!</definedName>
    <definedName name="ProdPct5_6_9_1_3">#REF!</definedName>
    <definedName name="ProdPct5_7">#REF!</definedName>
    <definedName name="ProdPct5_8">#REF!</definedName>
    <definedName name="ProdPct5_8_3">#REF!</definedName>
    <definedName name="ProdPct5_9">#REF!</definedName>
    <definedName name="ProdPct5_9_3">#REF!</definedName>
    <definedName name="ProjAddress1">#REF!</definedName>
    <definedName name="ProjAddress1_1">#REF!</definedName>
    <definedName name="ProjAddress1_1_3">#REF!</definedName>
    <definedName name="ProjAddress1_10">#REF!</definedName>
    <definedName name="ProjAddress1_11">#REF!</definedName>
    <definedName name="ProjAddress1_11_1">#REF!</definedName>
    <definedName name="ProjAddress1_14">#REF!</definedName>
    <definedName name="ProjAddress1_15">#REF!</definedName>
    <definedName name="ProjAddress1_16">#REF!</definedName>
    <definedName name="ProjAddress1_17">#REF!</definedName>
    <definedName name="ProjAddress1_17_1">#REF!</definedName>
    <definedName name="ProjAddress1_18">#REF!</definedName>
    <definedName name="ProjAddress1_18_1">#REF!</definedName>
    <definedName name="ProjAddress1_19">#REF!</definedName>
    <definedName name="ProjAddress1_2">#REF!</definedName>
    <definedName name="ProjAddress1_20">#REF!</definedName>
    <definedName name="ProjAddress1_21">#REF!</definedName>
    <definedName name="ProjAddress1_21_1">#REF!</definedName>
    <definedName name="ProjAddress1_26">#REF!</definedName>
    <definedName name="ProjAddress1_27">#REF!</definedName>
    <definedName name="ProjAddress1_28">#REF!</definedName>
    <definedName name="ProjAddress1_29">#REF!</definedName>
    <definedName name="ProjAddress1_3">#REF!</definedName>
    <definedName name="ProjAddress1_4">#REF!</definedName>
    <definedName name="ProjAddress1_4_1">#REF!</definedName>
    <definedName name="ProjAddress1_4_1_1">#REF!</definedName>
    <definedName name="ProjAddress1_4_1_1_1">#REF!</definedName>
    <definedName name="ProjAddress1_4_1_1_1_1">#REF!</definedName>
    <definedName name="ProjAddress1_4_1_1_1_1_1">#REF!</definedName>
    <definedName name="ProjAddress1_4_18">#REF!</definedName>
    <definedName name="ProjAddress1_4_18_1">#REF!</definedName>
    <definedName name="ProjAddress1_4_21">#REF!</definedName>
    <definedName name="ProjAddress1_5">#REF!</definedName>
    <definedName name="ProjAddress1_6">#REF!</definedName>
    <definedName name="ProjAddress1_6_1">#REF!</definedName>
    <definedName name="ProjAddress1_6_18">#REF!</definedName>
    <definedName name="ProjAddress1_6_18_1">#REF!</definedName>
    <definedName name="ProjAddress1_6_21">#REF!</definedName>
    <definedName name="ProjAddress1_7">#REF!</definedName>
    <definedName name="ProjAddress2">#REF!</definedName>
    <definedName name="ProjAddress2_1">#REF!</definedName>
    <definedName name="ProjAddress2_1_3">#REF!</definedName>
    <definedName name="ProjAddress2_10">#REF!</definedName>
    <definedName name="ProjAddress2_11">#REF!</definedName>
    <definedName name="ProjAddress2_11_1">#REF!</definedName>
    <definedName name="ProjAddress2_14">#REF!</definedName>
    <definedName name="ProjAddress2_15">#REF!</definedName>
    <definedName name="ProjAddress2_16">#REF!</definedName>
    <definedName name="ProjAddress2_17">#REF!</definedName>
    <definedName name="ProjAddress2_17_1">#REF!</definedName>
    <definedName name="ProjAddress2_18">#REF!</definedName>
    <definedName name="ProjAddress2_18_1">#REF!</definedName>
    <definedName name="ProjAddress2_19">#REF!</definedName>
    <definedName name="ProjAddress2_2">#REF!</definedName>
    <definedName name="ProjAddress2_20">#REF!</definedName>
    <definedName name="ProjAddress2_21">#REF!</definedName>
    <definedName name="ProjAddress2_21_1">#REF!</definedName>
    <definedName name="ProjAddress2_26">#REF!</definedName>
    <definedName name="ProjAddress2_27">#REF!</definedName>
    <definedName name="ProjAddress2_28">#REF!</definedName>
    <definedName name="ProjAddress2_29">#REF!</definedName>
    <definedName name="ProjAddress2_3">#REF!</definedName>
    <definedName name="ProjAddress2_4">#REF!</definedName>
    <definedName name="ProjAddress2_4_1">#REF!</definedName>
    <definedName name="ProjAddress2_4_1_1">#REF!</definedName>
    <definedName name="ProjAddress2_4_1_1_1">#REF!</definedName>
    <definedName name="ProjAddress2_4_1_1_1_1">#REF!</definedName>
    <definedName name="ProjAddress2_4_1_1_1_1_1">#REF!</definedName>
    <definedName name="ProjAddress2_4_18">#REF!</definedName>
    <definedName name="ProjAddress2_4_18_1">#REF!</definedName>
    <definedName name="ProjAddress2_4_21">#REF!</definedName>
    <definedName name="ProjAddress2_5">#REF!</definedName>
    <definedName name="ProjAddress2_6">#REF!</definedName>
    <definedName name="ProjAddress2_6_1">#REF!</definedName>
    <definedName name="ProjAddress2_6_18">#REF!</definedName>
    <definedName name="ProjAddress2_6_18_1">#REF!</definedName>
    <definedName name="ProjAddress2_6_21">#REF!</definedName>
    <definedName name="ProjAddress2_7">#REF!</definedName>
    <definedName name="ProjCity">#REF!</definedName>
    <definedName name="ProjCity_1">#REF!</definedName>
    <definedName name="ProjCity_1_3">#REF!</definedName>
    <definedName name="ProjCity_10">#REF!</definedName>
    <definedName name="ProjCity_11">#REF!</definedName>
    <definedName name="ProjCity_11_1">#REF!</definedName>
    <definedName name="ProjCity_14">#REF!</definedName>
    <definedName name="ProjCity_15">#REF!</definedName>
    <definedName name="ProjCity_16">#REF!</definedName>
    <definedName name="ProjCity_17">#REF!</definedName>
    <definedName name="ProjCity_17_1">#REF!</definedName>
    <definedName name="ProjCity_18">#REF!</definedName>
    <definedName name="ProjCity_18_1">#REF!</definedName>
    <definedName name="ProjCity_19">#REF!</definedName>
    <definedName name="ProjCity_2">#REF!</definedName>
    <definedName name="ProjCity_20">#REF!</definedName>
    <definedName name="ProjCity_21">#REF!</definedName>
    <definedName name="ProjCity_21_1">#REF!</definedName>
    <definedName name="ProjCity_26">#REF!</definedName>
    <definedName name="ProjCity_27">#REF!</definedName>
    <definedName name="ProjCity_28">#REF!</definedName>
    <definedName name="ProjCity_29">#REF!</definedName>
    <definedName name="ProjCity_3">#REF!</definedName>
    <definedName name="ProjCity_4">#REF!</definedName>
    <definedName name="ProjCity_4_1">#REF!</definedName>
    <definedName name="ProjCity_4_1_1">#REF!</definedName>
    <definedName name="ProjCity_4_1_1_1">#REF!</definedName>
    <definedName name="ProjCity_4_1_1_1_1">#REF!</definedName>
    <definedName name="ProjCity_4_1_1_1_1_1">#REF!</definedName>
    <definedName name="ProjCity_4_18">#REF!</definedName>
    <definedName name="ProjCity_4_18_1">#REF!</definedName>
    <definedName name="ProjCity_4_21">#REF!</definedName>
    <definedName name="ProjCity_5">#REF!</definedName>
    <definedName name="ProjCity_6">#REF!</definedName>
    <definedName name="ProjCity_6_1">#REF!</definedName>
    <definedName name="ProjCity_6_18">#REF!</definedName>
    <definedName name="ProjCity_6_18_1">#REF!</definedName>
    <definedName name="ProjCity_6_21">#REF!</definedName>
    <definedName name="ProjCity_7">#REF!</definedName>
    <definedName name="ProjCity1">#REF!</definedName>
    <definedName name="ProjCity1_10">#REF!</definedName>
    <definedName name="ProjCity1_12">#REF!</definedName>
    <definedName name="ProjCity1_13">#REF!</definedName>
    <definedName name="ProjCity1_14">#REF!</definedName>
    <definedName name="ProjCity1_15">#REF!</definedName>
    <definedName name="ProjCity1_16">#REF!</definedName>
    <definedName name="ProjCity1_17">#REF!</definedName>
    <definedName name="ProjCity1_18">#REF!</definedName>
    <definedName name="ProjCity1_19">#REF!</definedName>
    <definedName name="ProjCity1_20">#REF!</definedName>
    <definedName name="ProjCity1_21">#REF!</definedName>
    <definedName name="ProjCity1_22">#REF!</definedName>
    <definedName name="ProjCity1_23">#REF!</definedName>
    <definedName name="ProjCity1_24">#REF!</definedName>
    <definedName name="ProjCity1_25">#REF!</definedName>
    <definedName name="ProjCity1_26">#REF!</definedName>
    <definedName name="ProjCity1_27">#REF!</definedName>
    <definedName name="ProjCity1_28">#REF!</definedName>
    <definedName name="ProjCity1_6">#REF!</definedName>
    <definedName name="ProjCity1_7">#REF!</definedName>
    <definedName name="ProjCity1_8">#REF!</definedName>
    <definedName name="ProjCity1_9">#REF!</definedName>
    <definedName name="ProjCity1_9_1">#REF!</definedName>
    <definedName name="ProjCity1_9_1_1">#REF!</definedName>
    <definedName name="ProjCountry">#REF!</definedName>
    <definedName name="ProjCountry_1">#REF!</definedName>
    <definedName name="ProjCountry_1_3">#REF!</definedName>
    <definedName name="ProjCountry_10">#REF!</definedName>
    <definedName name="ProjCountry_11">#REF!</definedName>
    <definedName name="ProjCountry_11_1">#REF!</definedName>
    <definedName name="ProjCountry_14">#REF!</definedName>
    <definedName name="ProjCountry_15">#REF!</definedName>
    <definedName name="ProjCountry_16">#REF!</definedName>
    <definedName name="ProjCountry_17">#REF!</definedName>
    <definedName name="ProjCountry_17_1">#REF!</definedName>
    <definedName name="ProjCountry_18">#REF!</definedName>
    <definedName name="ProjCountry_18_1">#REF!</definedName>
    <definedName name="ProjCountry_19">#REF!</definedName>
    <definedName name="ProjCountry_2">#REF!</definedName>
    <definedName name="ProjCountry_20">#REF!</definedName>
    <definedName name="ProjCountry_21">#REF!</definedName>
    <definedName name="ProjCountry_21_1">#REF!</definedName>
    <definedName name="ProjCountry_26">#REF!</definedName>
    <definedName name="ProjCountry_27">#REF!</definedName>
    <definedName name="ProjCountry_28">#REF!</definedName>
    <definedName name="ProjCountry_29">#REF!</definedName>
    <definedName name="ProjCountry_3">#REF!</definedName>
    <definedName name="ProjCountry_4">#REF!</definedName>
    <definedName name="ProjCountry_4_1">#REF!</definedName>
    <definedName name="ProjCountry_4_1_1">#REF!</definedName>
    <definedName name="ProjCountry_4_1_1_1">#REF!</definedName>
    <definedName name="ProjCountry_4_1_1_1_1">#REF!</definedName>
    <definedName name="ProjCountry_4_1_1_1_1_1">#REF!</definedName>
    <definedName name="ProjCountry_4_18">#REF!</definedName>
    <definedName name="ProjCountry_4_18_1">#REF!</definedName>
    <definedName name="ProjCountry_4_21">#REF!</definedName>
    <definedName name="ProjCountry_5">#REF!</definedName>
    <definedName name="ProjCountry_6">#REF!</definedName>
    <definedName name="ProjCountry_6_1">#REF!</definedName>
    <definedName name="ProjCountry_6_18">#REF!</definedName>
    <definedName name="ProjCountry_6_18_1">#REF!</definedName>
    <definedName name="ProjCountry_6_21">#REF!</definedName>
    <definedName name="ProjCountry_7">#REF!</definedName>
    <definedName name="ProjCounty">#REF!</definedName>
    <definedName name="ProjCounty_1">#REF!</definedName>
    <definedName name="ProjCounty_1_3">#REF!</definedName>
    <definedName name="ProjCounty_10">#REF!</definedName>
    <definedName name="ProjCounty_11">#REF!</definedName>
    <definedName name="ProjCounty_11_1">#REF!</definedName>
    <definedName name="ProjCounty_14">#REF!</definedName>
    <definedName name="ProjCounty_15">#REF!</definedName>
    <definedName name="ProjCounty_16">#REF!</definedName>
    <definedName name="ProjCounty_17">#REF!</definedName>
    <definedName name="ProjCounty_17_1">#REF!</definedName>
    <definedName name="ProjCounty_18">#REF!</definedName>
    <definedName name="ProjCounty_18_1">#REF!</definedName>
    <definedName name="ProjCounty_19">#REF!</definedName>
    <definedName name="ProjCounty_2">#REF!</definedName>
    <definedName name="ProjCounty_20">#REF!</definedName>
    <definedName name="ProjCounty_21">#REF!</definedName>
    <definedName name="ProjCounty_21_1">#REF!</definedName>
    <definedName name="ProjCounty_26">#REF!</definedName>
    <definedName name="ProjCounty_27">#REF!</definedName>
    <definedName name="ProjCounty_28">#REF!</definedName>
    <definedName name="ProjCounty_29">#REF!</definedName>
    <definedName name="ProjCounty_3">#REF!</definedName>
    <definedName name="ProjCounty_4">#REF!</definedName>
    <definedName name="ProjCounty_4_1">#REF!</definedName>
    <definedName name="ProjCounty_4_1_1">#REF!</definedName>
    <definedName name="ProjCounty_4_1_1_1">#REF!</definedName>
    <definedName name="ProjCounty_4_1_1_1_1">#REF!</definedName>
    <definedName name="ProjCounty_4_1_1_1_1_1">#REF!</definedName>
    <definedName name="ProjCounty_4_18">#REF!</definedName>
    <definedName name="ProjCounty_4_18_1">#REF!</definedName>
    <definedName name="ProjCounty_4_21">#REF!</definedName>
    <definedName name="ProjCounty_5">#REF!</definedName>
    <definedName name="ProjCounty_6">#REF!</definedName>
    <definedName name="ProjCounty_6_1">#REF!</definedName>
    <definedName name="ProjCounty_6_18">#REF!</definedName>
    <definedName name="ProjCounty_6_18_1">#REF!</definedName>
    <definedName name="ProjCounty_6_21">#REF!</definedName>
    <definedName name="ProjCounty_7">#REF!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Name">#REF!</definedName>
    <definedName name="ProjName_1">#REF!</definedName>
    <definedName name="ProjName_1_3">#REF!</definedName>
    <definedName name="ProjName_10">#REF!</definedName>
    <definedName name="ProjName_11">#REF!</definedName>
    <definedName name="ProjName_11_1">#REF!</definedName>
    <definedName name="ProjName_14">#REF!</definedName>
    <definedName name="ProjName_15">#REF!</definedName>
    <definedName name="ProjName_16">#REF!</definedName>
    <definedName name="ProjName_17">#REF!</definedName>
    <definedName name="ProjName_17_1">#REF!</definedName>
    <definedName name="ProjName_18">#REF!</definedName>
    <definedName name="ProjName_18_1">#REF!</definedName>
    <definedName name="ProjName_19">#REF!</definedName>
    <definedName name="ProjName_2">#REF!</definedName>
    <definedName name="ProjName_20">#REF!</definedName>
    <definedName name="ProjName_21">#REF!</definedName>
    <definedName name="ProjName_21_1">#REF!</definedName>
    <definedName name="ProjName_26">#REF!</definedName>
    <definedName name="ProjName_27">#REF!</definedName>
    <definedName name="ProjName_28">#REF!</definedName>
    <definedName name="ProjName_29">#REF!</definedName>
    <definedName name="ProjName_3">#REF!</definedName>
    <definedName name="ProjName_4">#REF!</definedName>
    <definedName name="ProjName_4_1">#REF!</definedName>
    <definedName name="ProjName_4_1_1">#REF!</definedName>
    <definedName name="ProjName_4_1_1_1">#REF!</definedName>
    <definedName name="ProjName_4_1_1_1_1">#REF!</definedName>
    <definedName name="ProjName_4_1_1_1_1_1">#REF!</definedName>
    <definedName name="ProjName_4_18">#REF!</definedName>
    <definedName name="ProjName_4_18_1">#REF!</definedName>
    <definedName name="ProjName_4_21">#REF!</definedName>
    <definedName name="ProjName_5">#REF!</definedName>
    <definedName name="ProjName_6">#REF!</definedName>
    <definedName name="ProjName_6_1">#REF!</definedName>
    <definedName name="ProjName_6_18">#REF!</definedName>
    <definedName name="ProjName_6_18_1">#REF!</definedName>
    <definedName name="ProjName_6_21">#REF!</definedName>
    <definedName name="ProjName_7">#REF!</definedName>
    <definedName name="ProjNum">#REF!</definedName>
    <definedName name="ProjNum_1">#REF!</definedName>
    <definedName name="ProjNum_1_3">#REF!</definedName>
    <definedName name="ProjNum_10">#REF!</definedName>
    <definedName name="ProjNum_11">#REF!</definedName>
    <definedName name="ProjNum_11_1">#REF!</definedName>
    <definedName name="ProjNum_14">#REF!</definedName>
    <definedName name="ProjNum_15">#REF!</definedName>
    <definedName name="ProjNum_16">#REF!</definedName>
    <definedName name="ProjNum_17">#REF!</definedName>
    <definedName name="ProjNum_17_1">#REF!</definedName>
    <definedName name="ProjNum_18">#REF!</definedName>
    <definedName name="ProjNum_18_1">#REF!</definedName>
    <definedName name="ProjNum_19">#REF!</definedName>
    <definedName name="ProjNum_2">#REF!</definedName>
    <definedName name="ProjNum_20">#REF!</definedName>
    <definedName name="ProjNum_21">#REF!</definedName>
    <definedName name="ProjNum_21_1">#REF!</definedName>
    <definedName name="ProjNum_26">#REF!</definedName>
    <definedName name="ProjNum_27">#REF!</definedName>
    <definedName name="ProjNum_28">#REF!</definedName>
    <definedName name="ProjNum_29">#REF!</definedName>
    <definedName name="ProjNum_3">#REF!</definedName>
    <definedName name="ProjNum_4">#REF!</definedName>
    <definedName name="ProjNum_4_1">#REF!</definedName>
    <definedName name="ProjNum_4_1_1">#REF!</definedName>
    <definedName name="ProjNum_4_1_1_1">#REF!</definedName>
    <definedName name="ProjNum_4_1_1_1_1">#REF!</definedName>
    <definedName name="ProjNum_4_1_1_1_1_1">#REF!</definedName>
    <definedName name="ProjNum_4_18">#REF!</definedName>
    <definedName name="ProjNum_4_18_1">#REF!</definedName>
    <definedName name="ProjNum_4_21">#REF!</definedName>
    <definedName name="ProjNum_5">#REF!</definedName>
    <definedName name="ProjNum_6">#REF!</definedName>
    <definedName name="ProjNum_6_1">#REF!</definedName>
    <definedName name="ProjNum_6_18">#REF!</definedName>
    <definedName name="ProjNum_6_18_1">#REF!</definedName>
    <definedName name="ProjNum_6_21">#REF!</definedName>
    <definedName name="ProjNum_7">#REF!</definedName>
    <definedName name="ProjPostal">#REF!</definedName>
    <definedName name="ProjPostal_1">#REF!</definedName>
    <definedName name="ProjPostal_1_3">#REF!</definedName>
    <definedName name="ProjPostal_10">#REF!</definedName>
    <definedName name="ProjPostal_11">#REF!</definedName>
    <definedName name="ProjPostal_11_1">#REF!</definedName>
    <definedName name="ProjPostal_14">#REF!</definedName>
    <definedName name="ProjPostal_15">#REF!</definedName>
    <definedName name="ProjPostal_16">#REF!</definedName>
    <definedName name="ProjPostal_17">#REF!</definedName>
    <definedName name="ProjPostal_17_1">#REF!</definedName>
    <definedName name="ProjPostal_18">#REF!</definedName>
    <definedName name="ProjPostal_18_1">#REF!</definedName>
    <definedName name="ProjPostal_19">#REF!</definedName>
    <definedName name="ProjPostal_2">#REF!</definedName>
    <definedName name="ProjPostal_20">#REF!</definedName>
    <definedName name="ProjPostal_21">#REF!</definedName>
    <definedName name="ProjPostal_21_1">#REF!</definedName>
    <definedName name="ProjPostal_26">#REF!</definedName>
    <definedName name="ProjPostal_27">#REF!</definedName>
    <definedName name="ProjPostal_28">#REF!</definedName>
    <definedName name="ProjPostal_29">#REF!</definedName>
    <definedName name="ProjPostal_3">#REF!</definedName>
    <definedName name="ProjPostal_4">#REF!</definedName>
    <definedName name="ProjPostal_4_1">#REF!</definedName>
    <definedName name="ProjState">"$#REF!.$K$8"</definedName>
    <definedName name="PSABillingMethod">"$#REF!.$G$70"</definedName>
    <definedName name="pvf">#REF!</definedName>
    <definedName name="RANGE2">'[36]Cable-data'!$A$34:$K$49</definedName>
    <definedName name="RANGE6">'[37]CABLE DATA'!$A$31:$C$46</definedName>
    <definedName name="rdtd">#REF!</definedName>
    <definedName name="ReaderProximity">[6]CCTV_EST1!#REF!</definedName>
    <definedName name="ReaderProximity_1">[6]CCTV_EST1!#REF!</definedName>
    <definedName name="ReaderWiegand">'[9]ACS(1)'!#REF!</definedName>
    <definedName name="ReaderWiegand_1">'[9]ACS(1)'!#REF!</definedName>
    <definedName name="RefDwg">#REF!</definedName>
    <definedName name="RefDwg_1">#REF!</definedName>
    <definedName name="rel">#REF!</definedName>
    <definedName name="reprevision">[38]RECAPITULATION!#REF!</definedName>
    <definedName name="return">[10]Sheet2!$L$2:$L$5</definedName>
    <definedName name="Rev">#REF!</definedName>
    <definedName name="rig">#REF!</definedName>
    <definedName name="rimc">#REF!</definedName>
    <definedName name="rm4e">#REF!</definedName>
    <definedName name="robot">#REF!</definedName>
    <definedName name="rose">#REF!</definedName>
    <definedName name="rosid">#REF!</definedName>
    <definedName name="rty">#REF!</definedName>
    <definedName name="s">#REF!</definedName>
    <definedName name="SalesMgr">"$#REF!.$A$24"</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cd">#REF!</definedName>
    <definedName name="scheduleType">"valve"</definedName>
    <definedName name="Sdate">#REF!</definedName>
    <definedName name="sdf">#REF!</definedName>
    <definedName name="sdf_1">#REF!</definedName>
    <definedName name="sdsd">#REF!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ectedLanguage">"$#REF!.$G$1"</definedName>
    <definedName name="serf">#REF!</definedName>
    <definedName name="servf">#REF!</definedName>
    <definedName name="Service">#REF!</definedName>
    <definedName name="Service_1">#REF!</definedName>
    <definedName name="sfasf">#REF!</definedName>
    <definedName name="sfasf_1">#REF!</definedName>
    <definedName name="shd">#REF!</definedName>
    <definedName name="Sheik">[4]factors!#REF!</definedName>
    <definedName name="shf">#REF!</definedName>
    <definedName name="SiteID">"$#REF!.$D$47"</definedName>
    <definedName name="SiteType">"$#REF!.$A$47"</definedName>
    <definedName name="SIXTH">#REF!</definedName>
    <definedName name="SIXTH_1">#REF!</definedName>
    <definedName name="SmallProj">"$#REF!.$A$26"</definedName>
    <definedName name="SmallProj_Text">"$#REF!.$B$26"</definedName>
    <definedName name="SNM">[4]factors!#REF!</definedName>
    <definedName name="sonbf">#REF!</definedName>
    <definedName name="sond">#REF!</definedName>
    <definedName name="sondf">#REF!</definedName>
    <definedName name="sonhf">#REF!</definedName>
    <definedName name="SONTF">[4]factors!#REF!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pecification">'[39]d-safe DELUXE'!#REF!</definedName>
    <definedName name="Specification_1">'[39]d-safe DELUXE'!#REF!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#REF!</definedName>
    <definedName name="ssd">#REF!</definedName>
    <definedName name="ssf">#REF!</definedName>
    <definedName name="Stage">#REF!</definedName>
    <definedName name="Staircase">#REF!</definedName>
    <definedName name="Staircase2">#REF!</definedName>
    <definedName name="Start_Date">#REF!</definedName>
    <definedName name="StartDate">"$#REF!.$A$12"</definedName>
    <definedName name="StartRow">6</definedName>
    <definedName name="STP">#REF!</definedName>
    <definedName name="StrID">#REF!</definedName>
    <definedName name="Subject">#REF!</definedName>
    <definedName name="swf">#REF!</definedName>
    <definedName name="SystemName">#REF!</definedName>
    <definedName name="tcy">#REF!</definedName>
    <definedName name="TECHI">#REF!</definedName>
    <definedName name="test">'[40]d-safe specs'!#REF!</definedName>
    <definedName name="test_1">'[40]d-safe specs'!#REF!</definedName>
    <definedName name="TierCode">"$#REF!.$D$22"</definedName>
    <definedName name="TierCode_Text">"$#REF!.$E$22"</definedName>
    <definedName name="Title1">#REF!</definedName>
    <definedName name="Title2">#REF!</definedName>
    <definedName name="tol">#REF!</definedName>
    <definedName name="topl">#REF!</definedName>
    <definedName name="topn">#REF!</definedName>
    <definedName name="Tot_Discount">'[41]Quote Sheet'!$B$135</definedName>
    <definedName name="tsc">#REF!</definedName>
    <definedName name="tsf">#REF!</definedName>
    <definedName name="type">#REF!</definedName>
    <definedName name="Type3">#REF!</definedName>
    <definedName name="tyty">#REF!</definedName>
    <definedName name="usd">#REF!</definedName>
    <definedName name="Use_Alternates">#REF!</definedName>
    <definedName name="UserName">"Subrata"</definedName>
    <definedName name="uuuu">#REF!</definedName>
    <definedName name="vad">#REF!</definedName>
    <definedName name="vaf">#REF!</definedName>
    <definedName name="valve2">#REF!</definedName>
    <definedName name="valve3">#REF!</definedName>
    <definedName name="ValveCfg">#REF!</definedName>
    <definedName name="ValveCfg_1">#REF!</definedName>
    <definedName name="ValveCloseoff">#REF!</definedName>
    <definedName name="ValveCloseoff_1">#REF!</definedName>
    <definedName name="ValveCode">#REF!</definedName>
    <definedName name="ValveCode_1">#REF!</definedName>
    <definedName name="ValveConn">#REF!</definedName>
    <definedName name="ValveCv">#REF!</definedName>
    <definedName name="ValveCv_1">#REF!</definedName>
    <definedName name="ValveFlow">#REF!</definedName>
    <definedName name="ValveFlow_1">#REF!</definedName>
    <definedName name="ValveFP">#REF!</definedName>
    <definedName name="ValveFP_1">#REF!</definedName>
    <definedName name="ValveQty">#REF!</definedName>
    <definedName name="ValveQty_1">#REF!</definedName>
    <definedName name="valves">#REF!</definedName>
    <definedName name="ValveSize">#REF!</definedName>
    <definedName name="ValveSize_1">#REF!</definedName>
    <definedName name="vatf">#REF!</definedName>
    <definedName name="Version">3</definedName>
    <definedName name="VVVVV">#REF!</definedName>
    <definedName name="Waiting">"Picture 1"</definedName>
    <definedName name="works_range">#REF!</definedName>
    <definedName name="y">#REF!</definedName>
    <definedName name="y_1">#REF!</definedName>
    <definedName name="YesNoMaybe">#REF!</definedName>
    <definedName name="YesNoMaybe_1">#REF!</definedName>
    <definedName name="yty">#REF!</definedName>
    <definedName name="zitd">#REF!</definedName>
    <definedName name="Zone_1">#REF!</definedName>
  </definedNames>
  <calcPr calcId="162913"/>
</workbook>
</file>

<file path=xl/calcChain.xml><?xml version="1.0" encoding="utf-8"?>
<calcChain xmlns="http://schemas.openxmlformats.org/spreadsheetml/2006/main">
  <c r="T31" i="41" l="1"/>
  <c r="T28" i="41"/>
  <c r="T25" i="41"/>
  <c r="T24" i="41"/>
  <c r="T21" i="41"/>
  <c r="T19" i="41"/>
  <c r="T17" i="41"/>
  <c r="T15" i="41"/>
  <c r="T13" i="41"/>
  <c r="T12" i="41"/>
  <c r="T11" i="41"/>
  <c r="T10" i="41"/>
  <c r="T9" i="41"/>
  <c r="AA51" i="30"/>
  <c r="AA49" i="30"/>
  <c r="AA47" i="30"/>
  <c r="AA45" i="30"/>
  <c r="AA36" i="30"/>
  <c r="AA34" i="30"/>
  <c r="AA32" i="30"/>
  <c r="AA31" i="30"/>
  <c r="AA30" i="30"/>
  <c r="AA24" i="30"/>
  <c r="AA22" i="30"/>
  <c r="AA19" i="30"/>
  <c r="AA16" i="30"/>
  <c r="AA13" i="30"/>
  <c r="AA12" i="30"/>
  <c r="AA11" i="30"/>
  <c r="AB99" i="38"/>
  <c r="AB95" i="38"/>
  <c r="AB91" i="38"/>
  <c r="AB81" i="38"/>
  <c r="AB78" i="38"/>
  <c r="AB77" i="38"/>
  <c r="AB62" i="38"/>
  <c r="AB58" i="38"/>
  <c r="AB54" i="38"/>
  <c r="AB40" i="38"/>
  <c r="AB39" i="38"/>
  <c r="AB34" i="38"/>
  <c r="AB30" i="38"/>
  <c r="AB26" i="38"/>
  <c r="AB22" i="38"/>
  <c r="AB18" i="38"/>
  <c r="AB17" i="38"/>
  <c r="AB12" i="38"/>
  <c r="AB108" i="36"/>
  <c r="AB110" i="36" s="1"/>
  <c r="AB80" i="36"/>
  <c r="AB75" i="36"/>
  <c r="AB74" i="36"/>
  <c r="AB73" i="36"/>
  <c r="AB68" i="36"/>
  <c r="AB63" i="36"/>
  <c r="AB58" i="36"/>
  <c r="AB53" i="36"/>
  <c r="AB48" i="36"/>
  <c r="AB43" i="36"/>
  <c r="AB26" i="36"/>
  <c r="AB36" i="36" s="1"/>
  <c r="T235" i="32"/>
  <c r="T233" i="32"/>
  <c r="T231" i="32"/>
  <c r="T228" i="32"/>
  <c r="T225" i="32"/>
  <c r="T223" i="32"/>
  <c r="T221" i="32"/>
  <c r="T219" i="32"/>
  <c r="T217" i="32"/>
  <c r="T209" i="32"/>
  <c r="T207" i="32"/>
  <c r="T205" i="32"/>
  <c r="T202" i="32"/>
  <c r="T200" i="32"/>
  <c r="T195" i="32"/>
  <c r="T194" i="32"/>
  <c r="T193" i="32"/>
  <c r="T196" i="32" s="1"/>
  <c r="T188" i="32"/>
  <c r="T187" i="32"/>
  <c r="T186" i="32"/>
  <c r="T185" i="32"/>
  <c r="T184" i="32"/>
  <c r="T183" i="32"/>
  <c r="T182" i="32"/>
  <c r="T175" i="32"/>
  <c r="T173" i="32"/>
  <c r="T171" i="32"/>
  <c r="T170" i="32"/>
  <c r="T169" i="32"/>
  <c r="T168" i="32"/>
  <c r="T165" i="32"/>
  <c r="T164" i="32"/>
  <c r="T161" i="32"/>
  <c r="T160" i="32"/>
  <c r="T157" i="32"/>
  <c r="T156" i="32"/>
  <c r="T155" i="32"/>
  <c r="T154" i="32"/>
  <c r="T150" i="32"/>
  <c r="T149" i="32"/>
  <c r="T146" i="32"/>
  <c r="T145" i="32"/>
  <c r="T142" i="32"/>
  <c r="T141" i="32"/>
  <c r="T137" i="32"/>
  <c r="T136" i="32"/>
  <c r="T135" i="32"/>
  <c r="T132" i="32"/>
  <c r="T131" i="32"/>
  <c r="T83" i="32"/>
  <c r="T82" i="32"/>
  <c r="T81" i="32"/>
  <c r="T80" i="32"/>
  <c r="T79" i="32"/>
  <c r="T78" i="32"/>
  <c r="T77" i="32"/>
  <c r="T73" i="32"/>
  <c r="T72" i="32"/>
  <c r="T71" i="32"/>
  <c r="T70" i="32"/>
  <c r="T69" i="32"/>
  <c r="T68" i="32"/>
  <c r="T67" i="32"/>
  <c r="T58" i="32"/>
  <c r="T52" i="32"/>
  <c r="T46" i="32"/>
  <c r="T63" i="32" s="1"/>
  <c r="T39" i="32"/>
  <c r="T41" i="32" s="1"/>
  <c r="T33" i="32"/>
  <c r="T32" i="32"/>
  <c r="T31" i="32"/>
  <c r="T30" i="32"/>
  <c r="T29" i="32"/>
  <c r="T28" i="32"/>
  <c r="T27" i="32"/>
  <c r="T26" i="32"/>
  <c r="T15" i="32"/>
  <c r="T13" i="32"/>
  <c r="W58" i="34"/>
  <c r="W56" i="34"/>
  <c r="W52" i="34"/>
  <c r="W50" i="34"/>
  <c r="W48" i="34"/>
  <c r="W47" i="34"/>
  <c r="W46" i="34"/>
  <c r="W45" i="34"/>
  <c r="W42" i="34"/>
  <c r="W40" i="34"/>
  <c r="W39" i="34"/>
  <c r="W38" i="34"/>
  <c r="W37" i="34"/>
  <c r="W35" i="34"/>
  <c r="W34" i="34"/>
  <c r="W29" i="34"/>
  <c r="W27" i="34"/>
  <c r="W25" i="34"/>
  <c r="W20" i="34"/>
  <c r="W18" i="34"/>
  <c r="W16" i="34"/>
  <c r="W14" i="34"/>
  <c r="W10" i="34"/>
  <c r="W7" i="34"/>
  <c r="AI36" i="33"/>
  <c r="AJ36" i="33" s="1"/>
  <c r="AI29" i="33"/>
  <c r="AJ29" i="33" s="1"/>
  <c r="AI27" i="33"/>
  <c r="AJ27" i="33" s="1"/>
  <c r="AI25" i="33"/>
  <c r="AJ25" i="33" s="1"/>
  <c r="AI23" i="33"/>
  <c r="AJ23" i="33" s="1"/>
  <c r="AI21" i="33"/>
  <c r="AJ21" i="33" s="1"/>
  <c r="AI19" i="33"/>
  <c r="AJ19" i="33" s="1"/>
  <c r="AI17" i="33"/>
  <c r="AJ17" i="33" s="1"/>
  <c r="AI8" i="33"/>
  <c r="AJ8" i="33" s="1"/>
  <c r="W59" i="29"/>
  <c r="W55" i="29"/>
  <c r="W51" i="29"/>
  <c r="W49" i="29"/>
  <c r="W47" i="29"/>
  <c r="W43" i="29"/>
  <c r="W39" i="29"/>
  <c r="W36" i="29"/>
  <c r="W33" i="29"/>
  <c r="W29" i="29"/>
  <c r="W24" i="29"/>
  <c r="W21" i="29"/>
  <c r="W19" i="29"/>
  <c r="W18" i="29"/>
  <c r="W15" i="29"/>
  <c r="W14" i="29"/>
  <c r="W10" i="29"/>
  <c r="W9" i="29"/>
  <c r="W8" i="29"/>
  <c r="W7" i="29"/>
  <c r="W6" i="29"/>
  <c r="AB101" i="38" l="1"/>
  <c r="W59" i="34"/>
  <c r="I4" i="42" s="1"/>
  <c r="T35" i="41"/>
  <c r="I9" i="42" s="1"/>
  <c r="AA39" i="30"/>
  <c r="AA26" i="30"/>
  <c r="AA53" i="30"/>
  <c r="AB49" i="38"/>
  <c r="AB70" i="38"/>
  <c r="AB103" i="38" s="1"/>
  <c r="I7" i="42" s="1"/>
  <c r="AB90" i="36"/>
  <c r="AB6" i="36" s="1"/>
  <c r="I6" i="42" s="1"/>
  <c r="T177" i="32"/>
  <c r="T190" i="32"/>
  <c r="T236" i="32"/>
  <c r="T85" i="32"/>
  <c r="T211" i="32"/>
  <c r="T35" i="32"/>
  <c r="AJ39" i="33"/>
  <c r="I3" i="42" s="1"/>
  <c r="W61" i="29"/>
  <c r="I2" i="42" s="1"/>
  <c r="AA55" i="30" l="1"/>
  <c r="I8" i="42" s="1"/>
  <c r="T8" i="32"/>
  <c r="I5" i="42" s="1"/>
  <c r="P31" i="41"/>
  <c r="P28" i="41"/>
  <c r="P25" i="41"/>
  <c r="P24" i="41"/>
  <c r="P21" i="41"/>
  <c r="P19" i="41"/>
  <c r="P17" i="41"/>
  <c r="P15" i="41"/>
  <c r="P13" i="41"/>
  <c r="P12" i="41"/>
  <c r="P11" i="41"/>
  <c r="P10" i="41"/>
  <c r="P9" i="41"/>
  <c r="U51" i="30"/>
  <c r="U49" i="30"/>
  <c r="U47" i="30"/>
  <c r="U45" i="30"/>
  <c r="U36" i="30"/>
  <c r="U34" i="30"/>
  <c r="U32" i="30"/>
  <c r="U31" i="30"/>
  <c r="U30" i="30"/>
  <c r="U24" i="30"/>
  <c r="U22" i="30"/>
  <c r="U19" i="30"/>
  <c r="U16" i="30"/>
  <c r="U13" i="30"/>
  <c r="U12" i="30"/>
  <c r="U11" i="30"/>
  <c r="V99" i="38"/>
  <c r="V95" i="38"/>
  <c r="V91" i="38"/>
  <c r="V81" i="38"/>
  <c r="V78" i="38"/>
  <c r="V77" i="38"/>
  <c r="V62" i="38"/>
  <c r="V58" i="38"/>
  <c r="V54" i="38"/>
  <c r="V40" i="38"/>
  <c r="V39" i="38"/>
  <c r="V34" i="38"/>
  <c r="V30" i="38"/>
  <c r="V26" i="38"/>
  <c r="V22" i="38"/>
  <c r="V18" i="38"/>
  <c r="V17" i="38"/>
  <c r="V12" i="38"/>
  <c r="V75" i="36"/>
  <c r="V80" i="36"/>
  <c r="V108" i="36"/>
  <c r="V110" i="36" s="1"/>
  <c r="V74" i="36"/>
  <c r="V73" i="36"/>
  <c r="V68" i="36"/>
  <c r="V63" i="36"/>
  <c r="V58" i="36"/>
  <c r="V53" i="36"/>
  <c r="V48" i="36"/>
  <c r="V43" i="36"/>
  <c r="V26" i="36"/>
  <c r="V36" i="36" s="1"/>
  <c r="P235" i="32"/>
  <c r="P233" i="32"/>
  <c r="P231" i="32"/>
  <c r="P228" i="32"/>
  <c r="P225" i="32"/>
  <c r="P223" i="32"/>
  <c r="P221" i="32"/>
  <c r="P219" i="32"/>
  <c r="P217" i="32"/>
  <c r="P209" i="32"/>
  <c r="P207" i="32"/>
  <c r="P205" i="32"/>
  <c r="P202" i="32"/>
  <c r="P200" i="32"/>
  <c r="P195" i="32"/>
  <c r="P194" i="32"/>
  <c r="P193" i="32"/>
  <c r="P196" i="32" s="1"/>
  <c r="P188" i="32"/>
  <c r="P187" i="32"/>
  <c r="P186" i="32"/>
  <c r="P185" i="32"/>
  <c r="P184" i="32"/>
  <c r="P183" i="32"/>
  <c r="P182" i="32"/>
  <c r="P175" i="32"/>
  <c r="P173" i="32"/>
  <c r="P171" i="32"/>
  <c r="P170" i="32"/>
  <c r="P169" i="32"/>
  <c r="P168" i="32"/>
  <c r="P165" i="32"/>
  <c r="P164" i="32"/>
  <c r="P161" i="32"/>
  <c r="P160" i="32"/>
  <c r="P157" i="32"/>
  <c r="P156" i="32"/>
  <c r="P155" i="32"/>
  <c r="P154" i="32"/>
  <c r="P150" i="32"/>
  <c r="P149" i="32"/>
  <c r="P146" i="32"/>
  <c r="P145" i="32"/>
  <c r="P142" i="32"/>
  <c r="P141" i="32"/>
  <c r="P137" i="32"/>
  <c r="P136" i="32"/>
  <c r="P135" i="32"/>
  <c r="P132" i="32"/>
  <c r="P131" i="32"/>
  <c r="P83" i="32"/>
  <c r="P82" i="32"/>
  <c r="P81" i="32"/>
  <c r="P80" i="32"/>
  <c r="P79" i="32"/>
  <c r="P78" i="32"/>
  <c r="P77" i="32"/>
  <c r="P73" i="32"/>
  <c r="P72" i="32"/>
  <c r="P71" i="32"/>
  <c r="P70" i="32"/>
  <c r="P69" i="32"/>
  <c r="P68" i="32"/>
  <c r="P67" i="32"/>
  <c r="P58" i="32"/>
  <c r="P52" i="32"/>
  <c r="P63" i="32" s="1"/>
  <c r="P46" i="32"/>
  <c r="P39" i="32"/>
  <c r="P41" i="32" s="1"/>
  <c r="P33" i="32"/>
  <c r="P32" i="32"/>
  <c r="P31" i="32"/>
  <c r="P30" i="32"/>
  <c r="P29" i="32"/>
  <c r="P28" i="32"/>
  <c r="P27" i="32"/>
  <c r="P26" i="32"/>
  <c r="P15" i="32"/>
  <c r="P13" i="32"/>
  <c r="S58" i="34"/>
  <c r="S56" i="34"/>
  <c r="S52" i="34"/>
  <c r="S50" i="34"/>
  <c r="S48" i="34"/>
  <c r="S47" i="34"/>
  <c r="S46" i="34"/>
  <c r="S45" i="34"/>
  <c r="S42" i="34"/>
  <c r="S40" i="34"/>
  <c r="S39" i="34"/>
  <c r="S38" i="34"/>
  <c r="S37" i="34"/>
  <c r="S35" i="34"/>
  <c r="S34" i="34"/>
  <c r="S29" i="34"/>
  <c r="S27" i="34"/>
  <c r="S25" i="34"/>
  <c r="S20" i="34"/>
  <c r="S18" i="34"/>
  <c r="S16" i="34"/>
  <c r="S14" i="34"/>
  <c r="S10" i="34"/>
  <c r="S7" i="34"/>
  <c r="S59" i="34" s="1"/>
  <c r="G4" i="42" s="1"/>
  <c r="AB36" i="33"/>
  <c r="AB29" i="33"/>
  <c r="AB27" i="33"/>
  <c r="AB25" i="33"/>
  <c r="AB23" i="33"/>
  <c r="AB21" i="33"/>
  <c r="AB19" i="33"/>
  <c r="AB17" i="33"/>
  <c r="AB8" i="33"/>
  <c r="S59" i="29"/>
  <c r="S55" i="29"/>
  <c r="S51" i="29"/>
  <c r="S49" i="29"/>
  <c r="S47" i="29"/>
  <c r="S43" i="29"/>
  <c r="S39" i="29"/>
  <c r="S36" i="29"/>
  <c r="S33" i="29"/>
  <c r="S29" i="29"/>
  <c r="S24" i="29"/>
  <c r="S21" i="29"/>
  <c r="S19" i="29"/>
  <c r="S18" i="29"/>
  <c r="S15" i="29"/>
  <c r="S14" i="29"/>
  <c r="S10" i="29"/>
  <c r="S9" i="29"/>
  <c r="S8" i="29"/>
  <c r="S7" i="29"/>
  <c r="S6" i="29"/>
  <c r="U39" i="30" l="1"/>
  <c r="I10" i="42"/>
  <c r="V101" i="38"/>
  <c r="AB39" i="33"/>
  <c r="G3" i="42" s="1"/>
  <c r="P35" i="41"/>
  <c r="G9" i="42" s="1"/>
  <c r="U26" i="30"/>
  <c r="U55" i="30" s="1"/>
  <c r="G8" i="42" s="1"/>
  <c r="U53" i="30"/>
  <c r="V70" i="38"/>
  <c r="V49" i="38"/>
  <c r="V103" i="38" s="1"/>
  <c r="G7" i="42" s="1"/>
  <c r="V90" i="36"/>
  <c r="V6" i="36" s="1"/>
  <c r="G6" i="42" s="1"/>
  <c r="P177" i="32"/>
  <c r="P236" i="32"/>
  <c r="P190" i="32"/>
  <c r="P211" i="32"/>
  <c r="P35" i="32"/>
  <c r="P85" i="32"/>
  <c r="S61" i="29"/>
  <c r="G2" i="42" s="1"/>
  <c r="P8" i="32" l="1"/>
  <c r="G5" i="42" s="1"/>
  <c r="G10" i="42" s="1"/>
  <c r="H31" i="41"/>
  <c r="H28" i="41"/>
  <c r="H25" i="41"/>
  <c r="H24" i="41"/>
  <c r="H21" i="41"/>
  <c r="H19" i="41"/>
  <c r="H17" i="41"/>
  <c r="H15" i="41"/>
  <c r="H13" i="41"/>
  <c r="H12" i="41"/>
  <c r="H11" i="41"/>
  <c r="H10" i="41"/>
  <c r="H9" i="41"/>
  <c r="I51" i="30"/>
  <c r="I49" i="30"/>
  <c r="I47" i="30"/>
  <c r="I45" i="30"/>
  <c r="I36" i="30"/>
  <c r="I34" i="30"/>
  <c r="I32" i="30"/>
  <c r="I31" i="30"/>
  <c r="I30" i="30"/>
  <c r="I24" i="30"/>
  <c r="I22" i="30"/>
  <c r="I19" i="30"/>
  <c r="I16" i="30"/>
  <c r="I13" i="30"/>
  <c r="I12" i="30"/>
  <c r="I11" i="30"/>
  <c r="J99" i="38"/>
  <c r="J95" i="38"/>
  <c r="J91" i="38"/>
  <c r="J81" i="38"/>
  <c r="J78" i="38"/>
  <c r="J77" i="38"/>
  <c r="J62" i="38"/>
  <c r="J58" i="38"/>
  <c r="J54" i="38"/>
  <c r="J70" i="38" s="1"/>
  <c r="J40" i="38"/>
  <c r="J39" i="38"/>
  <c r="J34" i="38"/>
  <c r="J30" i="38"/>
  <c r="J26" i="38"/>
  <c r="J22" i="38"/>
  <c r="J18" i="38"/>
  <c r="J17" i="38"/>
  <c r="J12" i="38"/>
  <c r="J26" i="36"/>
  <c r="J36" i="36" s="1"/>
  <c r="J108" i="36"/>
  <c r="J110" i="36" s="1"/>
  <c r="J80" i="36"/>
  <c r="J75" i="36"/>
  <c r="J74" i="36"/>
  <c r="J73" i="36"/>
  <c r="J68" i="36"/>
  <c r="J63" i="36"/>
  <c r="J58" i="36"/>
  <c r="J53" i="36"/>
  <c r="J48" i="36"/>
  <c r="J43" i="36"/>
  <c r="H235" i="32"/>
  <c r="H233" i="32"/>
  <c r="H231" i="32"/>
  <c r="H228" i="32"/>
  <c r="H225" i="32"/>
  <c r="H223" i="32"/>
  <c r="H221" i="32"/>
  <c r="H219" i="32"/>
  <c r="H217" i="32"/>
  <c r="H209" i="32"/>
  <c r="H207" i="32"/>
  <c r="H205" i="32"/>
  <c r="H202" i="32"/>
  <c r="H200" i="32"/>
  <c r="H195" i="32"/>
  <c r="H194" i="32"/>
  <c r="H193" i="32"/>
  <c r="H196" i="32" s="1"/>
  <c r="H188" i="32"/>
  <c r="H187" i="32"/>
  <c r="H186" i="32"/>
  <c r="H185" i="32"/>
  <c r="H184" i="32"/>
  <c r="H183" i="32"/>
  <c r="H182" i="32"/>
  <c r="H175" i="32"/>
  <c r="H173" i="32"/>
  <c r="H171" i="32"/>
  <c r="H170" i="32"/>
  <c r="H169" i="32"/>
  <c r="H168" i="32"/>
  <c r="H165" i="32"/>
  <c r="H164" i="32"/>
  <c r="H161" i="32"/>
  <c r="H160" i="32"/>
  <c r="H157" i="32"/>
  <c r="H156" i="32"/>
  <c r="H155" i="32"/>
  <c r="H154" i="32"/>
  <c r="H150" i="32"/>
  <c r="H149" i="32"/>
  <c r="H146" i="32"/>
  <c r="H145" i="32"/>
  <c r="H142" i="32"/>
  <c r="H141" i="32"/>
  <c r="H137" i="32"/>
  <c r="H136" i="32"/>
  <c r="H135" i="32"/>
  <c r="H132" i="32"/>
  <c r="H131" i="32"/>
  <c r="H83" i="32"/>
  <c r="H82" i="32"/>
  <c r="H81" i="32"/>
  <c r="H80" i="32"/>
  <c r="H79" i="32"/>
  <c r="H78" i="32"/>
  <c r="H77" i="32"/>
  <c r="H73" i="32"/>
  <c r="H72" i="32"/>
  <c r="H71" i="32"/>
  <c r="H70" i="32"/>
  <c r="H69" i="32"/>
  <c r="H68" i="32"/>
  <c r="H67" i="32"/>
  <c r="H58" i="32"/>
  <c r="H52" i="32"/>
  <c r="H46" i="32"/>
  <c r="H39" i="32"/>
  <c r="H41" i="32" s="1"/>
  <c r="H33" i="32"/>
  <c r="H32" i="32"/>
  <c r="H31" i="32"/>
  <c r="H30" i="32"/>
  <c r="H29" i="32"/>
  <c r="H28" i="32"/>
  <c r="H27" i="32"/>
  <c r="H26" i="32"/>
  <c r="H15" i="32"/>
  <c r="H13" i="32"/>
  <c r="K58" i="34"/>
  <c r="K56" i="34"/>
  <c r="K52" i="34"/>
  <c r="K50" i="34"/>
  <c r="K48" i="34"/>
  <c r="K47" i="34"/>
  <c r="K46" i="34"/>
  <c r="K45" i="34"/>
  <c r="K42" i="34"/>
  <c r="K40" i="34"/>
  <c r="K39" i="34"/>
  <c r="K38" i="34"/>
  <c r="K37" i="34"/>
  <c r="K35" i="34"/>
  <c r="K34" i="34"/>
  <c r="K29" i="34"/>
  <c r="K27" i="34"/>
  <c r="K25" i="34"/>
  <c r="K20" i="34"/>
  <c r="K18" i="34"/>
  <c r="K16" i="34"/>
  <c r="K14" i="34"/>
  <c r="K10" i="34"/>
  <c r="K7" i="34"/>
  <c r="K59" i="34" s="1"/>
  <c r="C4" i="42" s="1"/>
  <c r="K36" i="33"/>
  <c r="L36" i="33" s="1"/>
  <c r="K29" i="33"/>
  <c r="L29" i="33" s="1"/>
  <c r="K27" i="33"/>
  <c r="L27" i="33" s="1"/>
  <c r="K25" i="33"/>
  <c r="L25" i="33" s="1"/>
  <c r="K23" i="33"/>
  <c r="L23" i="33" s="1"/>
  <c r="K21" i="33"/>
  <c r="L21" i="33" s="1"/>
  <c r="K19" i="33"/>
  <c r="L19" i="33" s="1"/>
  <c r="K17" i="33"/>
  <c r="L17" i="33" s="1"/>
  <c r="K8" i="33"/>
  <c r="L8" i="33" s="1"/>
  <c r="H35" i="41" l="1"/>
  <c r="C9" i="42" s="1"/>
  <c r="I53" i="30"/>
  <c r="I26" i="30"/>
  <c r="I39" i="30"/>
  <c r="J101" i="38"/>
  <c r="J49" i="38"/>
  <c r="J90" i="36"/>
  <c r="J6" i="36" s="1"/>
  <c r="C6" i="42" s="1"/>
  <c r="H177" i="32"/>
  <c r="H190" i="32"/>
  <c r="H63" i="32"/>
  <c r="H35" i="32"/>
  <c r="H8" i="32" s="1"/>
  <c r="C5" i="42" s="1"/>
  <c r="H85" i="32"/>
  <c r="H236" i="32"/>
  <c r="H211" i="32"/>
  <c r="L39" i="33"/>
  <c r="C3" i="42" s="1"/>
  <c r="I55" i="30" l="1"/>
  <c r="C8" i="42" s="1"/>
  <c r="J103" i="38"/>
  <c r="C7" i="42" s="1"/>
  <c r="K59" i="29" l="1"/>
  <c r="K55" i="29"/>
  <c r="K51" i="29"/>
  <c r="K49" i="29"/>
  <c r="K47" i="29"/>
  <c r="K43" i="29"/>
  <c r="K39" i="29"/>
  <c r="K36" i="29"/>
  <c r="K33" i="29"/>
  <c r="K29" i="29"/>
  <c r="K24" i="29"/>
  <c r="K21" i="29"/>
  <c r="K19" i="29"/>
  <c r="K18" i="29"/>
  <c r="K15" i="29"/>
  <c r="K14" i="29"/>
  <c r="K10" i="29"/>
  <c r="K9" i="29"/>
  <c r="K8" i="29"/>
  <c r="K7" i="29"/>
  <c r="K6" i="29"/>
  <c r="K61" i="29" l="1"/>
  <c r="C2" i="42" s="1"/>
  <c r="C10" i="42" s="1"/>
  <c r="AD80" i="36"/>
  <c r="AD75" i="36"/>
  <c r="AD74" i="36"/>
  <c r="AD73" i="36"/>
  <c r="AD68" i="36"/>
  <c r="AC68" i="36"/>
  <c r="AD63" i="36"/>
  <c r="AC63" i="36"/>
  <c r="AD58" i="36"/>
  <c r="AC58" i="36"/>
  <c r="AD53" i="36"/>
  <c r="AC53" i="36"/>
  <c r="AD48" i="36"/>
  <c r="AC48" i="36"/>
  <c r="AC43" i="36"/>
  <c r="AD43" i="36"/>
  <c r="Q26" i="36"/>
  <c r="AC26" i="36" s="1"/>
  <c r="R26" i="36"/>
  <c r="AD26" i="36" s="1"/>
  <c r="S26" i="36"/>
  <c r="S36" i="36" s="1"/>
  <c r="S43" i="36"/>
  <c r="S48" i="36"/>
  <c r="S53" i="36"/>
  <c r="S58" i="36"/>
  <c r="S63" i="36"/>
  <c r="S68" i="36"/>
  <c r="Q73" i="36"/>
  <c r="S73" i="36" s="1"/>
  <c r="R73" i="36"/>
  <c r="Q74" i="36"/>
  <c r="AC74" i="36" s="1"/>
  <c r="S74" i="36"/>
  <c r="Q75" i="36"/>
  <c r="S75" i="36" s="1"/>
  <c r="R75" i="36"/>
  <c r="Q80" i="36"/>
  <c r="AC80" i="36" s="1"/>
  <c r="R80" i="36"/>
  <c r="Q108" i="36"/>
  <c r="AC108" i="36" s="1"/>
  <c r="R108" i="36"/>
  <c r="AD108" i="36" s="1"/>
  <c r="AC75" i="36" l="1"/>
  <c r="AC73" i="36"/>
  <c r="S80" i="36"/>
  <c r="S90" i="36"/>
  <c r="S108" i="36"/>
  <c r="S110" i="36" s="1"/>
  <c r="S6" i="36" l="1"/>
  <c r="F6" i="42" s="1"/>
  <c r="U17" i="41" l="1"/>
  <c r="V17" i="41" s="1"/>
  <c r="X51" i="30"/>
  <c r="X49" i="30"/>
  <c r="X47" i="30"/>
  <c r="X45" i="30"/>
  <c r="X36" i="30"/>
  <c r="X34" i="30"/>
  <c r="X31" i="30"/>
  <c r="X32" i="30"/>
  <c r="X30" i="30"/>
  <c r="X24" i="30"/>
  <c r="X22" i="30"/>
  <c r="X19" i="30"/>
  <c r="X16" i="30"/>
  <c r="X13" i="30"/>
  <c r="X12" i="30"/>
  <c r="X11" i="30"/>
  <c r="AD95" i="38"/>
  <c r="AC95" i="38"/>
  <c r="AE95" i="38" s="1"/>
  <c r="AD81" i="38"/>
  <c r="AD78" i="38"/>
  <c r="AC78" i="38"/>
  <c r="AD40" i="38"/>
  <c r="AD30" i="38"/>
  <c r="AD26" i="38"/>
  <c r="AD22" i="38"/>
  <c r="U235" i="32"/>
  <c r="V235" i="32" s="1"/>
  <c r="U233" i="32"/>
  <c r="V233" i="32" s="1"/>
  <c r="U33" i="32"/>
  <c r="V33" i="32" s="1"/>
  <c r="V157" i="32"/>
  <c r="AE78" i="38" l="1"/>
  <c r="AE58" i="36"/>
  <c r="AE68" i="36"/>
  <c r="AE48" i="36"/>
  <c r="AE63" i="36"/>
  <c r="AE53" i="36"/>
  <c r="AE43" i="36"/>
  <c r="AL36" i="33"/>
  <c r="AK36" i="33"/>
  <c r="AL29" i="33"/>
  <c r="AK29" i="33"/>
  <c r="AL27" i="33"/>
  <c r="AK27" i="33"/>
  <c r="AL25" i="33"/>
  <c r="AM25" i="33" s="1"/>
  <c r="AN25" i="33" s="1"/>
  <c r="AK25" i="33"/>
  <c r="AL23" i="33"/>
  <c r="AK23" i="33"/>
  <c r="AL21" i="33"/>
  <c r="AM21" i="33" s="1"/>
  <c r="AN21" i="33" s="1"/>
  <c r="AK21" i="33"/>
  <c r="AL19" i="33"/>
  <c r="AK19" i="33"/>
  <c r="AL17" i="33"/>
  <c r="AK17" i="33"/>
  <c r="AL8" i="33"/>
  <c r="AK8" i="33"/>
  <c r="AM29" i="33"/>
  <c r="AN29" i="33" s="1"/>
  <c r="X24" i="29"/>
  <c r="Y24" i="29" s="1"/>
  <c r="X19" i="29"/>
  <c r="Y19" i="29" s="1"/>
  <c r="X18" i="29"/>
  <c r="Y18" i="29" s="1"/>
  <c r="AM36" i="33" l="1"/>
  <c r="AN36" i="33" s="1"/>
  <c r="AM17" i="33"/>
  <c r="AN17" i="33" s="1"/>
  <c r="AM23" i="33"/>
  <c r="AN23" i="33" s="1"/>
  <c r="AM19" i="33"/>
  <c r="AN19" i="33" s="1"/>
  <c r="AM27" i="33"/>
  <c r="AN27" i="33" s="1"/>
  <c r="AM8" i="33"/>
  <c r="AN8" i="33" s="1"/>
  <c r="AN39" i="33" s="1"/>
  <c r="L31" i="41"/>
  <c r="L28" i="41"/>
  <c r="L25" i="41"/>
  <c r="L24" i="41"/>
  <c r="L21" i="41"/>
  <c r="L19" i="41"/>
  <c r="L17" i="41"/>
  <c r="L15" i="41"/>
  <c r="L13" i="41"/>
  <c r="L12" i="41"/>
  <c r="L11" i="41"/>
  <c r="L10" i="41"/>
  <c r="L9" i="41"/>
  <c r="L35" i="41" l="1"/>
  <c r="E9" i="42" s="1"/>
  <c r="O51" i="30"/>
  <c r="O49" i="30"/>
  <c r="O47" i="30"/>
  <c r="O45" i="30"/>
  <c r="O36" i="30"/>
  <c r="O34" i="30"/>
  <c r="O32" i="30"/>
  <c r="O31" i="30"/>
  <c r="O30" i="30"/>
  <c r="O24" i="30"/>
  <c r="O22" i="30"/>
  <c r="O19" i="30"/>
  <c r="O16" i="30"/>
  <c r="O13" i="30"/>
  <c r="O12" i="30"/>
  <c r="O11" i="30"/>
  <c r="P99" i="38"/>
  <c r="P95" i="38"/>
  <c r="P91" i="38"/>
  <c r="P81" i="38"/>
  <c r="P78" i="38"/>
  <c r="P77" i="38"/>
  <c r="P62" i="38"/>
  <c r="P58" i="38"/>
  <c r="P54" i="38"/>
  <c r="P40" i="38"/>
  <c r="P39" i="38"/>
  <c r="P34" i="38"/>
  <c r="P30" i="38"/>
  <c r="P26" i="38"/>
  <c r="P22" i="38"/>
  <c r="P18" i="38"/>
  <c r="P17" i="38"/>
  <c r="P12" i="38"/>
  <c r="P108" i="36"/>
  <c r="P110" i="36" s="1"/>
  <c r="P80" i="36"/>
  <c r="P75" i="36"/>
  <c r="P74" i="36"/>
  <c r="P73" i="36"/>
  <c r="P68" i="36"/>
  <c r="P63" i="36"/>
  <c r="P58" i="36"/>
  <c r="P53" i="36"/>
  <c r="P48" i="36"/>
  <c r="P43" i="36"/>
  <c r="P26" i="36"/>
  <c r="P36" i="36" s="1"/>
  <c r="O39" i="30" l="1"/>
  <c r="O53" i="30"/>
  <c r="P101" i="38"/>
  <c r="O26" i="30"/>
  <c r="P70" i="38"/>
  <c r="P49" i="38"/>
  <c r="P90" i="36"/>
  <c r="P6" i="36" s="1"/>
  <c r="E6" i="42" s="1"/>
  <c r="L235" i="32"/>
  <c r="L233" i="32"/>
  <c r="L231" i="32"/>
  <c r="L228" i="32"/>
  <c r="L225" i="32"/>
  <c r="L223" i="32"/>
  <c r="L221" i="32"/>
  <c r="L219" i="32"/>
  <c r="L217" i="32"/>
  <c r="L209" i="32"/>
  <c r="L207" i="32"/>
  <c r="L205" i="32"/>
  <c r="L202" i="32"/>
  <c r="L200" i="32"/>
  <c r="L195" i="32"/>
  <c r="L194" i="32"/>
  <c r="L193" i="32"/>
  <c r="L188" i="32"/>
  <c r="L187" i="32"/>
  <c r="L186" i="32"/>
  <c r="L185" i="32"/>
  <c r="L184" i="32"/>
  <c r="L183" i="32"/>
  <c r="L182" i="32"/>
  <c r="L175" i="32"/>
  <c r="L173" i="32"/>
  <c r="L171" i="32"/>
  <c r="L170" i="32"/>
  <c r="L169" i="32"/>
  <c r="L168" i="32"/>
  <c r="L165" i="32"/>
  <c r="L164" i="32"/>
  <c r="L161" i="32"/>
  <c r="L160" i="32"/>
  <c r="L157" i="32"/>
  <c r="L156" i="32"/>
  <c r="L155" i="32"/>
  <c r="L154" i="32"/>
  <c r="L150" i="32"/>
  <c r="L149" i="32"/>
  <c r="L146" i="32"/>
  <c r="L145" i="32"/>
  <c r="L142" i="32"/>
  <c r="L141" i="32"/>
  <c r="L137" i="32"/>
  <c r="L136" i="32"/>
  <c r="L135" i="32"/>
  <c r="L132" i="32"/>
  <c r="L131" i="32"/>
  <c r="L83" i="32"/>
  <c r="L82" i="32"/>
  <c r="L81" i="32"/>
  <c r="L80" i="32"/>
  <c r="L79" i="32"/>
  <c r="L78" i="32"/>
  <c r="L77" i="32"/>
  <c r="L73" i="32"/>
  <c r="L72" i="32"/>
  <c r="L71" i="32"/>
  <c r="L70" i="32"/>
  <c r="L69" i="32"/>
  <c r="L68" i="32"/>
  <c r="L67" i="32"/>
  <c r="L58" i="32"/>
  <c r="L52" i="32"/>
  <c r="L46" i="32"/>
  <c r="L39" i="32"/>
  <c r="L41" i="32" s="1"/>
  <c r="L33" i="32"/>
  <c r="L32" i="32"/>
  <c r="L31" i="32"/>
  <c r="L30" i="32"/>
  <c r="L29" i="32"/>
  <c r="L28" i="32"/>
  <c r="L27" i="32"/>
  <c r="L26" i="32"/>
  <c r="L15" i="32"/>
  <c r="L13" i="32"/>
  <c r="P103" i="38" l="1"/>
  <c r="E7" i="42" s="1"/>
  <c r="O55" i="30"/>
  <c r="E8" i="42" s="1"/>
  <c r="L211" i="32"/>
  <c r="L196" i="32"/>
  <c r="L85" i="32"/>
  <c r="L190" i="32"/>
  <c r="L35" i="32"/>
  <c r="L63" i="32"/>
  <c r="L177" i="32"/>
  <c r="L236" i="32"/>
  <c r="O58" i="34"/>
  <c r="O56" i="34"/>
  <c r="O52" i="34"/>
  <c r="O50" i="34"/>
  <c r="O48" i="34"/>
  <c r="O47" i="34"/>
  <c r="O46" i="34"/>
  <c r="O45" i="34"/>
  <c r="O42" i="34"/>
  <c r="O40" i="34"/>
  <c r="O39" i="34"/>
  <c r="O38" i="34"/>
  <c r="O37" i="34"/>
  <c r="O35" i="34"/>
  <c r="O34" i="34"/>
  <c r="O29" i="34"/>
  <c r="O27" i="34"/>
  <c r="O25" i="34"/>
  <c r="O20" i="34"/>
  <c r="O18" i="34"/>
  <c r="O16" i="34"/>
  <c r="O14" i="34"/>
  <c r="O10" i="34"/>
  <c r="O7" i="34"/>
  <c r="S36" i="33"/>
  <c r="T36" i="33" s="1"/>
  <c r="S29" i="33"/>
  <c r="T29" i="33" s="1"/>
  <c r="S27" i="33"/>
  <c r="T27" i="33" s="1"/>
  <c r="S25" i="33"/>
  <c r="T25" i="33" s="1"/>
  <c r="S23" i="33"/>
  <c r="T23" i="33" s="1"/>
  <c r="S21" i="33"/>
  <c r="T21" i="33" s="1"/>
  <c r="S19" i="33"/>
  <c r="T19" i="33" s="1"/>
  <c r="S17" i="33"/>
  <c r="T17" i="33" s="1"/>
  <c r="S8" i="33"/>
  <c r="T8" i="33" s="1"/>
  <c r="L8" i="32" l="1"/>
  <c r="E5" i="42" s="1"/>
  <c r="O59" i="34"/>
  <c r="E4" i="42" s="1"/>
  <c r="T39" i="33"/>
  <c r="E3" i="42" s="1"/>
  <c r="O59" i="29"/>
  <c r="O55" i="29"/>
  <c r="O51" i="29"/>
  <c r="O49" i="29"/>
  <c r="O47" i="29"/>
  <c r="O43" i="29"/>
  <c r="O39" i="29"/>
  <c r="O36" i="29"/>
  <c r="O33" i="29"/>
  <c r="O29" i="29"/>
  <c r="O24" i="29"/>
  <c r="O21" i="29"/>
  <c r="O19" i="29"/>
  <c r="O18" i="29"/>
  <c r="O15" i="29"/>
  <c r="O14" i="29"/>
  <c r="O10" i="29"/>
  <c r="O9" i="29"/>
  <c r="O8" i="29"/>
  <c r="O7" i="29"/>
  <c r="O6" i="29"/>
  <c r="O61" i="29" l="1"/>
  <c r="E2" i="42" s="1"/>
  <c r="E10" i="42" s="1"/>
  <c r="R31" i="41"/>
  <c r="R28" i="41"/>
  <c r="R25" i="41"/>
  <c r="R24" i="41"/>
  <c r="R21" i="41"/>
  <c r="R19" i="41"/>
  <c r="R17" i="41"/>
  <c r="R15" i="41"/>
  <c r="R13" i="41"/>
  <c r="R12" i="41"/>
  <c r="R11" i="41"/>
  <c r="R10" i="41"/>
  <c r="R9" i="41"/>
  <c r="X26" i="30"/>
  <c r="X39" i="30"/>
  <c r="R35" i="41" l="1"/>
  <c r="X53" i="30"/>
  <c r="X55" i="30" s="1"/>
  <c r="H8" i="42" s="1"/>
  <c r="Y99" i="38"/>
  <c r="Y95" i="38"/>
  <c r="Y91" i="38"/>
  <c r="Y81" i="38"/>
  <c r="Y78" i="38"/>
  <c r="Y77" i="38"/>
  <c r="Y62" i="38"/>
  <c r="Y58" i="38"/>
  <c r="Y54" i="38"/>
  <c r="Y40" i="38"/>
  <c r="Y39" i="38"/>
  <c r="Y34" i="38"/>
  <c r="Y30" i="38"/>
  <c r="Y26" i="38"/>
  <c r="Y22" i="38"/>
  <c r="Y18" i="38"/>
  <c r="Y17" i="38"/>
  <c r="Y12" i="38"/>
  <c r="Y74" i="36"/>
  <c r="Y75" i="36"/>
  <c r="Y80" i="36"/>
  <c r="Y108" i="36"/>
  <c r="Y110" i="36" s="1"/>
  <c r="Y73" i="36"/>
  <c r="Y68" i="36"/>
  <c r="Y63" i="36"/>
  <c r="Y58" i="36"/>
  <c r="Y53" i="36"/>
  <c r="Y48" i="36"/>
  <c r="Y43" i="36"/>
  <c r="Y26" i="36"/>
  <c r="Y36" i="36" s="1"/>
  <c r="R235" i="32"/>
  <c r="R233" i="32"/>
  <c r="R231" i="32"/>
  <c r="R228" i="32"/>
  <c r="R225" i="32"/>
  <c r="R223" i="32"/>
  <c r="R221" i="32"/>
  <c r="R219" i="32"/>
  <c r="R217" i="32"/>
  <c r="R209" i="32"/>
  <c r="R207" i="32"/>
  <c r="R205" i="32"/>
  <c r="R202" i="32"/>
  <c r="R200" i="32"/>
  <c r="R195" i="32"/>
  <c r="R194" i="32"/>
  <c r="R193" i="32"/>
  <c r="R188" i="32"/>
  <c r="R187" i="32"/>
  <c r="R186" i="32"/>
  <c r="R185" i="32"/>
  <c r="R184" i="32"/>
  <c r="R183" i="32"/>
  <c r="R182" i="32"/>
  <c r="R175" i="32"/>
  <c r="R173" i="32"/>
  <c r="R171" i="32"/>
  <c r="R170" i="32"/>
  <c r="R169" i="32"/>
  <c r="R168" i="32"/>
  <c r="R165" i="32"/>
  <c r="R164" i="32"/>
  <c r="R161" i="32"/>
  <c r="R160" i="32"/>
  <c r="R157" i="32"/>
  <c r="R156" i="32"/>
  <c r="R155" i="32"/>
  <c r="R154" i="32"/>
  <c r="R150" i="32"/>
  <c r="R149" i="32"/>
  <c r="R146" i="32"/>
  <c r="R145" i="32"/>
  <c r="R142" i="32"/>
  <c r="R141" i="32"/>
  <c r="R137" i="32"/>
  <c r="R136" i="32"/>
  <c r="R135" i="32"/>
  <c r="R132" i="32"/>
  <c r="R131" i="32"/>
  <c r="R83" i="32"/>
  <c r="R82" i="32"/>
  <c r="R81" i="32"/>
  <c r="R80" i="32"/>
  <c r="R79" i="32"/>
  <c r="R78" i="32"/>
  <c r="R77" i="32"/>
  <c r="R73" i="32"/>
  <c r="R72" i="32"/>
  <c r="R71" i="32"/>
  <c r="R70" i="32"/>
  <c r="R69" i="32"/>
  <c r="R68" i="32"/>
  <c r="R67" i="32"/>
  <c r="R58" i="32"/>
  <c r="R52" i="32"/>
  <c r="R46" i="32"/>
  <c r="R39" i="32"/>
  <c r="R41" i="32" s="1"/>
  <c r="R33" i="32"/>
  <c r="R32" i="32"/>
  <c r="R31" i="32"/>
  <c r="R30" i="32"/>
  <c r="R29" i="32"/>
  <c r="R28" i="32"/>
  <c r="R27" i="32"/>
  <c r="R26" i="32"/>
  <c r="R15" i="32"/>
  <c r="R13" i="32"/>
  <c r="U58" i="34"/>
  <c r="U56" i="34"/>
  <c r="U52" i="34"/>
  <c r="U50" i="34"/>
  <c r="U48" i="34"/>
  <c r="U47" i="34"/>
  <c r="U46" i="34"/>
  <c r="U45" i="34"/>
  <c r="U42" i="34"/>
  <c r="U40" i="34"/>
  <c r="U39" i="34"/>
  <c r="U38" i="34"/>
  <c r="U37" i="34"/>
  <c r="U35" i="34"/>
  <c r="U34" i="34"/>
  <c r="U29" i="34"/>
  <c r="U27" i="34"/>
  <c r="U25" i="34"/>
  <c r="U20" i="34"/>
  <c r="U18" i="34"/>
  <c r="U16" i="34"/>
  <c r="U14" i="34"/>
  <c r="U10" i="34"/>
  <c r="U7" i="34"/>
  <c r="Y70" i="38" l="1"/>
  <c r="R196" i="32"/>
  <c r="R85" i="32"/>
  <c r="U59" i="34"/>
  <c r="H4" i="42" s="1"/>
  <c r="Y101" i="38"/>
  <c r="Y49" i="38"/>
  <c r="Y90" i="36"/>
  <c r="Y6" i="36" s="1"/>
  <c r="H6" i="42" s="1"/>
  <c r="R236" i="32"/>
  <c r="R211" i="32"/>
  <c r="R35" i="32"/>
  <c r="R190" i="32"/>
  <c r="R63" i="32"/>
  <c r="R177" i="32"/>
  <c r="AE36" i="33"/>
  <c r="AF36" i="33" s="1"/>
  <c r="AE29" i="33"/>
  <c r="AF29" i="33" s="1"/>
  <c r="AE27" i="33"/>
  <c r="AF27" i="33" s="1"/>
  <c r="AE25" i="33"/>
  <c r="AF25" i="33" s="1"/>
  <c r="AE23" i="33"/>
  <c r="AF23" i="33" s="1"/>
  <c r="AE21" i="33"/>
  <c r="AF21" i="33" s="1"/>
  <c r="AE19" i="33"/>
  <c r="AF19" i="33" s="1"/>
  <c r="AE17" i="33"/>
  <c r="AF17" i="33" s="1"/>
  <c r="AE8" i="33"/>
  <c r="AF8" i="33" s="1"/>
  <c r="U6" i="29"/>
  <c r="U7" i="29"/>
  <c r="U8" i="29"/>
  <c r="U9" i="29"/>
  <c r="U10" i="29"/>
  <c r="U14" i="29"/>
  <c r="U15" i="29"/>
  <c r="U18" i="29"/>
  <c r="U19" i="29"/>
  <c r="U21" i="29"/>
  <c r="U24" i="29"/>
  <c r="U29" i="29"/>
  <c r="U33" i="29"/>
  <c r="U36" i="29"/>
  <c r="U39" i="29"/>
  <c r="U43" i="29"/>
  <c r="U47" i="29"/>
  <c r="U49" i="29"/>
  <c r="U51" i="29"/>
  <c r="U55" i="29"/>
  <c r="U59" i="29"/>
  <c r="H9" i="42"/>
  <c r="U61" i="29" l="1"/>
  <c r="H2" i="42" s="1"/>
  <c r="Y103" i="38"/>
  <c r="H7" i="42" s="1"/>
  <c r="R8" i="32"/>
  <c r="H5" i="42" s="1"/>
  <c r="AF39" i="33"/>
  <c r="H3" i="42" s="1"/>
  <c r="N31" i="41"/>
  <c r="N28" i="41"/>
  <c r="N25" i="41"/>
  <c r="N24" i="41"/>
  <c r="N21" i="41"/>
  <c r="N19" i="41"/>
  <c r="N17" i="41"/>
  <c r="N15" i="41"/>
  <c r="N13" i="41"/>
  <c r="N12" i="41"/>
  <c r="N11" i="41"/>
  <c r="N10" i="41"/>
  <c r="N9" i="41"/>
  <c r="R99" i="38"/>
  <c r="AD99" i="38" s="1"/>
  <c r="Q99" i="38"/>
  <c r="R91" i="38"/>
  <c r="AD91" i="38" s="1"/>
  <c r="Q91" i="38"/>
  <c r="AC91" i="38" s="1"/>
  <c r="Q81" i="38"/>
  <c r="AC81" i="38" s="1"/>
  <c r="AE81" i="38" s="1"/>
  <c r="R77" i="38"/>
  <c r="AD77" i="38" s="1"/>
  <c r="AE77" i="38" s="1"/>
  <c r="Q77" i="38"/>
  <c r="AC77" i="38" s="1"/>
  <c r="R62" i="38"/>
  <c r="AD62" i="38" s="1"/>
  <c r="Q62" i="38"/>
  <c r="R58" i="38"/>
  <c r="AD58" i="38" s="1"/>
  <c r="Q58" i="38"/>
  <c r="AC58" i="38" s="1"/>
  <c r="AE58" i="38" s="1"/>
  <c r="R54" i="38"/>
  <c r="AD54" i="38" s="1"/>
  <c r="Q54" i="38"/>
  <c r="Q40" i="38"/>
  <c r="AC40" i="38" s="1"/>
  <c r="AE40" i="38" s="1"/>
  <c r="R39" i="38"/>
  <c r="Q39" i="38"/>
  <c r="AC39" i="38" s="1"/>
  <c r="R34" i="38"/>
  <c r="AD34" i="38" s="1"/>
  <c r="Q34" i="38"/>
  <c r="Q30" i="38"/>
  <c r="Q26" i="38"/>
  <c r="Q22" i="38"/>
  <c r="R18" i="38"/>
  <c r="AD18" i="38" s="1"/>
  <c r="Q18" i="38"/>
  <c r="R17" i="38"/>
  <c r="AD17" i="38" s="1"/>
  <c r="Q17" i="38"/>
  <c r="AC17" i="38" s="1"/>
  <c r="R12" i="38"/>
  <c r="AD12" i="38" s="1"/>
  <c r="Q12" i="38"/>
  <c r="AC12" i="38" s="1"/>
  <c r="AE12" i="38" s="1"/>
  <c r="S95" i="38"/>
  <c r="S81" i="38"/>
  <c r="S78" i="38"/>
  <c r="S77" i="38"/>
  <c r="S40" i="38"/>
  <c r="S17" i="38"/>
  <c r="S18" i="38" l="1"/>
  <c r="AC18" i="38"/>
  <c r="AE18" i="38" s="1"/>
  <c r="S39" i="38"/>
  <c r="AD39" i="38"/>
  <c r="AE39" i="38" s="1"/>
  <c r="S91" i="38"/>
  <c r="S22" i="38"/>
  <c r="AC22" i="38"/>
  <c r="AE22" i="38" s="1"/>
  <c r="S54" i="38"/>
  <c r="AC54" i="38"/>
  <c r="AE54" i="38" s="1"/>
  <c r="S30" i="38"/>
  <c r="AC30" i="38"/>
  <c r="AE30" i="38" s="1"/>
  <c r="S12" i="38"/>
  <c r="S49" i="38" s="1"/>
  <c r="S26" i="38"/>
  <c r="AC26" i="38"/>
  <c r="AE26" i="38" s="1"/>
  <c r="AE91" i="38"/>
  <c r="S99" i="38"/>
  <c r="AC99" i="38"/>
  <c r="AE99" i="38" s="1"/>
  <c r="AE101" i="38" s="1"/>
  <c r="S58" i="38"/>
  <c r="AE17" i="38"/>
  <c r="S62" i="38"/>
  <c r="AC62" i="38"/>
  <c r="AE62" i="38" s="1"/>
  <c r="S34" i="38"/>
  <c r="AC34" i="38"/>
  <c r="AE34" i="38" s="1"/>
  <c r="AE73" i="36"/>
  <c r="AE26" i="36"/>
  <c r="AE36" i="36" s="1"/>
  <c r="AE108" i="36"/>
  <c r="AE110" i="36" s="1"/>
  <c r="AE75" i="36"/>
  <c r="AE74" i="36"/>
  <c r="AE80" i="36"/>
  <c r="H10" i="42"/>
  <c r="N35" i="41"/>
  <c r="F9" i="42" s="1"/>
  <c r="S101" i="38"/>
  <c r="S70" i="38"/>
  <c r="AE49" i="38" l="1"/>
  <c r="AE70" i="38"/>
  <c r="AE103" i="38" s="1"/>
  <c r="AE90" i="36"/>
  <c r="AE6" i="36" s="1"/>
  <c r="S103" i="38"/>
  <c r="F7" i="42" s="1"/>
  <c r="F31" i="41"/>
  <c r="F28" i="41"/>
  <c r="F25" i="41"/>
  <c r="F24" i="41"/>
  <c r="F21" i="41"/>
  <c r="F19" i="41"/>
  <c r="F17" i="41"/>
  <c r="F15" i="41"/>
  <c r="F13" i="41"/>
  <c r="U13" i="41" s="1"/>
  <c r="V13" i="41" s="1"/>
  <c r="F12" i="41"/>
  <c r="U12" i="41" s="1"/>
  <c r="V12" i="41" s="1"/>
  <c r="F11" i="41"/>
  <c r="F10" i="41"/>
  <c r="F9" i="41"/>
  <c r="J31" i="41"/>
  <c r="J28" i="41"/>
  <c r="J25" i="41"/>
  <c r="J24" i="41"/>
  <c r="J21" i="41"/>
  <c r="J19" i="41"/>
  <c r="J17" i="41"/>
  <c r="J15" i="41"/>
  <c r="J13" i="41"/>
  <c r="J12" i="41"/>
  <c r="J11" i="41"/>
  <c r="J10" i="41"/>
  <c r="J9" i="41"/>
  <c r="U28" i="41" l="1"/>
  <c r="V28" i="41" s="1"/>
  <c r="U31" i="41"/>
  <c r="V31" i="41" s="1"/>
  <c r="U15" i="41"/>
  <c r="V15" i="41" s="1"/>
  <c r="U21" i="41"/>
  <c r="V21" i="41" s="1"/>
  <c r="U24" i="41"/>
  <c r="V24" i="41" s="1"/>
  <c r="U9" i="41"/>
  <c r="V9" i="41" s="1"/>
  <c r="U25" i="41"/>
  <c r="V25" i="41" s="1"/>
  <c r="U10" i="41"/>
  <c r="V10" i="41" s="1"/>
  <c r="U11" i="41"/>
  <c r="V11" i="41" s="1"/>
  <c r="U19" i="41"/>
  <c r="V19" i="41" s="1"/>
  <c r="F35" i="41"/>
  <c r="B9" i="42" s="1"/>
  <c r="J35" i="41"/>
  <c r="D9" i="42" s="1"/>
  <c r="J9" i="42" l="1"/>
  <c r="V35" i="41"/>
  <c r="W8" i="33"/>
  <c r="X23" i="33"/>
  <c r="X25" i="33"/>
  <c r="X27" i="33"/>
  <c r="X36" i="33"/>
  <c r="X29" i="33"/>
  <c r="X21" i="33"/>
  <c r="X19" i="33"/>
  <c r="X17" i="33"/>
  <c r="X8" i="33"/>
  <c r="X39" i="33" l="1"/>
  <c r="F3" i="42" s="1"/>
  <c r="N235" i="32"/>
  <c r="N233" i="32"/>
  <c r="N231" i="32"/>
  <c r="N228" i="32"/>
  <c r="N225" i="32"/>
  <c r="N223" i="32"/>
  <c r="N221" i="32"/>
  <c r="N219" i="32"/>
  <c r="N217" i="32"/>
  <c r="N209" i="32"/>
  <c r="N207" i="32"/>
  <c r="N205" i="32"/>
  <c r="N202" i="32"/>
  <c r="N200" i="32"/>
  <c r="N195" i="32"/>
  <c r="N194" i="32"/>
  <c r="N193" i="32"/>
  <c r="N188" i="32"/>
  <c r="N187" i="32"/>
  <c r="N186" i="32"/>
  <c r="N185" i="32"/>
  <c r="N184" i="32"/>
  <c r="N183" i="32"/>
  <c r="N182" i="32"/>
  <c r="N175" i="32"/>
  <c r="N173" i="32"/>
  <c r="N171" i="32"/>
  <c r="N170" i="32"/>
  <c r="N169" i="32"/>
  <c r="N168" i="32"/>
  <c r="N165" i="32"/>
  <c r="N164" i="32"/>
  <c r="N161" i="32"/>
  <c r="N160" i="32"/>
  <c r="N157" i="32"/>
  <c r="N156" i="32"/>
  <c r="N155" i="32"/>
  <c r="N154" i="32"/>
  <c r="N150" i="32"/>
  <c r="N149" i="32"/>
  <c r="N146" i="32"/>
  <c r="N145" i="32"/>
  <c r="N142" i="32"/>
  <c r="N141" i="32"/>
  <c r="N137" i="32"/>
  <c r="N136" i="32"/>
  <c r="N135" i="32"/>
  <c r="N132" i="32"/>
  <c r="N131" i="32"/>
  <c r="N83" i="32"/>
  <c r="N82" i="32"/>
  <c r="N81" i="32"/>
  <c r="N80" i="32"/>
  <c r="N79" i="32"/>
  <c r="N78" i="32"/>
  <c r="N77" i="32"/>
  <c r="N73" i="32"/>
  <c r="N72" i="32"/>
  <c r="N71" i="32"/>
  <c r="N70" i="32"/>
  <c r="N69" i="32"/>
  <c r="N68" i="32"/>
  <c r="N67" i="32"/>
  <c r="N58" i="32"/>
  <c r="N52" i="32"/>
  <c r="N46" i="32"/>
  <c r="N39" i="32"/>
  <c r="N41" i="32" s="1"/>
  <c r="N33" i="32"/>
  <c r="N32" i="32"/>
  <c r="N31" i="32"/>
  <c r="N30" i="32"/>
  <c r="N29" i="32"/>
  <c r="N28" i="32"/>
  <c r="N27" i="32"/>
  <c r="N26" i="32"/>
  <c r="N15" i="32"/>
  <c r="N13" i="32"/>
  <c r="R51" i="30"/>
  <c r="R49" i="30"/>
  <c r="R47" i="30"/>
  <c r="R45" i="30"/>
  <c r="R36" i="30"/>
  <c r="R34" i="30"/>
  <c r="R32" i="30"/>
  <c r="R31" i="30"/>
  <c r="R30" i="30"/>
  <c r="R24" i="30"/>
  <c r="R22" i="30"/>
  <c r="R19" i="30"/>
  <c r="R16" i="30"/>
  <c r="R13" i="30"/>
  <c r="R12" i="30"/>
  <c r="R11" i="30"/>
  <c r="P56" i="34"/>
  <c r="Q56" i="34" s="1"/>
  <c r="Q58" i="34"/>
  <c r="Q52" i="34"/>
  <c r="Q50" i="34"/>
  <c r="Q48" i="34"/>
  <c r="Q47" i="34"/>
  <c r="Q46" i="34"/>
  <c r="Q45" i="34"/>
  <c r="Q42" i="34"/>
  <c r="Q40" i="34"/>
  <c r="Q39" i="34"/>
  <c r="Q38" i="34"/>
  <c r="Q37" i="34"/>
  <c r="Q35" i="34"/>
  <c r="Q34" i="34"/>
  <c r="Q29" i="34"/>
  <c r="Q27" i="34"/>
  <c r="Q25" i="34"/>
  <c r="Q20" i="34"/>
  <c r="Q18" i="34"/>
  <c r="Q16" i="34"/>
  <c r="Q14" i="34"/>
  <c r="Q10" i="34"/>
  <c r="Q7" i="34"/>
  <c r="Q59" i="29"/>
  <c r="Q55" i="29"/>
  <c r="Q51" i="29"/>
  <c r="Q49" i="29"/>
  <c r="Q47" i="29"/>
  <c r="Q43" i="29"/>
  <c r="Q39" i="29"/>
  <c r="Q36" i="29"/>
  <c r="Q33" i="29"/>
  <c r="Q29" i="29"/>
  <c r="Q24" i="29"/>
  <c r="Q21" i="29"/>
  <c r="Q19" i="29"/>
  <c r="Q18" i="29"/>
  <c r="Q15" i="29"/>
  <c r="Q14" i="29"/>
  <c r="Q10" i="29"/>
  <c r="Q9" i="29"/>
  <c r="Q8" i="29"/>
  <c r="Q7" i="29"/>
  <c r="Q6" i="29"/>
  <c r="N85" i="32" l="1"/>
  <c r="N236" i="32"/>
  <c r="N190" i="32"/>
  <c r="N211" i="32"/>
  <c r="N196" i="32"/>
  <c r="N35" i="32"/>
  <c r="N63" i="32"/>
  <c r="N177" i="32"/>
  <c r="R53" i="30"/>
  <c r="R39" i="30"/>
  <c r="R26" i="30"/>
  <c r="Q59" i="34"/>
  <c r="F4" i="42" s="1"/>
  <c r="Q61" i="29"/>
  <c r="F2" i="42" s="1"/>
  <c r="R55" i="30" l="1"/>
  <c r="F8" i="42" s="1"/>
  <c r="N8" i="32"/>
  <c r="F5" i="42" s="1"/>
  <c r="M99" i="38"/>
  <c r="M95" i="38"/>
  <c r="M91" i="38"/>
  <c r="M81" i="38"/>
  <c r="M78" i="38"/>
  <c r="M77" i="38"/>
  <c r="M62" i="38"/>
  <c r="M58" i="38"/>
  <c r="M54" i="38"/>
  <c r="M40" i="38"/>
  <c r="M39" i="38"/>
  <c r="M34" i="38"/>
  <c r="M30" i="38"/>
  <c r="M26" i="38"/>
  <c r="M22" i="38"/>
  <c r="M18" i="38"/>
  <c r="M17" i="38"/>
  <c r="M12" i="38"/>
  <c r="G99" i="38"/>
  <c r="G95" i="38"/>
  <c r="G91" i="38"/>
  <c r="G81" i="38"/>
  <c r="G78" i="38"/>
  <c r="G77" i="38"/>
  <c r="G62" i="38"/>
  <c r="G58" i="38"/>
  <c r="G54" i="38"/>
  <c r="G40" i="38"/>
  <c r="G39" i="38"/>
  <c r="G34" i="38"/>
  <c r="G30" i="38"/>
  <c r="G26" i="38"/>
  <c r="G22" i="38"/>
  <c r="G18" i="38"/>
  <c r="G17" i="38"/>
  <c r="G12" i="38"/>
  <c r="M108" i="36"/>
  <c r="M110" i="36" s="1"/>
  <c r="M80" i="36"/>
  <c r="M75" i="36"/>
  <c r="M74" i="36"/>
  <c r="M73" i="36"/>
  <c r="M68" i="36"/>
  <c r="M63" i="36"/>
  <c r="M58" i="36"/>
  <c r="M53" i="36"/>
  <c r="M48" i="36"/>
  <c r="M43" i="36"/>
  <c r="M26" i="36"/>
  <c r="M36" i="36" s="1"/>
  <c r="G108" i="36"/>
  <c r="G80" i="36"/>
  <c r="G75" i="36"/>
  <c r="G74" i="36"/>
  <c r="G73" i="36"/>
  <c r="G68" i="36"/>
  <c r="G63" i="36"/>
  <c r="G58" i="36"/>
  <c r="G53" i="36"/>
  <c r="G48" i="36"/>
  <c r="G43" i="36"/>
  <c r="G26" i="36"/>
  <c r="G36" i="36" s="1"/>
  <c r="O36" i="33"/>
  <c r="P36" i="33" s="1"/>
  <c r="O29" i="33"/>
  <c r="P29" i="33" s="1"/>
  <c r="O27" i="33"/>
  <c r="P27" i="33" s="1"/>
  <c r="O25" i="33"/>
  <c r="P25" i="33" s="1"/>
  <c r="O23" i="33"/>
  <c r="P23" i="33" s="1"/>
  <c r="O21" i="33"/>
  <c r="P21" i="33" s="1"/>
  <c r="O19" i="33"/>
  <c r="P19" i="33" s="1"/>
  <c r="O17" i="33"/>
  <c r="P17" i="33" s="1"/>
  <c r="O8" i="33"/>
  <c r="P8" i="33" s="1"/>
  <c r="M58" i="34"/>
  <c r="M56" i="34"/>
  <c r="M52" i="34"/>
  <c r="M50" i="34"/>
  <c r="M48" i="34"/>
  <c r="M47" i="34"/>
  <c r="M46" i="34"/>
  <c r="M45" i="34"/>
  <c r="M42" i="34"/>
  <c r="M40" i="34"/>
  <c r="M39" i="34"/>
  <c r="M38" i="34"/>
  <c r="M37" i="34"/>
  <c r="M35" i="34"/>
  <c r="M34" i="34"/>
  <c r="M29" i="34"/>
  <c r="M27" i="34"/>
  <c r="M25" i="34"/>
  <c r="M20" i="34"/>
  <c r="M18" i="34"/>
  <c r="M16" i="34"/>
  <c r="M14" i="34"/>
  <c r="M10" i="34"/>
  <c r="M7" i="34"/>
  <c r="I58" i="34"/>
  <c r="X58" i="34" s="1"/>
  <c r="Y58" i="34" s="1"/>
  <c r="I56" i="34"/>
  <c r="X56" i="34" s="1"/>
  <c r="Y56" i="34" s="1"/>
  <c r="I52" i="34"/>
  <c r="X52" i="34" s="1"/>
  <c r="Y52" i="34" s="1"/>
  <c r="I50" i="34"/>
  <c r="X50" i="34" s="1"/>
  <c r="Y50" i="34" s="1"/>
  <c r="I48" i="34"/>
  <c r="X48" i="34" s="1"/>
  <c r="Y48" i="34" s="1"/>
  <c r="I47" i="34"/>
  <c r="X47" i="34" s="1"/>
  <c r="Y47" i="34" s="1"/>
  <c r="I46" i="34"/>
  <c r="X46" i="34" s="1"/>
  <c r="Y46" i="34" s="1"/>
  <c r="I45" i="34"/>
  <c r="X45" i="34" s="1"/>
  <c r="Y45" i="34" s="1"/>
  <c r="I42" i="34"/>
  <c r="X42" i="34" s="1"/>
  <c r="Y42" i="34" s="1"/>
  <c r="I40" i="34"/>
  <c r="X40" i="34" s="1"/>
  <c r="Y40" i="34" s="1"/>
  <c r="I39" i="34"/>
  <c r="X39" i="34" s="1"/>
  <c r="Y39" i="34" s="1"/>
  <c r="I38" i="34"/>
  <c r="X38" i="34" s="1"/>
  <c r="Y38" i="34" s="1"/>
  <c r="I37" i="34"/>
  <c r="X37" i="34" s="1"/>
  <c r="Y37" i="34" s="1"/>
  <c r="I35" i="34"/>
  <c r="X35" i="34" s="1"/>
  <c r="Y35" i="34" s="1"/>
  <c r="I34" i="34"/>
  <c r="X34" i="34" s="1"/>
  <c r="Y34" i="34" s="1"/>
  <c r="I29" i="34"/>
  <c r="X29" i="34" s="1"/>
  <c r="Y29" i="34" s="1"/>
  <c r="I27" i="34"/>
  <c r="X27" i="34" s="1"/>
  <c r="Y27" i="34" s="1"/>
  <c r="I25" i="34"/>
  <c r="X25" i="34" s="1"/>
  <c r="Y25" i="34" s="1"/>
  <c r="I20" i="34"/>
  <c r="X20" i="34" s="1"/>
  <c r="Y20" i="34" s="1"/>
  <c r="I18" i="34"/>
  <c r="X18" i="34" s="1"/>
  <c r="Y18" i="34" s="1"/>
  <c r="I16" i="34"/>
  <c r="X16" i="34" s="1"/>
  <c r="Y16" i="34" s="1"/>
  <c r="I14" i="34"/>
  <c r="X14" i="34" s="1"/>
  <c r="Y14" i="34" s="1"/>
  <c r="I10" i="34"/>
  <c r="X10" i="34" s="1"/>
  <c r="Y10" i="34" s="1"/>
  <c r="I7" i="34"/>
  <c r="X7" i="34" s="1"/>
  <c r="Y7" i="34" s="1"/>
  <c r="J235" i="32"/>
  <c r="J233" i="32"/>
  <c r="J231" i="32"/>
  <c r="J228" i="32"/>
  <c r="J225" i="32"/>
  <c r="J223" i="32"/>
  <c r="J221" i="32"/>
  <c r="J219" i="32"/>
  <c r="J217" i="32"/>
  <c r="J209" i="32"/>
  <c r="J207" i="32"/>
  <c r="J205" i="32"/>
  <c r="J202" i="32"/>
  <c r="J200" i="32"/>
  <c r="J195" i="32"/>
  <c r="J194" i="32"/>
  <c r="J193" i="32"/>
  <c r="J188" i="32"/>
  <c r="J187" i="32"/>
  <c r="J186" i="32"/>
  <c r="J185" i="32"/>
  <c r="J184" i="32"/>
  <c r="J183" i="32"/>
  <c r="J182" i="32"/>
  <c r="J175" i="32"/>
  <c r="J173" i="32"/>
  <c r="J171" i="32"/>
  <c r="J170" i="32"/>
  <c r="J169" i="32"/>
  <c r="J168" i="32"/>
  <c r="J165" i="32"/>
  <c r="J164" i="32"/>
  <c r="J161" i="32"/>
  <c r="J160" i="32"/>
  <c r="J157" i="32"/>
  <c r="J156" i="32"/>
  <c r="J155" i="32"/>
  <c r="J154" i="32"/>
  <c r="J150" i="32"/>
  <c r="J149" i="32"/>
  <c r="J146" i="32"/>
  <c r="J145" i="32"/>
  <c r="J142" i="32"/>
  <c r="J141" i="32"/>
  <c r="J137" i="32"/>
  <c r="J136" i="32"/>
  <c r="J135" i="32"/>
  <c r="J132" i="32"/>
  <c r="J131" i="32"/>
  <c r="J83" i="32"/>
  <c r="J82" i="32"/>
  <c r="J81" i="32"/>
  <c r="J80" i="32"/>
  <c r="J79" i="32"/>
  <c r="J78" i="32"/>
  <c r="J77" i="32"/>
  <c r="J73" i="32"/>
  <c r="J72" i="32"/>
  <c r="J71" i="32"/>
  <c r="J70" i="32"/>
  <c r="J69" i="32"/>
  <c r="J68" i="32"/>
  <c r="J67" i="32"/>
  <c r="J58" i="32"/>
  <c r="J52" i="32"/>
  <c r="J46" i="32"/>
  <c r="J39" i="32"/>
  <c r="J41" i="32" s="1"/>
  <c r="J33" i="32"/>
  <c r="J32" i="32"/>
  <c r="J31" i="32"/>
  <c r="J30" i="32"/>
  <c r="J29" i="32"/>
  <c r="J28" i="32"/>
  <c r="J27" i="32"/>
  <c r="J26" i="32"/>
  <c r="J15" i="32"/>
  <c r="J13" i="32"/>
  <c r="F235" i="32"/>
  <c r="F233" i="32"/>
  <c r="F231" i="32"/>
  <c r="F228" i="32"/>
  <c r="U228" i="32" s="1"/>
  <c r="V228" i="32" s="1"/>
  <c r="F225" i="32"/>
  <c r="U225" i="32" s="1"/>
  <c r="V225" i="32" s="1"/>
  <c r="F223" i="32"/>
  <c r="U223" i="32" s="1"/>
  <c r="V223" i="32" s="1"/>
  <c r="F221" i="32"/>
  <c r="U221" i="32" s="1"/>
  <c r="V221" i="32" s="1"/>
  <c r="F219" i="32"/>
  <c r="F217" i="32"/>
  <c r="F209" i="32"/>
  <c r="F207" i="32"/>
  <c r="F205" i="32"/>
  <c r="U205" i="32" s="1"/>
  <c r="V205" i="32" s="1"/>
  <c r="F202" i="32"/>
  <c r="U202" i="32" s="1"/>
  <c r="V202" i="32" s="1"/>
  <c r="F200" i="32"/>
  <c r="U200" i="32" s="1"/>
  <c r="V200" i="32" s="1"/>
  <c r="F195" i="32"/>
  <c r="U195" i="32" s="1"/>
  <c r="V195" i="32" s="1"/>
  <c r="F194" i="32"/>
  <c r="F193" i="32"/>
  <c r="F188" i="32"/>
  <c r="F187" i="32"/>
  <c r="F186" i="32"/>
  <c r="F185" i="32"/>
  <c r="F184" i="32"/>
  <c r="F183" i="32"/>
  <c r="U183" i="32" s="1"/>
  <c r="V183" i="32" s="1"/>
  <c r="F182" i="32"/>
  <c r="F175" i="32"/>
  <c r="F173" i="32"/>
  <c r="F171" i="32"/>
  <c r="F170" i="32"/>
  <c r="F169" i="32"/>
  <c r="F168" i="32"/>
  <c r="F165" i="32"/>
  <c r="U165" i="32" s="1"/>
  <c r="V165" i="32" s="1"/>
  <c r="F164" i="32"/>
  <c r="F161" i="32"/>
  <c r="F160" i="32"/>
  <c r="F157" i="32"/>
  <c r="F156" i="32"/>
  <c r="F155" i="32"/>
  <c r="F154" i="32"/>
  <c r="F150" i="32"/>
  <c r="U150" i="32" s="1"/>
  <c r="V150" i="32" s="1"/>
  <c r="F149" i="32"/>
  <c r="F146" i="32"/>
  <c r="F145" i="32"/>
  <c r="F142" i="32"/>
  <c r="F141" i="32"/>
  <c r="F137" i="32"/>
  <c r="U137" i="32" s="1"/>
  <c r="V137" i="32" s="1"/>
  <c r="F136" i="32"/>
  <c r="F135" i="32"/>
  <c r="U135" i="32" s="1"/>
  <c r="V135" i="32" s="1"/>
  <c r="F132" i="32"/>
  <c r="F131" i="32"/>
  <c r="F83" i="32"/>
  <c r="F82" i="32"/>
  <c r="F81" i="32"/>
  <c r="F80" i="32"/>
  <c r="F79" i="32"/>
  <c r="F78" i="32"/>
  <c r="U78" i="32" s="1"/>
  <c r="V78" i="32" s="1"/>
  <c r="F77" i="32"/>
  <c r="F73" i="32"/>
  <c r="F72" i="32"/>
  <c r="F71" i="32"/>
  <c r="F70" i="32"/>
  <c r="F69" i="32"/>
  <c r="F68" i="32"/>
  <c r="F67" i="32"/>
  <c r="U67" i="32" s="1"/>
  <c r="V67" i="32" s="1"/>
  <c r="F58" i="32"/>
  <c r="U58" i="32" s="1"/>
  <c r="V58" i="32" s="1"/>
  <c r="F52" i="32"/>
  <c r="F46" i="32"/>
  <c r="F39" i="32"/>
  <c r="F33" i="32"/>
  <c r="F32" i="32"/>
  <c r="F31" i="32"/>
  <c r="F30" i="32"/>
  <c r="U30" i="32" s="1"/>
  <c r="V30" i="32" s="1"/>
  <c r="F29" i="32"/>
  <c r="F28" i="32"/>
  <c r="F27" i="32"/>
  <c r="F26" i="32"/>
  <c r="F15" i="32"/>
  <c r="U15" i="32" s="1"/>
  <c r="V15" i="32" s="1"/>
  <c r="F13" i="32"/>
  <c r="U13" i="32" s="1"/>
  <c r="V13" i="32" s="1"/>
  <c r="M59" i="29"/>
  <c r="M55" i="29"/>
  <c r="M51" i="29"/>
  <c r="M49" i="29"/>
  <c r="M47" i="29"/>
  <c r="M43" i="29"/>
  <c r="M39" i="29"/>
  <c r="M36" i="29"/>
  <c r="M33" i="29"/>
  <c r="M29" i="29"/>
  <c r="M24" i="29"/>
  <c r="M21" i="29"/>
  <c r="M19" i="29"/>
  <c r="M18" i="29"/>
  <c r="M15" i="29"/>
  <c r="M14" i="29"/>
  <c r="M10" i="29"/>
  <c r="M9" i="29"/>
  <c r="M8" i="29"/>
  <c r="M7" i="29"/>
  <c r="M6" i="29"/>
  <c r="I59" i="29"/>
  <c r="X59" i="29" s="1"/>
  <c r="Y59" i="29" s="1"/>
  <c r="I55" i="29"/>
  <c r="X55" i="29" s="1"/>
  <c r="Y55" i="29" s="1"/>
  <c r="I51" i="29"/>
  <c r="I49" i="29"/>
  <c r="I47" i="29"/>
  <c r="I43" i="29"/>
  <c r="I39" i="29"/>
  <c r="I36" i="29"/>
  <c r="X36" i="29" s="1"/>
  <c r="Y36" i="29" s="1"/>
  <c r="I33" i="29"/>
  <c r="X33" i="29" s="1"/>
  <c r="Y33" i="29" s="1"/>
  <c r="I29" i="29"/>
  <c r="X29" i="29" s="1"/>
  <c r="Y29" i="29" s="1"/>
  <c r="I24" i="29"/>
  <c r="I21" i="29"/>
  <c r="X21" i="29" s="1"/>
  <c r="Y21" i="29" s="1"/>
  <c r="I19" i="29"/>
  <c r="I18" i="29"/>
  <c r="I15" i="29"/>
  <c r="I14" i="29"/>
  <c r="X14" i="29" s="1"/>
  <c r="Y14" i="29" s="1"/>
  <c r="I10" i="29"/>
  <c r="X10" i="29" s="1"/>
  <c r="I9" i="29"/>
  <c r="X9" i="29" s="1"/>
  <c r="I8" i="29"/>
  <c r="I7" i="29"/>
  <c r="X7" i="29" s="1"/>
  <c r="I6" i="29"/>
  <c r="X6" i="29" s="1"/>
  <c r="L51" i="30"/>
  <c r="L49" i="30"/>
  <c r="L47" i="30"/>
  <c r="L45" i="30"/>
  <c r="L36" i="30"/>
  <c r="L34" i="30"/>
  <c r="L32" i="30"/>
  <c r="L31" i="30"/>
  <c r="L30" i="30"/>
  <c r="L24" i="30"/>
  <c r="L22" i="30"/>
  <c r="L19" i="30"/>
  <c r="L16" i="30"/>
  <c r="L13" i="30"/>
  <c r="L12" i="30"/>
  <c r="L11" i="30"/>
  <c r="F51" i="30"/>
  <c r="AC51" i="30" s="1"/>
  <c r="AD51" i="30" s="1"/>
  <c r="F49" i="30"/>
  <c r="AC49" i="30" s="1"/>
  <c r="AD49" i="30" s="1"/>
  <c r="F47" i="30"/>
  <c r="AC47" i="30" s="1"/>
  <c r="AD47" i="30" s="1"/>
  <c r="F45" i="30"/>
  <c r="AC45" i="30" s="1"/>
  <c r="AD45" i="30" s="1"/>
  <c r="F36" i="30"/>
  <c r="AC36" i="30" s="1"/>
  <c r="AD36" i="30" s="1"/>
  <c r="F34" i="30"/>
  <c r="AC34" i="30" s="1"/>
  <c r="AD34" i="30" s="1"/>
  <c r="F32" i="30"/>
  <c r="AC32" i="30" s="1"/>
  <c r="AD32" i="30" s="1"/>
  <c r="F31" i="30"/>
  <c r="AC31" i="30" s="1"/>
  <c r="AD31" i="30" s="1"/>
  <c r="F30" i="30"/>
  <c r="AC30" i="30" s="1"/>
  <c r="AD30" i="30" s="1"/>
  <c r="F24" i="30"/>
  <c r="AC24" i="30" s="1"/>
  <c r="AD24" i="30" s="1"/>
  <c r="F22" i="30"/>
  <c r="AC22" i="30" s="1"/>
  <c r="AD22" i="30" s="1"/>
  <c r="F19" i="30"/>
  <c r="AC19" i="30" s="1"/>
  <c r="AD19" i="30" s="1"/>
  <c r="F16" i="30"/>
  <c r="AC16" i="30" s="1"/>
  <c r="AD16" i="30" s="1"/>
  <c r="F13" i="30"/>
  <c r="AC13" i="30" s="1"/>
  <c r="AD13" i="30" s="1"/>
  <c r="F12" i="30"/>
  <c r="AC12" i="30" s="1"/>
  <c r="AD12" i="30" s="1"/>
  <c r="F11" i="30"/>
  <c r="AC11" i="30" s="1"/>
  <c r="AD11" i="30" s="1"/>
  <c r="X8" i="29" l="1"/>
  <c r="U29" i="32"/>
  <c r="V29" i="32" s="1"/>
  <c r="U77" i="32"/>
  <c r="V77" i="32" s="1"/>
  <c r="U132" i="32"/>
  <c r="V132" i="32" s="1"/>
  <c r="U149" i="32"/>
  <c r="V149" i="32" s="1"/>
  <c r="U164" i="32"/>
  <c r="V164" i="32" s="1"/>
  <c r="U182" i="32"/>
  <c r="V182" i="32" s="1"/>
  <c r="U194" i="32"/>
  <c r="V194" i="32" s="1"/>
  <c r="U31" i="32"/>
  <c r="V31" i="32" s="1"/>
  <c r="U79" i="32"/>
  <c r="V79" i="32" s="1"/>
  <c r="U154" i="32"/>
  <c r="V154" i="32" s="1"/>
  <c r="U184" i="32"/>
  <c r="V184" i="32" s="1"/>
  <c r="U68" i="32"/>
  <c r="V68" i="32" s="1"/>
  <c r="U136" i="32"/>
  <c r="V136" i="32" s="1"/>
  <c r="U168" i="32"/>
  <c r="V168" i="32" s="1"/>
  <c r="AD39" i="30"/>
  <c r="AD53" i="30"/>
  <c r="U69" i="32"/>
  <c r="V69" i="32" s="1"/>
  <c r="U70" i="32"/>
  <c r="V70" i="32" s="1"/>
  <c r="U186" i="32"/>
  <c r="V186" i="32" s="1"/>
  <c r="U141" i="32"/>
  <c r="V141" i="32" s="1"/>
  <c r="U170" i="32"/>
  <c r="V170" i="32" s="1"/>
  <c r="U81" i="32"/>
  <c r="V81" i="32" s="1"/>
  <c r="U156" i="32"/>
  <c r="V156" i="32" s="1"/>
  <c r="U32" i="32"/>
  <c r="V32" i="32" s="1"/>
  <c r="U80" i="32"/>
  <c r="V80" i="32" s="1"/>
  <c r="U155" i="32"/>
  <c r="V155" i="32" s="1"/>
  <c r="U169" i="32"/>
  <c r="V169" i="32" s="1"/>
  <c r="U185" i="32"/>
  <c r="V185" i="32" s="1"/>
  <c r="AD26" i="30"/>
  <c r="U26" i="32"/>
  <c r="V26" i="32" s="1"/>
  <c r="U39" i="32"/>
  <c r="V39" i="32" s="1"/>
  <c r="V41" i="32" s="1"/>
  <c r="U71" i="32"/>
  <c r="V71" i="32" s="1"/>
  <c r="U82" i="32"/>
  <c r="V82" i="32" s="1"/>
  <c r="U142" i="32"/>
  <c r="V142" i="32" s="1"/>
  <c r="U171" i="32"/>
  <c r="V171" i="32" s="1"/>
  <c r="U187" i="32"/>
  <c r="V187" i="32" s="1"/>
  <c r="U207" i="32"/>
  <c r="V207" i="32" s="1"/>
  <c r="U231" i="32"/>
  <c r="V231" i="32" s="1"/>
  <c r="U27" i="32"/>
  <c r="V27" i="32" s="1"/>
  <c r="U46" i="32"/>
  <c r="V46" i="32" s="1"/>
  <c r="U72" i="32"/>
  <c r="V72" i="32" s="1"/>
  <c r="U83" i="32"/>
  <c r="V83" i="32" s="1"/>
  <c r="U145" i="32"/>
  <c r="V145" i="32" s="1"/>
  <c r="U160" i="32"/>
  <c r="V160" i="32" s="1"/>
  <c r="U173" i="32"/>
  <c r="V173" i="32" s="1"/>
  <c r="U188" i="32"/>
  <c r="V188" i="32" s="1"/>
  <c r="U209" i="32"/>
  <c r="V209" i="32" s="1"/>
  <c r="U175" i="32"/>
  <c r="V175" i="32" s="1"/>
  <c r="U193" i="32"/>
  <c r="V193" i="32" s="1"/>
  <c r="U217" i="32"/>
  <c r="V217" i="32" s="1"/>
  <c r="U28" i="32"/>
  <c r="V28" i="32" s="1"/>
  <c r="U52" i="32"/>
  <c r="V52" i="32" s="1"/>
  <c r="U73" i="32"/>
  <c r="V73" i="32" s="1"/>
  <c r="U131" i="32"/>
  <c r="V131" i="32" s="1"/>
  <c r="U146" i="32"/>
  <c r="V146" i="32" s="1"/>
  <c r="U161" i="32"/>
  <c r="V161" i="32" s="1"/>
  <c r="U219" i="32"/>
  <c r="V219" i="32" s="1"/>
  <c r="Y59" i="34"/>
  <c r="X39" i="29"/>
  <c r="Y39" i="29" s="1"/>
  <c r="X43" i="29"/>
  <c r="Y43" i="29" s="1"/>
  <c r="X47" i="29"/>
  <c r="Y47" i="29" s="1"/>
  <c r="Y9" i="29"/>
  <c r="Y10" i="29"/>
  <c r="X15" i="29"/>
  <c r="Y15" i="29" s="1"/>
  <c r="Y7" i="29"/>
  <c r="X49" i="29"/>
  <c r="Y49" i="29" s="1"/>
  <c r="Y8" i="29"/>
  <c r="X51" i="29"/>
  <c r="Y51" i="29" s="1"/>
  <c r="Y6" i="29"/>
  <c r="M101" i="38"/>
  <c r="F236" i="32"/>
  <c r="M70" i="38"/>
  <c r="M49" i="38"/>
  <c r="M59" i="34"/>
  <c r="D4" i="42" s="1"/>
  <c r="J63" i="32"/>
  <c r="J236" i="32"/>
  <c r="J177" i="32"/>
  <c r="J196" i="32"/>
  <c r="J211" i="32"/>
  <c r="J85" i="32"/>
  <c r="J35" i="32"/>
  <c r="J190" i="32"/>
  <c r="M61" i="29"/>
  <c r="D2" i="42" s="1"/>
  <c r="M90" i="36"/>
  <c r="M6" i="36" s="1"/>
  <c r="D6" i="42" s="1"/>
  <c r="P39" i="33"/>
  <c r="D3" i="42" s="1"/>
  <c r="L39" i="30"/>
  <c r="L53" i="30"/>
  <c r="L26" i="30"/>
  <c r="G101" i="38"/>
  <c r="B95" i="38"/>
  <c r="G70" i="38"/>
  <c r="G49" i="38"/>
  <c r="A1" i="38"/>
  <c r="G110" i="36"/>
  <c r="B48" i="36"/>
  <c r="B53" i="36" s="1"/>
  <c r="B58" i="36" s="1"/>
  <c r="B63" i="36" s="1"/>
  <c r="G90" i="36"/>
  <c r="A1" i="36"/>
  <c r="I59" i="34"/>
  <c r="B4" i="42" s="1"/>
  <c r="J4" i="42" l="1"/>
  <c r="V196" i="32"/>
  <c r="AD55" i="30"/>
  <c r="V85" i="32"/>
  <c r="V35" i="32"/>
  <c r="V211" i="32"/>
  <c r="V190" i="32"/>
  <c r="V236" i="32"/>
  <c r="V63" i="32"/>
  <c r="V177" i="32"/>
  <c r="Y61" i="29"/>
  <c r="M103" i="38"/>
  <c r="D7" i="42" s="1"/>
  <c r="G6" i="36"/>
  <c r="B6" i="42" s="1"/>
  <c r="J6" i="42" s="1"/>
  <c r="J8" i="32"/>
  <c r="D5" i="42" s="1"/>
  <c r="L55" i="30"/>
  <c r="D8" i="42" s="1"/>
  <c r="G103" i="38"/>
  <c r="B7" i="42" s="1"/>
  <c r="J7" i="42" s="1"/>
  <c r="G36" i="33"/>
  <c r="H36" i="33" s="1"/>
  <c r="G29" i="33"/>
  <c r="H29" i="33" s="1"/>
  <c r="G27" i="33"/>
  <c r="H27" i="33" s="1"/>
  <c r="G25" i="33"/>
  <c r="H25" i="33" s="1"/>
  <c r="G23" i="33"/>
  <c r="H23" i="33" s="1"/>
  <c r="G21" i="33"/>
  <c r="H21" i="33" s="1"/>
  <c r="G19" i="33"/>
  <c r="H19" i="33" s="1"/>
  <c r="G17" i="33"/>
  <c r="H17" i="33" s="1"/>
  <c r="G8" i="33"/>
  <c r="H8" i="33" s="1"/>
  <c r="F211" i="32"/>
  <c r="F196" i="32"/>
  <c r="F190" i="32"/>
  <c r="F177" i="32"/>
  <c r="F85" i="32"/>
  <c r="F63" i="32"/>
  <c r="F41" i="32"/>
  <c r="F35" i="32"/>
  <c r="F53" i="30"/>
  <c r="F39" i="30"/>
  <c r="F26" i="30"/>
  <c r="V8" i="32" l="1"/>
  <c r="D10" i="42"/>
  <c r="F8" i="32"/>
  <c r="B5" i="42" s="1"/>
  <c r="J5" i="42" s="1"/>
  <c r="F55" i="30"/>
  <c r="B8" i="42" s="1"/>
  <c r="J8" i="42" s="1"/>
  <c r="H39" i="33"/>
  <c r="B3" i="42" s="1"/>
  <c r="J3" i="42" s="1"/>
  <c r="E17" i="20"/>
  <c r="E16" i="20"/>
  <c r="J15" i="20"/>
  <c r="E12" i="20"/>
  <c r="E13" i="20" s="1"/>
  <c r="E8" i="20"/>
  <c r="E7" i="20"/>
  <c r="H5" i="20"/>
  <c r="I5" i="20" s="1"/>
  <c r="D5" i="20"/>
  <c r="I61" i="29" l="1"/>
  <c r="B2" i="42" s="1"/>
  <c r="J2" i="42" s="1"/>
  <c r="E9" i="20"/>
  <c r="E10" i="20" s="1"/>
  <c r="E18" i="20"/>
  <c r="F18" i="20" s="1"/>
  <c r="F10" i="42" l="1"/>
  <c r="B10" i="42"/>
  <c r="J10" i="42" l="1"/>
</calcChain>
</file>

<file path=xl/sharedStrings.xml><?xml version="1.0" encoding="utf-8"?>
<sst xmlns="http://schemas.openxmlformats.org/spreadsheetml/2006/main" count="1257" uniqueCount="643">
  <si>
    <t>SR.NO.</t>
  </si>
  <si>
    <t>DESCRIPTION</t>
  </si>
  <si>
    <t>UNIT</t>
  </si>
  <si>
    <t>DIMENSION</t>
  </si>
  <si>
    <t>ITEM</t>
  </si>
  <si>
    <t>N.A</t>
  </si>
  <si>
    <t>SS Corner Guard</t>
  </si>
  <si>
    <t>Flooring Protection</t>
  </si>
  <si>
    <t>NOS.</t>
  </si>
  <si>
    <t xml:space="preserve">Rate </t>
  </si>
  <si>
    <t>Amount</t>
  </si>
  <si>
    <t>GENERAL SITE WORKS</t>
  </si>
  <si>
    <t>Site Barricading</t>
  </si>
  <si>
    <t>Wall Chasing</t>
  </si>
  <si>
    <t>INTERIOR CIVIL WORK</t>
  </si>
  <si>
    <t>Membrane Waterproofing</t>
  </si>
  <si>
    <t>Siphorex wall</t>
  </si>
  <si>
    <t>Internal Plaster</t>
  </si>
  <si>
    <t>STONE &amp; TILE WORKS</t>
  </si>
  <si>
    <t>a. Kitchen (BOH)</t>
  </si>
  <si>
    <t xml:space="preserve">a. Kitchen </t>
  </si>
  <si>
    <t>Loading Unloading</t>
  </si>
  <si>
    <t>JOB</t>
  </si>
  <si>
    <t>Pest Control at Site</t>
  </si>
  <si>
    <t>SQ.MT.</t>
  </si>
  <si>
    <t xml:space="preserve">a. Height upto 4000/ Full Height </t>
  </si>
  <si>
    <t>KOBA Work</t>
  </si>
  <si>
    <t>R.MT.</t>
  </si>
  <si>
    <t>Metal Skirting (Dining Area)</t>
  </si>
  <si>
    <t>Sada Wall Tiles (Kitchen)</t>
  </si>
  <si>
    <t>Wall Punture</t>
  </si>
  <si>
    <t>TV boxing above POS counter in FOH area</t>
  </si>
  <si>
    <t xml:space="preserve">Display Walls FOH Area </t>
  </si>
  <si>
    <t>a. FOH Area</t>
  </si>
  <si>
    <t>Flooring  (Kitchen)</t>
  </si>
  <si>
    <t>a. FOH area</t>
  </si>
  <si>
    <t>b. FOH Area</t>
  </si>
  <si>
    <t>Clay Brick Tiles (FOH Area)</t>
  </si>
  <si>
    <t xml:space="preserve">QTY </t>
  </si>
  <si>
    <t>DRAWING NOS.</t>
  </si>
  <si>
    <t xml:space="preserve">BOQ OF CIVIL WORK FOR CARL'S JR., LUCKNOW AIRPORT, T3 </t>
  </si>
  <si>
    <t>Floor Tiles
(FOH Area)</t>
  </si>
  <si>
    <t>All material Loading, Unloading and Shifting</t>
  </si>
  <si>
    <t xml:space="preserve">Making punctures in existing brick/siphorex/concrete wall block up to 600 MM diameter, for passing A.C. copper pipes/drain pipes as required and making good the same with cement plaster/POP. </t>
  </si>
  <si>
    <t>Modiform of Avg. thickness mentioned below After laying of soil pipes, floor traps is completed, the floor of the sunken portion shall be covered with Modiform manually with 15-20 MM wide joints in 20 MM thk. Waterproofing mortar 1:4 (1 cement : 4 coarse sand) in layers upto the full ht. of sunken portion, having top layer of 50 MM thk PCC 1:4 (1 cement : 4 coarse sand) using specialized W.P. chemical, finished smooth / rough with floating coat of neat cement all complete and as per specification.</t>
  </si>
  <si>
    <t>a. Kitchen Wall upto 3700 MM</t>
  </si>
  <si>
    <t>Providing &amp; Laying polythene sheet for protecting the surface including cleaning all as detailed in technical specification, drawings and that of approved flooring manufacturer 
complete etc. to entire satisfaction of the PM.</t>
  </si>
  <si>
    <t xml:space="preserve">Providing Pest Control &amp; Anti-termite treatment by appointing a specialized agency as per the specifications mentioned by the Bureau of Indian Standard &amp; Agencies specification (Whichever is higher) for General Civil, Plumbing/Drainage &amp; timber/Carpentry works, Gypsum related work including 5 Years guarantee under suitable undertaking on stamp paper etc complete as directed.
(Mode of Measurement to be on carpet area of floor &amp; not the area of surface treated). </t>
  </si>
  <si>
    <t xml:space="preserve">Chasing in existing brick/ siphorex/ concrete wall, up to 200 MM Wide and 75 MM Deep, for installation of A.C. copper pipes/ drain pipes as required and making good of chases with cement plaster/POP ready for application of paint. </t>
  </si>
  <si>
    <r>
      <t xml:space="preserve">Providing and constructing </t>
    </r>
    <r>
      <rPr>
        <b/>
        <sz val="12"/>
        <rFont val="Calibri"/>
        <family val="2"/>
        <scheme val="minor"/>
      </rPr>
      <t>100 MM Thk</t>
    </r>
    <r>
      <rPr>
        <sz val="12"/>
        <rFont val="Calibri"/>
        <family val="2"/>
        <scheme val="minor"/>
      </rPr>
      <t xml:space="preserve"> </t>
    </r>
    <r>
      <rPr>
        <b/>
        <sz val="12"/>
        <rFont val="Calibri"/>
        <family val="2"/>
        <scheme val="minor"/>
      </rPr>
      <t>Siphorex block</t>
    </r>
    <r>
      <rPr>
        <sz val="12"/>
        <rFont val="Calibri"/>
        <family val="2"/>
        <scheme val="minor"/>
      </rPr>
      <t xml:space="preserve"> in cement mortar 1:4 of approved make like </t>
    </r>
    <r>
      <rPr>
        <b/>
        <sz val="12"/>
        <rFont val="Calibri"/>
        <family val="2"/>
        <scheme val="minor"/>
      </rPr>
      <t>Aerocon/Siporex</t>
    </r>
    <r>
      <rPr>
        <sz val="12"/>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curing for 10 days, including 75 MM Thk. R.C.C. stiffener at approximately every 1000 MM Ht. with required M.S. reinforcement bars and Lintels for Doors and wall openings etc. compete as per the drgs., details &amp; specifications.</t>
    </r>
  </si>
  <si>
    <r>
      <t xml:space="preserve">Providing and fixing </t>
    </r>
    <r>
      <rPr>
        <b/>
        <sz val="12"/>
        <rFont val="Calibri"/>
        <family val="2"/>
        <scheme val="minor"/>
      </rPr>
      <t xml:space="preserve">Ceramic wall tiles </t>
    </r>
    <r>
      <rPr>
        <sz val="12"/>
        <rFont val="Calibri"/>
        <family val="2"/>
        <scheme val="minor"/>
      </rPr>
      <t>which includes-approved make of adhesive like bal Endura or equivalent, grey cement paste with backing coat of 1:3 cement mortar not less than 12 MM thick as &amp; where ever required, joint filler of approved make and colour, as and where ever required, in proper line and level in all direction, at all height with lead and lift, polishing/ finishing/ cleaning etc as per design, drawing and directed by PMC etc. all complete. (Color - white/ ivory)</t>
    </r>
  </si>
  <si>
    <r>
      <t>P&amp;F of 304 grade 3 MM thick</t>
    </r>
    <r>
      <rPr>
        <b/>
        <sz val="12"/>
        <rFont val="Calibri"/>
        <family val="2"/>
        <scheme val="minor"/>
      </rPr>
      <t xml:space="preserve"> SS Corner guard</t>
    </r>
    <r>
      <rPr>
        <sz val="12"/>
        <rFont val="Calibri"/>
        <family val="2"/>
        <scheme val="minor"/>
      </rPr>
      <t xml:space="preserve"> (30 MM x 30 MM, mat finished as per approved sample) fixing with conceal tile on each corner of the kitchen's wall before cladding of tiles, so that the corner may be protected from the damages.  Complete in proper line &amp; level and site engineer's instruction.</t>
    </r>
  </si>
  <si>
    <r>
      <t xml:space="preserve">Providing and fixing </t>
    </r>
    <r>
      <rPr>
        <b/>
        <sz val="12"/>
        <rFont val="Calibri"/>
        <family val="2"/>
        <scheme val="minor"/>
      </rPr>
      <t xml:space="preserve">Clay Brick Wall Tiles </t>
    </r>
    <r>
      <rPr>
        <sz val="12"/>
        <rFont val="Calibri"/>
        <family val="2"/>
        <scheme val="minor"/>
      </rPr>
      <t>finishes in app. paint which includes-approved make of adhesive, grey cement paste with backing coat of 1:3 cement mortar not less than 12 MM thick as &amp; where ever required, joint filler of approved make and colour, as and where ever required, in proper line and level in all direction, at all height with lead and lift, polishing/ finishing/ cleaning etc as per design, drawing and directed by PMC etc. all complete.</t>
    </r>
  </si>
  <si>
    <r>
      <t xml:space="preserve">Providing and fixing of </t>
    </r>
    <r>
      <rPr>
        <b/>
        <sz val="12"/>
        <rFont val="Calibri"/>
        <family val="2"/>
        <scheme val="minor"/>
      </rPr>
      <t>white ceramic metro</t>
    </r>
    <r>
      <rPr>
        <sz val="12"/>
        <rFont val="Calibri"/>
        <family val="2"/>
        <scheme val="minor"/>
      </rPr>
      <t xml:space="preserve"> wall tiles in suggested pattern as per drawings which includes-approved make of adhesive like bal Endura or equivalent, grey cement paste with backing coat of 1:3 cement mortar not less than 12 MM thick as &amp; where ever required, joint filler of approved make and colour, as and where ever required, in proper line and level in all direction, at all height with lead and lift, polishing/finishing/cleaning etc as per design, drawing and directed by PMC etc. all complete.</t>
    </r>
  </si>
  <si>
    <r>
      <t xml:space="preserve">P&amp;A of </t>
    </r>
    <r>
      <rPr>
        <b/>
        <sz val="12"/>
        <rFont val="Calibri"/>
        <family val="2"/>
        <scheme val="minor"/>
      </rPr>
      <t>Single Coat backing Plaster of 15-18 MM Thk</t>
    </r>
    <r>
      <rPr>
        <sz val="12"/>
        <rFont val="Calibri"/>
        <family val="2"/>
        <scheme val="minor"/>
      </rPr>
      <t xml:space="preserve"> in CM 1:4 proportion to the walls &amp; others surface including scaffolding, curing the joints, etc. The rates are inclusive of providing chicken mesh of 18 MM gauge &amp; 150 MM width at junction of brick &amp; RCC etc. at the walls, columns, beams etc., seven days water treatment as anti crack of plaster. Complete as per site engineer's instruction. </t>
    </r>
  </si>
  <si>
    <t>P&amp;F flex board out. Cost to include framework cost, opening for door, flex printing and installation
(Digital file provided by client) Sizes as mentioned below.</t>
  </si>
  <si>
    <t>P&amp;A Waterproofing on mother slabs &amp; wall till 900 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</si>
  <si>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Granite Threshold</t>
  </si>
  <si>
    <t>150mm wide granite threshold</t>
  </si>
  <si>
    <t>Size: 600 x 600  Basic Rate: 150/-</t>
  </si>
  <si>
    <t>Size: 600 x 600  Basic Rate: 55/-</t>
  </si>
  <si>
    <t>Size: 300 x 600  Rate: 45per SQ.FT.</t>
  </si>
  <si>
    <t>Size: 100 x 200 MM, Rate: 150 Per SQ.FT.</t>
  </si>
  <si>
    <t>Rate: 200 per SQ.FT.</t>
  </si>
  <si>
    <t>LKO_DSHA_CARL'S JR._D16A_GFC_R0_230928_26</t>
  </si>
  <si>
    <t>LKO_DSHA_CARL'S JR._D16A_GFC_R0_230928_04</t>
  </si>
  <si>
    <t>LKO_DSHA_CARL'S JR._D16A_GFC_R0_230928_05</t>
  </si>
  <si>
    <t>LKO_DSHA_CARL'S JR._D16A_GFC_R0_230928_06</t>
  </si>
  <si>
    <t>LKO_DSHA_CARL'S JR._D16A_GFC_R0_230928_20</t>
  </si>
  <si>
    <t>P&amp;F of Leather Finish granite  threshold at the edges of the airport and outlet  flooring as per design drawing</t>
  </si>
  <si>
    <t>Basic Rate of granite : 250 per SFT</t>
  </si>
  <si>
    <r>
      <t xml:space="preserve">Providing and fixing Tiles of </t>
    </r>
    <r>
      <rPr>
        <b/>
        <sz val="12"/>
        <rFont val="Calibri"/>
        <family val="2"/>
        <scheme val="minor"/>
      </rPr>
      <t>600 x 600 MM Kajaria/Nitco or eq make</t>
    </r>
    <r>
      <rPr>
        <sz val="12"/>
        <rFont val="Calibri"/>
        <family val="2"/>
        <scheme val="minor"/>
      </rPr>
      <t>which includes-approved make of adhesive like bal Endura or equivalent, laying of 38/45 MM Thk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 &amp; Cleaning of the same as per intructions.</t>
    </r>
  </si>
  <si>
    <t>a. Kitchen raised by 150 MM (yet to be confirmed by MEP consultant)</t>
  </si>
  <si>
    <r>
      <rPr>
        <sz val="12"/>
        <color theme="1"/>
        <rFont val="Calibri"/>
        <family val="2"/>
        <scheme val="minor"/>
      </rPr>
      <t xml:space="preserve">Providing and laying machine polished approved 25mm thick 600x 600mm </t>
    </r>
    <r>
      <rPr>
        <b/>
        <sz val="12"/>
        <color theme="1"/>
        <rFont val="Calibri"/>
        <family val="2"/>
        <scheme val="minor"/>
      </rPr>
      <t>Kota stone flooring</t>
    </r>
    <r>
      <rPr>
        <sz val="12"/>
        <color theme="1"/>
        <rFont val="Calibri"/>
        <family val="2"/>
        <scheme val="minor"/>
      </rPr>
      <t>,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t>
    </r>
  </si>
  <si>
    <r>
      <t>Providing and Fixing of 150 MM high &amp;1.5mm thk. powder coated</t>
    </r>
    <r>
      <rPr>
        <b/>
        <sz val="12"/>
        <rFont val="Calibri"/>
        <family val="2"/>
        <scheme val="minor"/>
      </rPr>
      <t xml:space="preserve"> Metal Skirting</t>
    </r>
    <r>
      <rPr>
        <sz val="12"/>
        <rFont val="Calibri"/>
        <family val="2"/>
        <scheme val="minor"/>
      </rPr>
      <t xml:space="preserve"> with approved make &amp; colour inclusive of making all  groove/ chamfering/ rounding/ hole where ever required, in proper line and level in all direction, polishing/ finishing/ cleaning etc. Complete as per detail drawing, specification and as directed by PMC.</t>
    </r>
  </si>
  <si>
    <t xml:space="preserve">Display wall tiles
</t>
  </si>
  <si>
    <t>Kota skirting (Kitchen)</t>
  </si>
  <si>
    <r>
      <t xml:space="preserve">Providing and Fixing of </t>
    </r>
    <r>
      <rPr>
        <b/>
        <sz val="12"/>
        <rFont val="Calibri"/>
        <family val="2"/>
        <scheme val="minor"/>
      </rPr>
      <t>100 MM high kota</t>
    </r>
    <r>
      <rPr>
        <sz val="12"/>
        <rFont val="Calibri"/>
        <family val="2"/>
        <scheme val="minor"/>
      </rPr>
      <t xml:space="preserve"> for kitchen skirting with bedding of appropriate approved make adhesive &amp; colour joint filler inclusive of making all  groove/ chamfering/ rounding/ hole where ever required, in proper line and level in all direction, polishing/ finishing/ cleaning etc. Complete as per detail drawing, specification and as directed by PMC.</t>
    </r>
  </si>
  <si>
    <t>a. Height upto 1050/Bund Wall</t>
  </si>
  <si>
    <t>R1</t>
  </si>
  <si>
    <t>GRAND TOTAL</t>
  </si>
  <si>
    <t>Carl's Jr-LUCKNOW-PHE BOQ</t>
  </si>
  <si>
    <t>Rev:</t>
  </si>
  <si>
    <t>R0</t>
  </si>
  <si>
    <t>Date:</t>
  </si>
  <si>
    <t>22.01.2024</t>
  </si>
  <si>
    <t>Item No.</t>
  </si>
  <si>
    <t>Description</t>
  </si>
  <si>
    <t>Unit</t>
  </si>
  <si>
    <t>Qty</t>
  </si>
  <si>
    <t>Rate</t>
  </si>
  <si>
    <t>Make</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</si>
  <si>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</si>
  <si>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</si>
  <si>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</si>
  <si>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Astral / Ashirwad /supreme / Prince  or Approved Equivalent</t>
  </si>
  <si>
    <t>20 mm Dia</t>
  </si>
  <si>
    <t>R.mt</t>
  </si>
  <si>
    <t>25 mm Dia</t>
  </si>
  <si>
    <t xml:space="preserve">40mm Dia </t>
  </si>
  <si>
    <r>
      <t xml:space="preserve">Providing  &amp;  Fixing  of gun metal  heavy   </t>
    </r>
    <r>
      <rPr>
        <b/>
        <sz val="11"/>
        <color theme="1"/>
        <rFont val="Calibri"/>
        <family val="2"/>
        <scheme val="minor"/>
      </rPr>
      <t xml:space="preserve">Ball Valves-PN-16 </t>
    </r>
    <r>
      <rPr>
        <sz val="10"/>
        <rFont val="Arial"/>
        <family val="2"/>
      </rPr>
      <t>(approved makes as covered in specification)</t>
    </r>
    <r>
      <rPr>
        <b/>
        <sz val="11"/>
        <color theme="1"/>
        <rFont val="Calibri"/>
        <family val="2"/>
        <scheme val="minor"/>
      </rPr>
      <t xml:space="preserve"> </t>
    </r>
    <r>
      <rPr>
        <sz val="10"/>
        <rFont val="Arial"/>
        <family val="2"/>
      </rPr>
      <t>screwed type for water system of the following diameters.  Valve shall have with unions.</t>
    </r>
  </si>
  <si>
    <t>Leader / Neta / Zolotto / or approved Equivalent</t>
  </si>
  <si>
    <t>20mm Dia</t>
  </si>
  <si>
    <t>Nos.</t>
  </si>
  <si>
    <t>Providing ,fixing, testing and commissioning capstan make Water Meter including providing &amp; fixing matching Isolation valves ,strainer, non-return valve,complete with all necessary fittings etc  screwed  type(15Kgs/Sq.cm). Valve shall have with union.</t>
  </si>
  <si>
    <r>
      <t>40 mm Dia incoming line</t>
    </r>
    <r>
      <rPr>
        <b/>
        <sz val="11"/>
        <color theme="1"/>
        <rFont val="Calibri"/>
        <family val="2"/>
        <scheme val="minor"/>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</si>
  <si>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</si>
  <si>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</si>
  <si>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AO Smith or Approved Equivalent</t>
  </si>
  <si>
    <t>35 L Capacity- For shower</t>
  </si>
  <si>
    <r>
      <t>SITC of Eco smart RO-50 with all required accessories .</t>
    </r>
    <r>
      <rPr>
        <b/>
        <sz val="11"/>
        <color theme="1"/>
        <rFont val="Calibri"/>
        <family val="2"/>
        <scheme val="minor"/>
      </rPr>
      <t>( Prior to order cpacaity and model to need to be confirmed by the kitchen consultant)</t>
    </r>
  </si>
  <si>
    <t>Nos</t>
  </si>
  <si>
    <t>Iron Exchange or Approved Equivalent</t>
  </si>
  <si>
    <t>SUB TOTAL  OF  A</t>
  </si>
  <si>
    <t>B</t>
  </si>
  <si>
    <t xml:space="preserve">DRAINAGE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</si>
  <si>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</si>
  <si>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Supreme / Finolex / Prince / Oriplast / or Approved Equivalent</t>
  </si>
  <si>
    <t xml:space="preserve">65mm Dia  </t>
  </si>
  <si>
    <t>75mm Dia</t>
  </si>
  <si>
    <t>100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</si>
  <si>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</si>
  <si>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</si>
  <si>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t>SUB TOTAL  OF B</t>
  </si>
  <si>
    <t>D</t>
  </si>
  <si>
    <t>S.S. GRATING</t>
  </si>
  <si>
    <t>Only installations/ testing and commissioning of S.S.Gratings</t>
  </si>
  <si>
    <r>
      <t>Making chamber in brick work including internal tiling etc for  S.S Grating</t>
    </r>
    <r>
      <rPr>
        <b/>
        <sz val="11"/>
        <color theme="1"/>
        <rFont val="Calibri"/>
        <family val="2"/>
        <scheme val="minor"/>
      </rPr>
      <t xml:space="preserve"> size, 1200mm x 200mm,  </t>
    </r>
    <r>
      <rPr>
        <sz val="10"/>
        <rFont val="Arial"/>
        <family val="2"/>
      </rPr>
      <t xml:space="preserve">in 16 swg 25mm x25mm Square Pipe around the  Frame and </t>
    </r>
    <r>
      <rPr>
        <b/>
        <sz val="11"/>
        <color theme="1"/>
        <rFont val="Calibri"/>
        <family val="2"/>
        <scheme val="minor"/>
      </rPr>
      <t xml:space="preserve"> </t>
    </r>
    <r>
      <rPr>
        <sz val="10"/>
        <rFont val="Arial"/>
        <family val="2"/>
      </rPr>
      <t xml:space="preserve"> 20mmX 20mm Square pipe in center of frame with </t>
    </r>
    <r>
      <rPr>
        <b/>
        <sz val="11"/>
        <color theme="1"/>
        <rFont val="Calibri"/>
        <family val="2"/>
        <scheme val="minor"/>
      </rPr>
      <t>SS perforated tray (304 SWR)</t>
    </r>
    <r>
      <rPr>
        <sz val="10"/>
        <rFont val="Arial"/>
        <family val="2"/>
      </rPr>
      <t>. Complete as per architectural detail drawing &amp; Site Engineer's instruction.</t>
    </r>
  </si>
  <si>
    <r>
      <t>Making chamber in brick work including internal tiling etc for  S.S Grating</t>
    </r>
    <r>
      <rPr>
        <b/>
        <sz val="11"/>
        <color theme="1"/>
        <rFont val="Calibri"/>
        <family val="2"/>
        <scheme val="minor"/>
      </rPr>
      <t xml:space="preserve"> size, 2000mm x 200mm,  </t>
    </r>
    <r>
      <rPr>
        <sz val="10"/>
        <rFont val="Arial"/>
        <family val="2"/>
      </rPr>
      <t xml:space="preserve">in 16 swg 25mm x25mm Square Pipe around the  Frame and </t>
    </r>
    <r>
      <rPr>
        <b/>
        <sz val="11"/>
        <color theme="1"/>
        <rFont val="Calibri"/>
        <family val="2"/>
        <scheme val="minor"/>
      </rPr>
      <t xml:space="preserve"> </t>
    </r>
    <r>
      <rPr>
        <sz val="10"/>
        <rFont val="Arial"/>
        <family val="2"/>
      </rPr>
      <t xml:space="preserve"> 20mmX 20mm Square pipe in center of frame with </t>
    </r>
    <r>
      <rPr>
        <b/>
        <sz val="11"/>
        <color theme="1"/>
        <rFont val="Calibri"/>
        <family val="2"/>
        <scheme val="minor"/>
      </rPr>
      <t>SS perforated tray (304 SWR)</t>
    </r>
    <r>
      <rPr>
        <sz val="10"/>
        <rFont val="Arial"/>
        <family val="2"/>
      </rPr>
      <t>. Complete as per architectural detail drawing &amp; Site Engineer's instruction.</t>
    </r>
  </si>
  <si>
    <r>
      <t>Making chamber in brick work including internal tiling etc for  S.S Grating</t>
    </r>
    <r>
      <rPr>
        <b/>
        <sz val="11"/>
        <color theme="1"/>
        <rFont val="Calibri"/>
        <family val="2"/>
        <scheme val="minor"/>
      </rPr>
      <t xml:space="preserve"> size, 600mm x 600mm,  </t>
    </r>
    <r>
      <rPr>
        <sz val="10"/>
        <rFont val="Arial"/>
        <family val="2"/>
      </rPr>
      <t xml:space="preserve">in 16 swg 25mm x25mm Square Pipe around the  Frame and </t>
    </r>
    <r>
      <rPr>
        <b/>
        <sz val="11"/>
        <color theme="1"/>
        <rFont val="Calibri"/>
        <family val="2"/>
        <scheme val="minor"/>
      </rPr>
      <t xml:space="preserve"> </t>
    </r>
    <r>
      <rPr>
        <sz val="10"/>
        <rFont val="Arial"/>
        <family val="2"/>
      </rPr>
      <t xml:space="preserve"> 20mmX 20mm Square pipe in center of frame with </t>
    </r>
    <r>
      <rPr>
        <b/>
        <sz val="11"/>
        <color theme="1"/>
        <rFont val="Calibri"/>
        <family val="2"/>
        <scheme val="minor"/>
      </rPr>
      <t>SS perforated tray (304 SWR)</t>
    </r>
    <r>
      <rPr>
        <sz val="10"/>
        <rFont val="Arial"/>
        <family val="2"/>
      </rPr>
      <t>. Complete as per architectural detail drawing &amp; Site Engineer's instruction.</t>
    </r>
  </si>
  <si>
    <r>
      <t>Making chamber in brick work including internal tiling etc for  S.S Grating</t>
    </r>
    <r>
      <rPr>
        <b/>
        <sz val="11"/>
        <color theme="1"/>
        <rFont val="Calibri"/>
        <family val="2"/>
        <scheme val="minor"/>
      </rPr>
      <t xml:space="preserve"> size, 350mm x 350mm,  </t>
    </r>
    <r>
      <rPr>
        <sz val="10"/>
        <rFont val="Arial"/>
        <family val="2"/>
      </rPr>
      <t xml:space="preserve">in 16 swg 25mm x25mm Square Pipe around the  Frame and </t>
    </r>
    <r>
      <rPr>
        <b/>
        <sz val="11"/>
        <color theme="1"/>
        <rFont val="Calibri"/>
        <family val="2"/>
        <scheme val="minor"/>
      </rPr>
      <t xml:space="preserve"> </t>
    </r>
    <r>
      <rPr>
        <sz val="10"/>
        <rFont val="Arial"/>
        <family val="2"/>
      </rPr>
      <t xml:space="preserve"> 20mmX 20mm Square pipe in center of frame with </t>
    </r>
    <r>
      <rPr>
        <b/>
        <sz val="11"/>
        <color theme="1"/>
        <rFont val="Calibri"/>
        <family val="2"/>
        <scheme val="minor"/>
      </rPr>
      <t>SS perforated tray (304 SWR)</t>
    </r>
    <r>
      <rPr>
        <sz val="10"/>
        <rFont val="Arial"/>
        <family val="2"/>
      </rPr>
      <t>. Complete as per architectural detail drawing &amp; Site Engineer's instruction.</t>
    </r>
  </si>
  <si>
    <t>SUB TOTAL -D-S.S. GRATING INSTALLATION       ( ONLY INSTALLATIONS)</t>
  </si>
  <si>
    <t xml:space="preserve">GRAND  - TOTAL  A , B,  C AND D </t>
  </si>
  <si>
    <t xml:space="preserve">NOTES : </t>
  </si>
  <si>
    <t>1. Taxes and duties shall be Extra as actual</t>
  </si>
  <si>
    <t xml:space="preserve">2. Supply and installation of Sanitary fixtures and fitting in th kitchen and toilets </t>
  </si>
  <si>
    <t>3. Supply of S.S. gratings in kitchen</t>
  </si>
  <si>
    <t>Sr. No.</t>
  </si>
  <si>
    <t>PANEL &amp; SWITCHGEAR</t>
  </si>
  <si>
    <t>DISTRIBUTION BOARDS</t>
  </si>
  <si>
    <t>CABLES &amp; ACCESSORIES</t>
  </si>
  <si>
    <t>V</t>
  </si>
  <si>
    <t>WIRING &amp; ACCESSORIES</t>
  </si>
  <si>
    <t>VI</t>
  </si>
  <si>
    <t>VII</t>
  </si>
  <si>
    <t>EARTHING</t>
  </si>
  <si>
    <t>VIII</t>
  </si>
  <si>
    <t>MISCELLANEOUS</t>
  </si>
  <si>
    <t>IX</t>
  </si>
  <si>
    <t>DATA AND TELEPHONE SYSTEM</t>
  </si>
  <si>
    <t>CARL JR @ LUCKNOW</t>
  </si>
  <si>
    <t>ELECTRICAL BOQ</t>
  </si>
  <si>
    <t>DATE : 23.01.2024</t>
  </si>
  <si>
    <t>SR. No</t>
  </si>
  <si>
    <t>TOTAL QTY.</t>
  </si>
  <si>
    <t xml:space="preserve">UNIT RATE </t>
  </si>
  <si>
    <t xml:space="preserve">TOTAL AMOUNT </t>
  </si>
  <si>
    <t xml:space="preserve">I </t>
  </si>
  <si>
    <r>
      <t>Supply, installation, testing &amp; commissioning of free standing, floor mounting compartmentalized panels fabricated out of CRCA sheet steel sections after carrying out 7 tank cleaning process and duly powder coated using Siemens Grey Shade No. RAL 7032.  The frame structure, doors and gland plates shall have 2.0 mm thick sheets and partitions shall be with 1.6 mm thick CRCA sheet.  Base channel size 75 x 40 x 6 mm of ISMC shall be provided.  The panel shall be dust and vermin proof with</t>
    </r>
    <r>
      <rPr>
        <b/>
        <sz val="11"/>
        <rFont val="Arial"/>
        <family val="2"/>
      </rPr>
      <t xml:space="preserve"> neoprene gasket</t>
    </r>
    <r>
      <rPr>
        <sz val="11"/>
        <rFont val="Arial"/>
        <family val="2"/>
      </rPr>
      <t xml:space="preserve">.  The doors shall be provided with concealed hinges and with brazing wherever required to avoid deformation and shall be earthed.  The bus bar shall be of tinned Copper with epoxy supports and shall be insulated with colour coded heat shrink sleeves.  The control wiring min. </t>
    </r>
    <r>
      <rPr>
        <b/>
        <sz val="11"/>
        <rFont val="Arial"/>
        <family val="2"/>
      </rPr>
      <t>2,5 Sq.mm shall be ZHLS type</t>
    </r>
    <r>
      <rPr>
        <sz val="11"/>
        <rFont val="Arial"/>
        <family val="2"/>
      </rPr>
      <t xml:space="preserve">. The Panel shall be provided with CTs, phase indication lamps, meters, relays and all switchgear, etc. as per the SLD.  The panel shall be complete in all aspects as per the final approval of the Consultant. </t>
    </r>
    <r>
      <rPr>
        <b/>
        <sz val="11"/>
        <rFont val="Arial"/>
        <family val="2"/>
      </rPr>
      <t xml:space="preserve">All componants for Switchgears shall be L&amp;T/Legrand </t>
    </r>
  </si>
  <si>
    <t>a</t>
  </si>
  <si>
    <r>
      <t>Providing &amp; installing</t>
    </r>
    <r>
      <rPr>
        <b/>
        <sz val="11"/>
        <rFont val="Arial"/>
        <family val="2"/>
      </rPr>
      <t xml:space="preserve"> MAIN LT PANEL  as per SLD &amp; Spec.</t>
    </r>
    <r>
      <rPr>
        <sz val="11"/>
        <rFont val="Arial"/>
        <family val="2"/>
      </rPr>
      <t>:</t>
    </r>
  </si>
  <si>
    <t>Set</t>
  </si>
  <si>
    <t>100 Amps 4 pole, 25kA MCCB as a Incomer with overload, short circuit &amp; Earth Fault protection, Energy manager with RS485 port for BMS connectivity &amp; 4A with SP MCB  with 100/5A-3 Nos., 15VA, CL-1 CT's for metering &amp; of AE make and phase indicating lamps Vaishno make with SPMCB</t>
  </si>
  <si>
    <t xml:space="preserve">Busbar chamber - 1 set, 4 pole 200A Tinned AL. Busbar  with necessary </t>
  </si>
  <si>
    <t xml:space="preserve">OUTGOINGS:  </t>
  </si>
  <si>
    <t>i.</t>
  </si>
  <si>
    <t>32A 4P MCB – 1 Nos.</t>
  </si>
  <si>
    <t>ii.</t>
  </si>
  <si>
    <t>40A 4P MCB – 2 Nos.</t>
  </si>
  <si>
    <t>iii.</t>
  </si>
  <si>
    <t>63A 4P MCB – 5 Nos.</t>
  </si>
  <si>
    <t>iv.</t>
  </si>
  <si>
    <t>MPCB suitable for 2.2kW-1 Nos.</t>
  </si>
  <si>
    <t>v.</t>
  </si>
  <si>
    <t>Supply, installation, testing &amp; commissioning of Switchgears.(Standard Product)</t>
  </si>
  <si>
    <t>b</t>
  </si>
  <si>
    <t>Supply,Installation,Testing and Commissioning of 32 Amps,4Pole MCB for HVAC Outdoor  Isolation all complete with mounting accessories IP 65</t>
  </si>
  <si>
    <t>d</t>
  </si>
  <si>
    <t>Supply &amp; installation of DOL starter L&amp;T/Siemens/Legrand for 3 kW load</t>
  </si>
  <si>
    <t>i</t>
  </si>
  <si>
    <t>Supply &amp; installation of DOL starter as per Type-2 Coordination for 2.2 kW  (3.0HP) load with on / off / trip indication Lamp, on off push button, &amp; phase indication Lamp .(For AHU)</t>
  </si>
  <si>
    <t>j</t>
  </si>
  <si>
    <t>Supply &amp; installation of DOL starter as per Type-2 Coordination for 1.5 kW  (2.0HP) pump load with on / off / trip indication Lamp, on off push button, &amp; phase indication Lamp .(For Scrubber)</t>
  </si>
  <si>
    <t>m</t>
  </si>
  <si>
    <t>32 amps 4P MCB with 32A 5 Pin Ray Roll Socket complete with all mounting accessories – for Kitchen Legrand make model No. 6078 80</t>
  </si>
  <si>
    <t>p</t>
  </si>
  <si>
    <t>20A Rey roll socket complete with 32 amps DPMCB with 3 pin metal clad socket  -  Legrand make Model No. 6078 41</t>
  </si>
  <si>
    <t>q</t>
  </si>
  <si>
    <t>5/15A Rey roll socket complete with 15 amps SPMCB with 3 pin metal clad socket  -  Legrand make Model No. 6078 41</t>
  </si>
  <si>
    <t xml:space="preserve">SITC of Standalone Gas leak detector with inbuilt sounder for Kitchen </t>
  </si>
  <si>
    <t>TOTAL FOR MAIN PANEL &amp; SWITCHGEAR</t>
  </si>
  <si>
    <t xml:space="preserve">II </t>
  </si>
  <si>
    <t>INVERTER / UPS</t>
  </si>
  <si>
    <r>
      <t>Supply, Installation, testing and commissioning of</t>
    </r>
    <r>
      <rPr>
        <b/>
        <sz val="11"/>
        <rFont val="Arial"/>
        <family val="2"/>
      </rPr>
      <t xml:space="preserve"> 15</t>
    </r>
    <r>
      <rPr>
        <sz val="11"/>
        <rFont val="Arial"/>
        <family val="2"/>
      </rPr>
      <t xml:space="preserve"> </t>
    </r>
    <r>
      <rPr>
        <b/>
        <sz val="11"/>
        <rFont val="Arial"/>
        <family val="2"/>
      </rPr>
      <t xml:space="preserve">KVA UPS  </t>
    </r>
    <r>
      <rPr>
        <sz val="11"/>
        <rFont val="Arial"/>
        <family val="2"/>
      </rPr>
      <t>System Single Phase I/C &amp; Single Phase O/G complete with 30 Minutes Battery Back-up the required accessories as specified in the drawings &amp; the specifications.</t>
    </r>
  </si>
  <si>
    <t>TOTAL FOR UPS</t>
  </si>
  <si>
    <t>III'</t>
  </si>
  <si>
    <r>
      <t xml:space="preserve">Supply, installation, testing &amp; commissioning of Distribution Boards surface / flush mounted with </t>
    </r>
    <r>
      <rPr>
        <b/>
        <sz val="11"/>
        <rFont val="Arial"/>
        <family val="2"/>
      </rPr>
      <t xml:space="preserve">Double door </t>
    </r>
    <r>
      <rPr>
        <sz val="11"/>
        <rFont val="Arial"/>
        <family val="2"/>
      </rPr>
      <t xml:space="preserve">containing MCB/ELMCB as incomer and SPMCB as outgoing. All MCBs are of 10KA breaking capacity and ELMCBs/RCCB should be of 30mA/100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 </t>
    </r>
    <r>
      <rPr>
        <b/>
        <sz val="11"/>
        <rFont val="Arial"/>
        <family val="2"/>
      </rPr>
      <t xml:space="preserve">LEGRAND/L&amp;T </t>
    </r>
  </si>
  <si>
    <t>Lighting Distribution Board - LPDB</t>
  </si>
  <si>
    <t>12 WAY TPN DB</t>
  </si>
  <si>
    <t>I/C- 1 # 63A FP MCB , 16KA</t>
  </si>
  <si>
    <t>SUB I/C - 3 # 40A DP RCCB 30mA per phase</t>
  </si>
  <si>
    <t xml:space="preserve">O/G - 24 # 10/16A SP MCB </t>
  </si>
  <si>
    <t>Kitchen Power DB - (KPDB1)</t>
  </si>
  <si>
    <t xml:space="preserve">12 WAY TPN DB </t>
  </si>
  <si>
    <t xml:space="preserve">I/C- 1 #63 A FP MCB </t>
  </si>
  <si>
    <t>SUB I/C- 3#63 DP ELCB 100mA per ph</t>
  </si>
  <si>
    <t xml:space="preserve">O/G - 24 # 16/20A SP MCB </t>
  </si>
  <si>
    <t>UPSDB</t>
  </si>
  <si>
    <t>16 way SPN DB</t>
  </si>
  <si>
    <t xml:space="preserve">Incomer: 63A DP RCBO 30mA </t>
  </si>
  <si>
    <t>Outgoings :10/16 SP MCB,  'D' Type – 10 Nos</t>
  </si>
  <si>
    <t>TOTAL FOR DISTRIBUTION BOARDS</t>
  </si>
  <si>
    <t xml:space="preserve">IV   </t>
  </si>
  <si>
    <r>
      <t xml:space="preserve">Supply &amp; installation of following </t>
    </r>
    <r>
      <rPr>
        <b/>
        <sz val="11"/>
        <rFont val="Arial"/>
        <family val="2"/>
      </rPr>
      <t>LT XLPE FRLS cables</t>
    </r>
    <r>
      <rPr>
        <sz val="11"/>
        <rFont val="Arial"/>
        <family val="2"/>
      </rPr>
      <t xml:space="preserve"> </t>
    </r>
    <r>
      <rPr>
        <b/>
        <sz val="11"/>
        <rFont val="Arial"/>
        <family val="2"/>
      </rPr>
      <t xml:space="preserve">(FINOLEX/RR KABLE/POLYCAB) </t>
    </r>
    <r>
      <rPr>
        <sz val="11"/>
        <rFont val="Arial"/>
        <family val="2"/>
      </rPr>
      <t>rated for 600 / 1100 volts AC as per IS standard 1554 Part 1 with necessary M.S. clamps.  All cables shall be properly clamped or tied when run on cable trays.  All such cables shall be provided with temporary labelling at every 20 mtrs and ten finally with metal identification tags showing the size and the location from/to the specific Panel/DB at both ends.</t>
    </r>
  </si>
  <si>
    <t>3.5C x 120 Sq. mm A2XFY - MAIN PANEL</t>
  </si>
  <si>
    <t>Mtr.</t>
  </si>
  <si>
    <t xml:space="preserve">3.5C x 35 Sq. mm A2XFY </t>
  </si>
  <si>
    <t xml:space="preserve">4C x 16 Sq. mm A2XFY - LPDB, KPDB </t>
  </si>
  <si>
    <t>4C x 4 Sq. mm 2XFY Cable ( Cu ) Kitchen equipment</t>
  </si>
  <si>
    <t>3C x 6sq. mm YWY cable ( Cu )  UPS &amp; UPSDB</t>
  </si>
  <si>
    <t>3C x 4sq. mm YWY cable ( Cu ) - AHU</t>
  </si>
  <si>
    <t>3C x 2.5 Sq. mm YWY cable ( Cu )</t>
  </si>
  <si>
    <t>Termination of following sizes of cables with Single compression cable gland.(COMET/BRAKO)</t>
  </si>
  <si>
    <t>TOTAL FOR CABLES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</si>
  <si>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</si>
  <si>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</si>
  <si>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</si>
  <si>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</si>
  <si>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r>
      <rPr>
        <b/>
        <sz val="11"/>
        <rFont val="Arial"/>
        <family val="2"/>
      </rPr>
      <t>LSZH</t>
    </r>
    <r>
      <rPr>
        <sz val="11"/>
        <rFont val="Arial"/>
        <family val="2"/>
      </rPr>
      <t>) PVC insulated .</t>
    </r>
  </si>
  <si>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</si>
  <si>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</si>
  <si>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</si>
  <si>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</si>
  <si>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</si>
  <si>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</si>
  <si>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</si>
  <si>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</si>
  <si>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</si>
  <si>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</si>
  <si>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</si>
  <si>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</si>
  <si>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</si>
  <si>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</si>
  <si>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</si>
  <si>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</si>
  <si>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</si>
  <si>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</si>
  <si>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</si>
  <si>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</si>
  <si>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</si>
  <si>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</si>
  <si>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</si>
  <si>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 xml:space="preserve">Supply, installation, testing &amp; commissioning of point wiring for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GI conduits and accessories shall be included. </t>
  </si>
  <si>
    <t>Averagepoint length of primary&amp;secondaryto be derived by Contractor, fromthe drawing provided AND+/-1MtrMeasured Radially</t>
  </si>
  <si>
    <t>a)</t>
  </si>
  <si>
    <t>Primary Light points controlled by MCB (3R x 2.5 sqmm wire)</t>
  </si>
  <si>
    <t>b)</t>
  </si>
  <si>
    <t>Secondary Light points looped in the same circuit. (3R x 2.5 sqmm wire)</t>
  </si>
  <si>
    <t>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FRLS PVC conduits, 6A switch &amp; switch board and accessories shall be included.</t>
  </si>
  <si>
    <t>Primary Light points controlled by Switch (3R x 2.5 sqmm wire)</t>
  </si>
  <si>
    <t>c)</t>
  </si>
  <si>
    <r>
      <rPr>
        <b/>
        <sz val="11"/>
        <rFont val="Arial"/>
        <family val="2"/>
      </rPr>
      <t xml:space="preserve">DB to SB &amp; SB to SB circuit wiring : For Switch Operated Primary point @ SB to SB loop point.  </t>
    </r>
    <r>
      <rPr>
        <sz val="11"/>
        <rFont val="Arial"/>
        <family val="2"/>
      </rPr>
      <t xml:space="preserve">
Wiring for switch board controlled by MCB already installed in DB by using  3 X 2.5 sq. mm flexible LSZH copper wires in 25mm GI conduits as per IS 9537 part-3  or surface mounted.</t>
    </r>
  </si>
  <si>
    <t>Mtrs</t>
  </si>
  <si>
    <t>Supply, installation, testing &amp; commissioning of point wiring for Emargency  light points, power points.  Point wiring for primary point shall include wiring from Distribution Board upto First point of the circuit and shall be measured in nos. Secondary points shall also be measured in nos and shall include the remaining light points of the circuit controlled from same distribution board where primary points are controlling. The Power points shall be measured in Nos. Cost of FRLS PVC conduits and accessories shall be included.</t>
  </si>
  <si>
    <r>
      <t xml:space="preserve">Providing point wiring for </t>
    </r>
    <r>
      <rPr>
        <b/>
        <sz val="11"/>
        <rFont val="Arial"/>
        <family val="2"/>
      </rPr>
      <t>Raw Powe</t>
    </r>
    <r>
      <rPr>
        <sz val="11"/>
        <rFont val="Arial"/>
        <family val="2"/>
      </rPr>
      <t>r points 1no. 6/16A switch socket outlet on Skirting level to be looped from the nearest point using 2 x 4.0 sq. mm copper conductor wires and minimum 4.0 sq. mm copper conductor PVC insulated green colour earth wire as per approval of Architect / Consultant.  (Cost of FRLS PVC Conduit / Floor Raceway  and switch sockets are considered elsewhere).  ( Wires shall be LSZH type )</t>
    </r>
    <r>
      <rPr>
        <b/>
        <sz val="11"/>
        <rFont val="Arial"/>
        <family val="2"/>
      </rPr>
      <t xml:space="preserve">
Note: Average primary / secondary point length to be derived by Contractor, from the drawing / site provided AND +/- 1 Mtr Measured Radially.</t>
    </r>
  </si>
  <si>
    <t>Primary Point</t>
  </si>
  <si>
    <t>Secondary points</t>
  </si>
  <si>
    <r>
      <t xml:space="preserve">Providing point wiring for </t>
    </r>
    <r>
      <rPr>
        <b/>
        <sz val="11"/>
        <rFont val="Arial"/>
        <family val="2"/>
      </rPr>
      <t>Raw Powe</t>
    </r>
    <r>
      <rPr>
        <sz val="11"/>
        <rFont val="Arial"/>
        <family val="2"/>
      </rPr>
      <t>r points 1no. 6A switch socket outlet on Skirting level to be looped from the nearest point using 2 x 2.5 sq. mm copper conductor wires and minimum 2.5 sq. mm copper conductor PVC insulated green colour earth wire as per approval of Architect / Consultant.  (Cost of Conduit / Floor Raceway  and switch sockets are considered elsewhere).  ( Wires shall be FRLS type )</t>
    </r>
    <r>
      <rPr>
        <b/>
        <sz val="11"/>
        <rFont val="Arial"/>
        <family val="2"/>
      </rPr>
      <t xml:space="preserve">
Note: Average primary / secondary point length to be derived by Contractor, from the drawing / site provided AND +/- 1 Mtr Measured Radially.</t>
    </r>
  </si>
  <si>
    <r>
      <t xml:space="preserve">Supply and laying of following PVC insulated copper conductor 1100 volt grade stranded flexible </t>
    </r>
    <r>
      <rPr>
        <b/>
        <sz val="11"/>
        <rFont val="Arial"/>
        <family val="2"/>
      </rPr>
      <t>LSZH</t>
    </r>
    <r>
      <rPr>
        <sz val="11"/>
        <rFont val="Arial"/>
        <family val="2"/>
      </rPr>
      <t xml:space="preserve"> wire in already laid  GI conduit concealed or surface mounted making connections where ever required to complete the installation.(For Kitchen and Bar Power Points) Conduit rate shall be paid separately.</t>
    </r>
  </si>
  <si>
    <t>2R x 2.5Sqmm + 1R x 2.5Sqmm Cu. Wires</t>
  </si>
  <si>
    <t>3R x 4Sqmm Cu. Wires</t>
  </si>
  <si>
    <t>4R x 4Sqmm + 2R x 2.5Sqmm Cu. Wires</t>
  </si>
  <si>
    <t>d)</t>
  </si>
  <si>
    <t>4R x 6Sqmm + 2R x 2.5Sqmm Cu. Wires</t>
  </si>
  <si>
    <r>
      <t>Supply &amp; installation of 25 mm dia. GI</t>
    </r>
    <r>
      <rPr>
        <b/>
        <sz val="11"/>
        <rFont val="Arial"/>
        <family val="2"/>
      </rPr>
      <t xml:space="preserve"> </t>
    </r>
    <r>
      <rPr>
        <sz val="11"/>
        <rFont val="Arial"/>
        <family val="2"/>
      </rPr>
      <t>conduit with pull box / junction box &amp; all accessories for Kitchen &amp; Bar Power wiring as per the requirement</t>
    </r>
  </si>
  <si>
    <t xml:space="preserve">a </t>
  </si>
  <si>
    <t xml:space="preserve"> - do - but  conduit pipe shall be Rigid type.</t>
  </si>
  <si>
    <t xml:space="preserve">b </t>
  </si>
  <si>
    <t xml:space="preserve"> - do - but flexible conduit pipe</t>
  </si>
  <si>
    <r>
      <t xml:space="preserve">Supply and installation of GI trunking </t>
    </r>
    <r>
      <rPr>
        <b/>
        <sz val="11"/>
        <rFont val="Arial"/>
        <family val="2"/>
      </rPr>
      <t>(SV POWER/ASIAN)</t>
    </r>
    <r>
      <rPr>
        <sz val="11"/>
        <rFont val="Arial"/>
        <family val="2"/>
      </rPr>
      <t xml:space="preserve"> with </t>
    </r>
    <r>
      <rPr>
        <b/>
        <sz val="11"/>
        <rFont val="Arial"/>
        <family val="2"/>
      </rPr>
      <t>2 mm thickness</t>
    </r>
    <r>
      <rPr>
        <sz val="11"/>
        <rFont val="Arial"/>
        <family val="2"/>
      </rPr>
      <t xml:space="preserve"> &amp; properties/clamps for suspension at appropriate intervals &amp; as per the route approved by Architect/Consultant. (For DATA/CONTROL WIRING/LIGHTING &amp; POWER CIRCUITS / KITCHEN)</t>
    </r>
  </si>
  <si>
    <t xml:space="preserve">300 x 50 x 2mm </t>
  </si>
  <si>
    <t xml:space="preserve">100 x 50 x 2mm </t>
  </si>
  <si>
    <t xml:space="preserve">Supply, installation, testing &amp; commissioning of flush mounted plate type switch and switch + sockets with hot dipped GI box complete as per the final approval of Architect/Consultant </t>
  </si>
  <si>
    <t xml:space="preserve">6A one way plate type switch </t>
  </si>
  <si>
    <t xml:space="preserve">c  </t>
  </si>
  <si>
    <t>5/15A 5pin switch socket outlet &amp; usb point</t>
  </si>
  <si>
    <t>f</t>
  </si>
  <si>
    <t>3 nos. 5/15A  socket controlled by 2no 6A switch+ data+telephone+usb</t>
  </si>
  <si>
    <t>g</t>
  </si>
  <si>
    <t>2 nos. 5/15A socket controlled by 2no 6A switch + data</t>
  </si>
  <si>
    <t>l</t>
  </si>
  <si>
    <t xml:space="preserve">I phase, 2 Nos x 5/15 amp, bakelite socket &amp; switch, housed in Fabricated SS Panel suitable for hanging arrangement for Kitchen equipments. (having Two outlet  /6 modular plate) </t>
  </si>
  <si>
    <r>
      <t xml:space="preserve">Supply, installation of temporary lighting &amp; power arrangement for construction purpose of with </t>
    </r>
    <r>
      <rPr>
        <b/>
        <sz val="11"/>
        <rFont val="Arial"/>
        <family val="2"/>
      </rPr>
      <t>industrial type switch &amp; sockets/MCB's/ELCB's</t>
    </r>
    <r>
      <rPr>
        <sz val="11"/>
        <rFont val="Arial"/>
        <family val="2"/>
      </rPr>
      <t xml:space="preserve"> &amp; lighting fittings as required to finish the work for interior contractor &amp; necessary electrical protections throughout the site for construction work till the handover of site. Contractor shall maintain the saftey rules &amp; regulations as per Airport Security Department. The material shall be taken back by the contractor. </t>
    </r>
  </si>
  <si>
    <t>Job</t>
  </si>
  <si>
    <t>TOTAL FOR WIRING &amp; ACCESSORIES</t>
  </si>
  <si>
    <t>LIGHTING FITTINGS</t>
  </si>
  <si>
    <r>
      <t xml:space="preserve">Installation, testing &amp; commissioning of the following concealed / surface mounted or suspended light fixtures </t>
    </r>
    <r>
      <rPr>
        <b/>
        <sz val="11"/>
        <rFont val="Arial"/>
        <family val="2"/>
      </rPr>
      <t xml:space="preserve">AS PER FINAL APPROVAL FROM ARCHITECT/CLIENT/CONSULTANT </t>
    </r>
    <r>
      <rPr>
        <sz val="11"/>
        <rFont val="Arial"/>
        <family val="2"/>
      </rPr>
      <t>with lamps, ballast &amp; all necessary mounting &amp; supporting accessories. No additional cost shall be paid for supporting.</t>
    </r>
  </si>
  <si>
    <t>600x600mm PANEL LIGHT</t>
  </si>
  <si>
    <t>1200mm SOFFIT LIGHT</t>
  </si>
  <si>
    <t>DOWNLIGHT</t>
  </si>
  <si>
    <t>1000MM TRACK LIGHT</t>
  </si>
  <si>
    <t>2000MM TRACK LIGHT</t>
  </si>
  <si>
    <t>1400x2100MM SOFFIT LIGHT</t>
  </si>
  <si>
    <t>LED STRIP LIGHT</t>
  </si>
  <si>
    <t>TOTAL FOR LIGHTING FIXTURES</t>
  </si>
  <si>
    <t>Supply &amp; erection of G.I. strip of 25 x 3 mm used  for earthing on wall, cable trays with necessary clamps fixed on wall painted with bituminous paint in an approved manner.</t>
  </si>
  <si>
    <t>1 no. 4 sq. mm YY cable in 25mm GI conduit for earthing FOR NETWORK RACK</t>
  </si>
  <si>
    <t xml:space="preserve">Supplying &amp; erecting bare copper conductor of 8 swg for earthing purpose </t>
  </si>
  <si>
    <t>TOTAL FOR EARTHING</t>
  </si>
  <si>
    <t>Supply &amp; laying of Rubber Mats, CPRI tested conforming to standards like BS 921, ASTM-D 178 &amp;  IEC 479 for different operatng voltage ratings as below.</t>
  </si>
  <si>
    <t>Supply of  2M x 1M Rubber mat suitable for operatng voltage upto 1.1 KV</t>
  </si>
  <si>
    <t>Supply &amp; fixing of approved shock treatment chart written in English and in local  Language. The chart shall be framed in Teakwood and covered with glass.</t>
  </si>
  <si>
    <r>
      <t>Supply &amp; fixing of the best quality</t>
    </r>
    <r>
      <rPr>
        <b/>
        <sz val="11"/>
        <rFont val="Arial"/>
        <family val="2"/>
      </rPr>
      <t xml:space="preserve"> LT Danger Boards(415V)</t>
    </r>
    <r>
      <rPr>
        <sz val="11"/>
        <rFont val="Arial"/>
        <family val="2"/>
      </rPr>
      <t xml:space="preserve"> for </t>
    </r>
    <r>
      <rPr>
        <b/>
        <sz val="11"/>
        <rFont val="Arial"/>
        <family val="2"/>
      </rPr>
      <t xml:space="preserve"> </t>
    </r>
    <r>
      <rPr>
        <sz val="11"/>
        <rFont val="Arial"/>
        <family val="2"/>
      </rPr>
      <t>of approved  shape and size as specified  by the   local electrical  authorities written in English, and  local  Language</t>
    </r>
  </si>
  <si>
    <t>Supply &amp; handed over to client of First Aid Box</t>
  </si>
  <si>
    <t>SITC of Emergency Exit signage (battery operated) approval by client / architect / consultant. Make: Prolite or Equivalent</t>
  </si>
  <si>
    <t>TOTAL FOR MISELANIOUS</t>
  </si>
  <si>
    <t xml:space="preserve">LOW VOLTAGE SYSTEM </t>
  </si>
  <si>
    <t xml:space="preserve">Supply &amp; Installation of 25mm.dia. GI conduit with pull box/ junction box &amp; all accessories for DATA /VOICE/WIFI wiring as per the requirement. </t>
  </si>
  <si>
    <r>
      <t xml:space="preserve">Providing DATA wiring inside 25mm dia GI conduit from  each Data outlet to ICT CP Point by using Indoor Type CAT6A, </t>
    </r>
    <r>
      <rPr>
        <sz val="10"/>
        <rFont val="Cambria"/>
        <family val="1"/>
      </rPr>
      <t xml:space="preserve"> </t>
    </r>
    <r>
      <rPr>
        <sz val="10"/>
        <color indexed="10"/>
        <rFont val="Cambria"/>
        <family val="1"/>
      </rPr>
      <t/>
    </r>
  </si>
  <si>
    <r>
      <t xml:space="preserve">Supply &amp; Installation of Internet Jack Unit RJ-45 suitable for CAT6A </t>
    </r>
    <r>
      <rPr>
        <sz val="10"/>
        <rFont val="Cambria"/>
        <family val="1"/>
      </rPr>
      <t/>
    </r>
  </si>
  <si>
    <r>
      <t xml:space="preserve">Supply &amp; Installation of </t>
    </r>
    <r>
      <rPr>
        <sz val="11"/>
        <rFont val="Cambria"/>
        <family val="1"/>
      </rPr>
      <t xml:space="preserve">make </t>
    </r>
    <r>
      <rPr>
        <sz val="11"/>
        <rFont val="Cambria"/>
        <family val="1"/>
      </rPr>
      <t xml:space="preserve">Cat 6A, UTP Patch Cords, with snagless boots, color matched, Blue, 3 Feet </t>
    </r>
  </si>
  <si>
    <r>
      <t xml:space="preserve">Supply &amp; Installation of </t>
    </r>
    <r>
      <rPr>
        <sz val="11"/>
        <rFont val="Cambria"/>
        <family val="1"/>
      </rPr>
      <t xml:space="preserve">make </t>
    </r>
    <r>
      <rPr>
        <sz val="11"/>
        <rFont val="Cambria"/>
        <family val="1"/>
      </rPr>
      <t xml:space="preserve">Cat 6A, UTP Patch Cords, with snagless boots, color matched, Blue, 7 Feet </t>
    </r>
  </si>
  <si>
    <t>Supply &amp; laying indoors multi-pair 0.5mm dia copper PVC insulated and sheathed, armoured  telephone cables on walls, ceiling, cable trays, trunking complete with clamps, cable markers etc. from MDF to the various tag blocks as specified</t>
  </si>
  <si>
    <t xml:space="preserve"> 10 pair cable armoured</t>
  </si>
  <si>
    <t>Supply &amp; installation of telephone tag block with KRONE terminal connectors, G.I.J.B as specified &amp; com-plete with all interconnections and jumper connections bet-ween the two tag blocks on all floors as shown on drgs.</t>
  </si>
  <si>
    <t>c</t>
  </si>
  <si>
    <t xml:space="preserve"> 10 pair tel. tag block</t>
  </si>
  <si>
    <t>Supply &amp; Laying of 2x2.5 Sq.mm FRLS Speaker Cable. The cost of conduit shall be paid separately.</t>
  </si>
  <si>
    <t>Mtr</t>
  </si>
  <si>
    <t>Supply &amp; Laying of 25mm dia. GI Conduit</t>
  </si>
  <si>
    <t>TOTAL FOR DATA AND TELEPHONE SYSTEM</t>
  </si>
  <si>
    <t>ADDRESSABLE FIRE ALARM  BOQ FOR CARL JR @ LUCKNOW</t>
  </si>
  <si>
    <t>DATE: 17.01.2024</t>
  </si>
  <si>
    <t>SR.NO</t>
  </si>
  <si>
    <t>SUPPLY RATE</t>
  </si>
  <si>
    <t>INSTALLATION RATE</t>
  </si>
  <si>
    <t>TOTAL RATE</t>
  </si>
  <si>
    <t>TOTAL AMOUNT IN RS.</t>
  </si>
  <si>
    <t>ADDRESSABLE  FIRE ALARM SYSTEM - NOTIFIER MAKE</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</si>
  <si>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</si>
  <si>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</si>
  <si>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</si>
  <si>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</si>
  <si>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</si>
  <si>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</si>
  <si>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</si>
  <si>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</si>
  <si>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and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</si>
  <si>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</si>
  <si>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r>
      <t xml:space="preserve">Supply,Installation,Testing &amp; Commissioning of above / below ceiling mounted Analogue </t>
    </r>
    <r>
      <rPr>
        <b/>
        <sz val="10"/>
        <color indexed="8"/>
        <rFont val="Arial"/>
        <family val="2"/>
      </rPr>
      <t>Addressable Flash scan Type Photoelectric smoke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</si>
  <si>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Supply,Installation,Testing &amp; Commissioning of above / below ceiling mounted Analogue Addressable</t>
    </r>
    <r>
      <rPr>
        <b/>
        <sz val="10"/>
        <color indexed="8"/>
        <rFont val="Arial"/>
        <family val="2"/>
      </rPr>
      <t xml:space="preserve"> Heat / Thermal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</si>
  <si>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t>Supply,Installation,Testing &amp; Commissioning of  Addressable Break Glass Manual Call Point   having Rotary, decimal addressing system and having an integrally mounted addressabla module that monitors and reports contact status.</t>
  </si>
  <si>
    <t>Response indicator.</t>
  </si>
  <si>
    <t>NOTE: FIRE PANEL SHALL BE PROVIDED WITH FACILITY TO INTEGRATE WITH AIRPORT PANEL</t>
  </si>
  <si>
    <t>CABLES</t>
  </si>
  <si>
    <r>
      <t xml:space="preserve">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t>
    </r>
    <r>
      <rPr>
        <b/>
        <sz val="10"/>
        <color indexed="8"/>
        <rFont val="Arial"/>
        <family val="2"/>
      </rPr>
      <t>(MAKE: RR CABLE)</t>
    </r>
  </si>
  <si>
    <t>2 core x 1.5 Sq.mm armoured cable(Un-screened, LSZH armoured)</t>
  </si>
  <si>
    <t>TOTAL FOR ADDRESSABLE FIRE ALARM SYSTEM</t>
  </si>
  <si>
    <t>RATE</t>
  </si>
  <si>
    <t>AMOUNT</t>
  </si>
  <si>
    <t>I. CEILING WORKS</t>
  </si>
  <si>
    <t xml:space="preserve">Gypsum Ceiling 
(Fire rated)
</t>
  </si>
  <si>
    <t>Providing, making and fixing of POP false ceiling as per manufacturer design and drawing including cut-outs for hvac grille, lights etc.at any/ all heights. Rate quoted should be including of vertical drop of any heights, mouldings and size mentioned in drawings with necessary required framing in 450 x 900 MM ultra Gyproc sections, fittings, and fixtures, scaffolding, floor covering, masking tape and cleaning the area all complete as per drawing, design &amp; manufactures specification all complete. Rates do not include painting work.</t>
  </si>
  <si>
    <t>LKO_DSHA_CARL'S JR._D16A_GFC_R0_230928_07</t>
  </si>
  <si>
    <t>a. FOH</t>
  </si>
  <si>
    <t>N.A.</t>
  </si>
  <si>
    <t>Metal Grid ceiling</t>
  </si>
  <si>
    <t>P&amp;F of false ceiling consisting of 20g Aluminium planks made of pre-coated (Top &amp; Bottom) &amp; Size : 600 x 600 MM tiles . False Ceiling with necessary supports, hangers etc. provided to install light fitting, fresh air grill etc. (from Hunter Douglas or Armstrong)</t>
  </si>
  <si>
    <t>II. PAINTING WORKS</t>
  </si>
  <si>
    <t>POP Punning</t>
  </si>
  <si>
    <t>Providing and applying Plaster of Paris punning of average thickness 12-18 MM to existing wall surfaces in true level and plumb complete as per design and drawing. Cleaning the surface properly with sand paper, filling cracks/holes with plaster of Paris. Applying lambi/ putty (lambi/putty will be of good quality) sand papering the putty work on chamfers, etc. at any / all heights. Rate include cost for making grooves up to 12mm thick if required in horizontal or vertical direction near doors, windows, skirting, floor covering, masking tape and cleaning the area all complete as per drawing, design &amp; manufactures specification.</t>
  </si>
  <si>
    <t xml:space="preserve">Ceiling Paint on Gypsum
</t>
  </si>
  <si>
    <t>Providing &amp; applying three (03) coats of approved Plastic paint on  exposed surface on ceiling including scraping, primer , filling with putty etc. complete with final coat no brush mark to be visible after painting colour shade as specified.</t>
  </si>
  <si>
    <t>Duct painting</t>
  </si>
  <si>
    <t>Providing &amp; applying Three (03) coats of powder coat (as per approved shade) on exposed surface on metal duct including removing of old paint, required zink oxide paint etc. complete with final coat no brush mark to be visible after painting colour shade as specified.</t>
  </si>
  <si>
    <t>Fire Sprinkler paint</t>
  </si>
  <si>
    <t>Providing &amp; applying Three (03) coats of fire rated paint as per standard on exposed surface on metal including removing of old paint etc. complete with final coat no brush mark to be visible after painting colour shade as specified.</t>
  </si>
  <si>
    <t>III. CARPENTRY WORKS</t>
  </si>
  <si>
    <t>A. DOORS &amp; WINDOWS</t>
  </si>
  <si>
    <t>Kitchen Door</t>
  </si>
  <si>
    <t>Providing &amp; fixing in position of wooden FRD Single Leaf Door made up of 45mm thick fire rated  flush door shutter of approved make &amp; thickness, Inner side finished with laminate and outer side with PU polish finish including  providing &amp; fixing 700mm X 200mm fire rated glass Vision panel and 12mm  thk  Wooden lipping all around, including of 2400mm X 300mm SS push plate, including P/F of Door frame made out of CP Teak / Ash wood or equivalent with PU polish finish. Size of the frame approximate 100mm wide X 50mm thick.  Applicable hardware's such as s/s handles/ ss push plate, floor spring and any other hardware etc required to complete the related works as per design &amp; detail.  door hardware make consider Dorma / Hafele/Ozon /equivalent. Need heavy duty floor spring &amp; one side openable.</t>
  </si>
  <si>
    <t>LKO_DSHA_CARL'S JR._D16A_GFC_R0_230928_24</t>
  </si>
  <si>
    <t>Opening size: 1000 x 2100 MM</t>
  </si>
  <si>
    <t>NOS</t>
  </si>
  <si>
    <t>Trap Door</t>
  </si>
  <si>
    <t>Providing and fixing trap doors for access to the service areas. The trap door shall have an external frame made of 50mm x 50mm in good quality seasoned wood scantling on which the shutter is hinged. Shutter shall be made of 19 mm. fire rated Plywood. The exposed side &amp;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</si>
  <si>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Opening size: 600 x 1200 MM</t>
  </si>
  <si>
    <t>Pick up window</t>
  </si>
  <si>
    <t>Providing &amp; fixing Single Leaf sliding window of 12mm thk fire rated glass of approved make fixed with 50 x 50 mm powder coated Aluminium frame (cubic section). Applicable hardware's such as s/s conceal handles, sliding channel, door lock, tower bolt any other hardware etc required to complete the related works as per design &amp; detail.  door hardware make consider Dorma / Hafele/Ozon /equilient.</t>
  </si>
  <si>
    <t>LKO_DSHA_CARL'S JR._D16A_GFC_R0_230928_25</t>
  </si>
  <si>
    <t>Opening size: 
 905 X 1200 mm</t>
  </si>
  <si>
    <t xml:space="preserve">B. COUNTER &amp; BULKHEAD </t>
  </si>
  <si>
    <t>POS Counter/ Unit</t>
  </si>
  <si>
    <t>P/F of 900 MM Deep counter/ unit to be made out of 19 MM  thk plywood of approved make branded fire rated Ply (Calibrated, IS 303) -- Greenply or Equivalent brand fixed on 40 x 40 MM Aluminium box frame at 600 MM C/C Horiozontaly and verticaly to maintain gap between wall and panel as directed in detail drawing. The counter front appron to be cladded in app. solid surface as per drawing with 150 MM high powder coated MS skirting.</t>
  </si>
  <si>
    <t>LKO_DSHA_CARL'S JR._D16A_GFC_R0_230928_21</t>
  </si>
  <si>
    <t>a.</t>
  </si>
  <si>
    <t xml:space="preserve">P/F of 900 MM Deep counter/ unit to be made out of 19 MM thk plywood of approved make branded fire rated Ply (Calibrated, IS 303) - Greenply or Equivalent brand fixed on 40 x 40 MM Aluminium box frame at 600 MM C/C Horiozontaly and verticaly to maintain gap between wall and panel as directed in detail drawing. </t>
  </si>
  <si>
    <t xml:space="preserve">4750MM L X 900MM D X 1100MM H </t>
  </si>
  <si>
    <t>RMT</t>
  </si>
  <si>
    <t>b.</t>
  </si>
  <si>
    <t>12 MM thk corian to be fixed on exisitng counter as directed in detail drawing.</t>
  </si>
  <si>
    <t>Depth: 900 MM</t>
  </si>
  <si>
    <t>Corian basic rate: 600 Per SQ.FT.</t>
  </si>
  <si>
    <t>c.</t>
  </si>
  <si>
    <t>Front Apron to be to be cladded with corian as per drawing. Corian basic rate: 600 Per SQ.FT.</t>
  </si>
  <si>
    <t>Height: 1100 MM</t>
  </si>
  <si>
    <t>d.</t>
  </si>
  <si>
    <t>35 MM Dia MS foot rail powder coated at the bottom.</t>
  </si>
  <si>
    <t>e.</t>
  </si>
  <si>
    <t>150 MM high powder coated MS skirting.</t>
  </si>
  <si>
    <t>f.</t>
  </si>
  <si>
    <t>Providing &amp; Fixing of POS counter unit with 18mm thick plywood finished with laminate , unit having 2 nos. of drawers with necessary drawer compartment , 4nos. of wooden shelves in side the unit, lower part having 6 nos. of openable shutters provision &amp; unit finished with laminate. Rate inclusive of all necessary hardware fittings - like hinges, draw telescopic channels, cup board lock, decorative antique bolt handle, wire managers, locks etc. (approved &amp; branded make) &amp;  necessary cut out for services requirements.</t>
  </si>
  <si>
    <t>Pick up counter</t>
  </si>
  <si>
    <t>P/F of 200 MM Deep&amp; 25mmthk. counter to be made out of 12 MM  thk. plywood of approved make branded firerated Ply (Calibrated, IS 303) -- Greenply or Equivalent brand fixed on  wall with 100mm high wooden support finished in PU polish.  The counter cladded in app. solid surface as per drawing.</t>
  </si>
  <si>
    <t>Bulkhead</t>
  </si>
  <si>
    <t>P &amp; F of 40 x 50 MM MS section framework suspended from ceiling  having 19 mm thk fire rated plywood boxing cladded with 12mm thk. white ceramic metro tile  pattern as per drawing on the front and bottom side. The back side to be finished in 12 mm thk sada white tile. Rate including all necessary hardware fittings to instal , scaffolding, etc. as required on site. Complete as per architectural detail drawing &amp; site engineer's instruction.</t>
  </si>
  <si>
    <t>40 x 50 MM thk MS framework horizontal &amp; vertical member suspended from the ceiling  with necessary supports.</t>
  </si>
  <si>
    <t xml:space="preserve">4465 MM x 1700 MM </t>
  </si>
  <si>
    <t xml:space="preserve">Front, bottom &amp; back made out of  19 MM thk. plywood branded fire rated Ply (Calibrated, IS 303) </t>
  </si>
  <si>
    <t>Plwood boxing to be cladded with 12mm thk. white ceramic metro tile  pattern on front and bottom as per drawing
(Metro Tile Basic rate: 150 SQ.FT.)</t>
  </si>
  <si>
    <t>Plwood backside to be cladded with 12 mm thk sada white tile. 
(Sada Tile Basic rate: 55 SQ.FT.)</t>
  </si>
  <si>
    <t>Bison board/ v- board Panelling</t>
  </si>
  <si>
    <t>Providing, making and fixing of wall paneling made of 12mm thk  branded bison board/ V board paneling on wall including 50 x 100 mm MS framework  @ 1000 mm c/c from slab to slab height of 3700mm.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</si>
  <si>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Plywood in ceiling
(fire rated)</t>
  </si>
  <si>
    <t>Providing &amp; fixing plywood ceiling with aluminum or wooden framework to install lighting 300 x 300 mm box with all necessary required framing, approved make adhesive and fasteners, cutting/ chamfering/ groove/rounding wherever required, at all height with lead and lift, finishing, cleaning as per design and drawing etc. all complete.</t>
  </si>
  <si>
    <t>IV. MISCELLANEOUS</t>
  </si>
  <si>
    <t xml:space="preserve">Geometric wallpaper </t>
  </si>
  <si>
    <t xml:space="preserve">P &amp; F of Geometric wallpaper as per approval </t>
  </si>
  <si>
    <t>Basic rate- 155/Sq Ft</t>
  </si>
  <si>
    <t>Electrical DB</t>
  </si>
  <si>
    <t>20 x 40 aluminium section with aluminium louvered shutter  finished with fire retardant paint (2 hrs fire resistant)</t>
  </si>
  <si>
    <t>Total               Amount</t>
  </si>
  <si>
    <t>HVAC BOQ</t>
  </si>
  <si>
    <t>Description Items</t>
  </si>
  <si>
    <t>Supply Rate</t>
  </si>
  <si>
    <t>Installation Rate</t>
  </si>
  <si>
    <t>Sr.No.</t>
  </si>
  <si>
    <t>Item Description</t>
  </si>
  <si>
    <t xml:space="preserve">Note: </t>
  </si>
  <si>
    <t>Prices shall be based on supply, installation, testing &amp; commissioning (SITC) at site including all taxes, duties, transportation &amp; insurance etc.</t>
  </si>
  <si>
    <t>CHILLED WATER TYPE CEILING SUSPENDED AHU (AIR HANDLING UNIT) :</t>
  </si>
  <si>
    <t>CEILING SUSPENDED AHU :</t>
  </si>
  <si>
    <t>Supply  and assembly of Ceiling Suspended Double skin cabinet type AHU Integrated (Air handling units) of following specifications:</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</si>
  <si>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</si>
  <si>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</si>
  <si>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</si>
  <si>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</si>
  <si>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</si>
  <si>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</si>
  <si>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</si>
  <si>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</si>
  <si>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 xml:space="preserve">a. Coil air entering temperature - 75.4°F DB </t>
  </si>
  <si>
    <t>b. Coil air leaving temperature - 54 deg. F DB/ 52.99 deg. F WB</t>
  </si>
  <si>
    <t>c. Chilled water temperature entering - 6.0 deg. C/ 42.8 deg. F</t>
  </si>
  <si>
    <t>d. Chilled water temperature leaving - 13.3 deg. C/ 55.9 deg. F</t>
  </si>
  <si>
    <t>Make : VTS / Zeco / Citizen</t>
  </si>
  <si>
    <t xml:space="preserve">Type             Capacity          Tonnage              ESP                  No. of        </t>
  </si>
  <si>
    <t xml:space="preserve">                       (Cfm)                 TR               (mm WG)              Rows          </t>
  </si>
  <si>
    <r>
      <t xml:space="preserve">CS AHU          1500                 3.1         </t>
    </r>
    <r>
      <rPr>
        <sz val="10"/>
        <color indexed="8"/>
        <rFont val="Calibri"/>
        <family val="2"/>
      </rPr>
      <t xml:space="preserve">           25                      4/6          </t>
    </r>
  </si>
  <si>
    <t>GENERAL NOTES:</t>
  </si>
  <si>
    <t>LHS &amp; RHS VALVE station location to be confirmed.</t>
  </si>
  <si>
    <t>Fan outlet velocity - 1600 FPM</t>
  </si>
  <si>
    <t>Contractor shall submit static pressure calculation for all above units to Client/Consultant.</t>
  </si>
  <si>
    <t>Any change in motor HP shall be made at no extra cost to client.</t>
  </si>
  <si>
    <t>Fan efficiency shall be minimum 75%</t>
  </si>
  <si>
    <t xml:space="preserve">The cost shall be included liftting &amp; shifting of each equipment / material with all necesaary arrnagement. Also, it shall be included the cost of scaffloding required for Installation of such material / equipment. </t>
  </si>
  <si>
    <t>SUB-TOTAL</t>
  </si>
  <si>
    <t>CHILLED WATER PIPING WITH INSULATION:</t>
  </si>
  <si>
    <t>CHW PIPE</t>
  </si>
  <si>
    <r>
      <t xml:space="preserve">SITC  of  MS Heavy duty class 'C' </t>
    </r>
    <r>
      <rPr>
        <sz val="10"/>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</si>
  <si>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</si>
  <si>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r>
      <rPr>
        <sz val="10"/>
        <color indexed="8"/>
        <rFont val="Calibri"/>
        <family val="2"/>
      </rPr>
      <t>Φ</t>
    </r>
    <r>
      <rPr>
        <sz val="10"/>
        <color indexed="8"/>
        <rFont val="Calibri"/>
        <family val="2"/>
      </rPr>
      <t xml:space="preserve"> 32 mm</t>
    </r>
  </si>
  <si>
    <t>Rmt</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</si>
  <si>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</si>
  <si>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10"/>
        <color indexed="8"/>
        <rFont val="Calibri"/>
        <family val="2"/>
      </rPr>
      <t>Joints should be sealed with 50 mm wide 3 mm thick self adhesive tape and putting PVC bands at all supports.</t>
    </r>
  </si>
  <si>
    <t>Make: Armaflex &amp; K-flex</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</si>
  <si>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</si>
  <si>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</si>
  <si>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</si>
  <si>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</si>
  <si>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</si>
  <si>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No.</t>
  </si>
  <si>
    <t>PIBCV VALVES</t>
  </si>
  <si>
    <r>
      <t xml:space="preserve">SITC of Pressure Independent  Balancing  cum Control Valves (PIBCV) including integrated motorised control valve and balancing device for combined flow and water balancing requirement.  </t>
    </r>
    <r>
      <rPr>
        <sz val="10"/>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</si>
  <si>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</si>
  <si>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</si>
  <si>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</si>
  <si>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</si>
  <si>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</si>
  <si>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</si>
  <si>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</si>
  <si>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</si>
  <si>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</si>
  <si>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</si>
  <si>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</si>
  <si>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INSULATED CONDENSATE DRAIN PIPE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</si>
  <si>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</si>
  <si>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Make: Supreme, Prince, Astral</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</si>
  <si>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</si>
  <si>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</si>
  <si>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</si>
  <si>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</si>
  <si>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</si>
  <si>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e</t>
  </si>
  <si>
    <t>The piping support should be as per tender specification and additional supports are to be provided Contractor as decided by Consultant.</t>
  </si>
  <si>
    <t>All the valves shall be insulated with the same material as that of Chilled water pipng and cost of insulation for valves shall be considered.</t>
  </si>
  <si>
    <t>VENTILATION SYSTEM</t>
  </si>
  <si>
    <t xml:space="preserve">KITCHEN DRY SCRUBBER </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</si>
  <si>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</si>
  <si>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Finishing - Power coated, Dark Blue</t>
  </si>
  <si>
    <t>Operating voltage - 220 Vac+/-10%,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</si>
  <si>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</si>
  <si>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</si>
  <si>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</si>
  <si>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</si>
  <si>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</si>
  <si>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</si>
  <si>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</si>
  <si>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</si>
  <si>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</si>
  <si>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Make: Rydair / Espair</t>
  </si>
  <si>
    <t>CFM - 4300</t>
  </si>
  <si>
    <t>SHEET METAL WORKS:</t>
  </si>
  <si>
    <t>FACTORY FABRICATED G.I RECTANGULAR DUCT</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</si>
  <si>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</si>
  <si>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 xml:space="preserve">GI  Sheet Makes : Tata, Jindal, SAIL, Ispat </t>
  </si>
  <si>
    <t>Make: Rola Star, Zeco &amp; Ductofab</t>
  </si>
  <si>
    <t>24 Gauge GI Sheet Metal Duct (0-750mm)</t>
  </si>
  <si>
    <t>Sq.mtr</t>
  </si>
  <si>
    <t>EXTRUDED ALUMINIUM CEILING GRILLES</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</si>
  <si>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</si>
  <si>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Make: Cosmos, Air Master &amp; System Air</t>
  </si>
  <si>
    <t>Linear / Square / Rectangular Grille</t>
  </si>
  <si>
    <t>Curve Grille</t>
  </si>
  <si>
    <t>DOOR TRANSFER GRILLE</t>
  </si>
  <si>
    <t xml:space="preserve">SITC of Aluminium extruded powder coated Door transfer grills. </t>
  </si>
  <si>
    <t>Door transfer grille (Back to Back)</t>
  </si>
  <si>
    <t>MULTI LEAF VOLUME CONTROL DAMPER</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</si>
  <si>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</si>
  <si>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OPPOSED BLADE DAMPER</t>
  </si>
  <si>
    <t>SITC of Aluminium Opposed blade dampers black powder coated vertical blades type for supply air collar. The damper should be gear operated type.</t>
  </si>
  <si>
    <t>CANVAS CONNECTION</t>
  </si>
  <si>
    <t>SITC of Flexible connections between mouth piece of Fan and initial piece of ducting with inspection zip. Flexible connections shall be double thickness non-flammable material (Fire retardant type).</t>
  </si>
  <si>
    <t>For AHU</t>
  </si>
  <si>
    <t>No</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</si>
  <si>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</si>
  <si>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</si>
  <si>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</si>
  <si>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</si>
  <si>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</si>
  <si>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</si>
  <si>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</si>
  <si>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</si>
  <si>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</si>
  <si>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</si>
  <si>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</si>
  <si>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</si>
  <si>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</si>
  <si>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</si>
  <si>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ACOUSTIC INSULATION</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</si>
  <si>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</si>
  <si>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THERMAL INSULATION FOR KITCHEN EXHAUST DUCTS</t>
  </si>
  <si>
    <t>SITC of 50mm thick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</si>
  <si>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Make: Rockwool / UP Twiga</t>
  </si>
  <si>
    <t>Insulation work to be coordinated with other agencies and repair to be included by contractor as per site requirement.</t>
  </si>
  <si>
    <t xml:space="preserve">Vendors to take care of the installation, if any damages takes place the vendor to repair or replace and hand over to clients in good and acceptable condition. </t>
  </si>
  <si>
    <t>Thermal insulation shall be internal for Elliptical / Expossed ducting.</t>
  </si>
  <si>
    <t>ELECTRICAL WORKS:</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</si>
  <si>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</si>
  <si>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</si>
  <si>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</si>
  <si>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Suitable for 3000 CFM Dry Scrubber, 1 ph</t>
  </si>
  <si>
    <t>Earthing:</t>
  </si>
  <si>
    <t>8 SWG</t>
  </si>
  <si>
    <t>BTU METER</t>
  </si>
  <si>
    <t>Supply,fixing and testing of inline Btu meter for the flow rate &amp; temperature measurement consisting mainly of following 3 parts</t>
  </si>
  <si>
    <t>a) Ultrasonic Flow Meter</t>
  </si>
  <si>
    <t>b) Matched pair of temp sensor</t>
  </si>
  <si>
    <t>c) Flowcell Sensor</t>
  </si>
  <si>
    <t>c) BTU Meter - 4 - 20mA DC from flowmeter</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</si>
  <si>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</si>
  <si>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</si>
  <si>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Dia 32 mm</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</si>
  <si>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</si>
  <si>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</si>
  <si>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</si>
  <si>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</si>
  <si>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50mm wide</t>
  </si>
  <si>
    <t>Date-</t>
  </si>
  <si>
    <t>09.12.2023</t>
  </si>
  <si>
    <t>CARL'S JR  -LUCKNOW</t>
  </si>
  <si>
    <t>BOQ FOR FIRE FIGHTING SYSTEMS</t>
  </si>
  <si>
    <t xml:space="preserve">S/NO </t>
  </si>
  <si>
    <t xml:space="preserve">DESCRIPTION </t>
  </si>
  <si>
    <t>QUANTITY</t>
  </si>
  <si>
    <t xml:space="preserve">UNIT </t>
  </si>
  <si>
    <t xml:space="preserve">Amount </t>
  </si>
  <si>
    <r>
      <t xml:space="preserve">Providing, laying, jointing,  testing and commissioning of G.I. `C' Class pipes (IS:1239 (Part-I)-1979) including cutting,threading welding etc providing all malleable galvanized iron fittings conforming to IS 1879, viz. Flanges, bends, tees, elbows,reducers, unions, supporting with G. I. clamps, hangers, M.S. brackets etc. including cutting holes and chases in brick or RCC wall / slabs and making good the same to the Approval of Architect / consultant,complete including painting with one coat of primer and two or more coats of synthetic enamel paint of approved make and shade. </t>
    </r>
    <r>
      <rPr>
        <b/>
        <sz val="13"/>
        <rFont val="Calibri"/>
        <family val="2"/>
      </rPr>
      <t>( Note- Rigid pipe extension from existing line is considered)</t>
    </r>
  </si>
  <si>
    <t>i)</t>
  </si>
  <si>
    <r>
      <t>25 mm dia</t>
    </r>
    <r>
      <rPr>
        <b/>
        <sz val="13"/>
        <rFont val="Calibri"/>
        <family val="2"/>
      </rPr>
      <t>.</t>
    </r>
  </si>
  <si>
    <t>ii)</t>
  </si>
  <si>
    <r>
      <t>32 mm dia</t>
    </r>
    <r>
      <rPr>
        <b/>
        <sz val="13"/>
        <rFont val="Calibri"/>
        <family val="2"/>
      </rPr>
      <t>.</t>
    </r>
  </si>
  <si>
    <t>iii)</t>
  </si>
  <si>
    <t>40 mm dia.</t>
  </si>
  <si>
    <t>iv)</t>
  </si>
  <si>
    <t>50 mm dia.</t>
  </si>
  <si>
    <t>v)</t>
  </si>
  <si>
    <t>65 mm dia.</t>
  </si>
  <si>
    <r>
      <t>Providing , fixing testing and commissioning of  pendant type sprinkler heads 68 deg. Temp</t>
    </r>
    <r>
      <rPr>
        <b/>
        <sz val="13"/>
        <rFont val="Calibri"/>
        <family val="2"/>
      </rPr>
      <t>.(Quick response type)</t>
    </r>
  </si>
  <si>
    <r>
      <t>Providing , fixing testing and commissioning of concealed  type sprinkler heads 79 deg. Temp</t>
    </r>
    <r>
      <rPr>
        <b/>
        <sz val="13"/>
        <rFont val="Calibri"/>
        <family val="2"/>
      </rPr>
      <t>.(Extended coverage /Quick response type)</t>
    </r>
  </si>
  <si>
    <r>
      <t>Providing , fixing testing and commissioning of concealed  type sprinkler heads 68 deg. Temp</t>
    </r>
    <r>
      <rPr>
        <b/>
        <sz val="13"/>
        <rFont val="Calibri"/>
        <family val="2"/>
      </rPr>
      <t>.(Extended coverage /Quick response type)</t>
    </r>
  </si>
  <si>
    <t>Providing , fixing testing and commissioning of  upright type sprinkler heads 79 deg. Temp (Quick response type)</t>
  </si>
  <si>
    <t xml:space="preserve">Providing &amp; fixing testing and commissioning of braided UL Rated SS Flexible pipe </t>
  </si>
  <si>
    <t xml:space="preserve">1 MT Long </t>
  </si>
  <si>
    <t xml:space="preserve">1.6 MT Long </t>
  </si>
  <si>
    <t>Gun metal chrome finished Ball valves  (PN 16)  with fittings of screwedend type.</t>
  </si>
  <si>
    <t>I)</t>
  </si>
  <si>
    <r>
      <t>32 mm dia. (Sprinkler drain-</t>
    </r>
    <r>
      <rPr>
        <b/>
        <sz val="13"/>
        <rFont val="Calibri"/>
        <family val="2"/>
      </rPr>
      <t>OPTIONAL</t>
    </r>
    <r>
      <rPr>
        <sz val="13"/>
        <rFont val="Calibri"/>
        <family val="2"/>
      </rPr>
      <t>)</t>
    </r>
  </si>
  <si>
    <r>
      <t xml:space="preserve">Wheel operated Butterfly Valves (PN 16) with inbuilt supervisory switch (UL listed and FM approved) </t>
    </r>
    <r>
      <rPr>
        <sz val="12"/>
        <rFont val="Calibri"/>
        <family val="2"/>
        <charset val="1"/>
      </rPr>
      <t>with CI Body, Black Nitrile Body Liner and Nylon Coated SG Iron Disc with material and labour including hydraulic testing etc. complete as per drawing, specification &amp; to the level of satisfaction of Site- Incharge.</t>
    </r>
  </si>
  <si>
    <t>80 mm dia. (OPTIONAL)</t>
  </si>
  <si>
    <t>Note :</t>
  </si>
  <si>
    <t>Taxes Extra as applicable.</t>
  </si>
  <si>
    <t>Civil &amp; Interior Work</t>
  </si>
  <si>
    <t>FIRE ALARM BOQ</t>
  </si>
  <si>
    <t xml:space="preserve">Carpentry Work </t>
  </si>
  <si>
    <t xml:space="preserve">Electrical Work </t>
  </si>
  <si>
    <t xml:space="preserve">HVAC High Side </t>
  </si>
  <si>
    <t xml:space="preserve">HVAC Low Side </t>
  </si>
  <si>
    <t>Plumbing Work</t>
  </si>
  <si>
    <t xml:space="preserve">Fire Fighting System </t>
  </si>
  <si>
    <t>Suitable for 1500 CFM AHU, DOL Starter Panel</t>
  </si>
  <si>
    <t>IMPULSE R0</t>
  </si>
  <si>
    <t>IMPULSE R1</t>
  </si>
  <si>
    <t>LOWEST</t>
  </si>
  <si>
    <t>TARGET PRICE</t>
  </si>
  <si>
    <t>TARGET</t>
  </si>
  <si>
    <t>PIONEER INFRA R1</t>
  </si>
  <si>
    <t xml:space="preserve"> PIONEER INFRA R0</t>
  </si>
  <si>
    <t>PIONEER INFRA R0</t>
  </si>
  <si>
    <t>FALLOW R0</t>
  </si>
  <si>
    <t>FALLOW R1</t>
  </si>
  <si>
    <t>VART R0</t>
  </si>
  <si>
    <t>VART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</si>
</sst>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quot;$&quot;* #,##0.00_);_(&quot;$&quot;* \(#,##0.00\);_(&quot;$&quot;* &quot;-&quot;??_);_(@_)"/>
    <numFmt numFmtId="165" formatCode="_(* #,##0.00_);_(* \(#,##0.00\);_(* &quot;-&quot;??_);_(@_)"/>
    <numFmt numFmtId="166" formatCode="_(* #,##0.00_);_(* \(#,##0.00\);_(* \-??_);_(@_)"/>
    <numFmt numFmtId="167" formatCode="_(* #,##0_);_(* \(#,##0\);_(* &quot;-&quot;??_);_(@_)"/>
    <numFmt numFmtId="168" formatCode="_(* #,##0_);_(* \(#,##0\);_(* \-??_);_(@_)"/>
    <numFmt numFmtId="169" formatCode="0.0"/>
    <numFmt numFmtId="170" formatCode="#,##0.00\ ;&quot; (&quot;#,##0.00\);&quot; -&quot;#\ ;@\ "/>
    <numFmt numFmtId="171" formatCode="#,##0\ ;&quot; (&quot;#,##0\);&quot; -&quot;#\ ;@\ "/>
    <numFmt numFmtId="172" formatCode="_-* #,##0.00_-;\-* #,##0.00_-;_-* \-??_-;_-@_-"/>
    <numFmt numFmtId="173" formatCode="#,##0.00_);\-#,##0.00"/>
    <numFmt numFmtId="174" formatCode="#,##0_);\-#,##0"/>
    <numFmt numFmtId="175" formatCode="_ * #,##0_ ;_ * \-#,##0_ ;_ * &quot;-&quot;??_ ;_ @_ "/>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charset val="204"/>
    </font>
    <font>
      <sz val="11"/>
      <color indexed="8"/>
      <name val="Calibri"/>
      <family val="2"/>
    </font>
    <font>
      <b/>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indexed="8"/>
      <name val="Calibri"/>
      <family val="2"/>
      <scheme val="minor"/>
    </font>
    <font>
      <sz val="12"/>
      <color rgb="FF000000"/>
      <name val="Calibri"/>
      <family val="2"/>
      <scheme val="minor"/>
    </font>
    <font>
      <sz val="12"/>
      <name val="Times New Roman"/>
      <family val="1"/>
    </font>
    <font>
      <b/>
      <i/>
      <sz val="12"/>
      <name val="Calibri"/>
      <family val="2"/>
      <scheme val="minor"/>
    </font>
    <font>
      <sz val="10"/>
      <name val="Verdana"/>
      <family val="2"/>
    </font>
    <font>
      <b/>
      <sz val="11"/>
      <color theme="1"/>
      <name val="Calibri"/>
      <family val="2"/>
      <scheme val="minor"/>
    </font>
    <font>
      <sz val="10"/>
      <name val="Arial"/>
      <family val="2"/>
    </font>
    <font>
      <sz val="10"/>
      <color theme="1"/>
      <name val="Arial"/>
      <family val="2"/>
    </font>
    <font>
      <b/>
      <sz val="11"/>
      <color theme="1"/>
      <name val="Calibri"/>
      <family val="2"/>
    </font>
    <font>
      <b/>
      <u/>
      <sz val="11"/>
      <color theme="1"/>
      <name val="Calibri"/>
      <family val="2"/>
    </font>
    <font>
      <b/>
      <sz val="12"/>
      <color theme="1"/>
      <name val="Calibri"/>
      <family val="2"/>
    </font>
    <font>
      <sz val="12"/>
      <color theme="1"/>
      <name val="Arial"/>
      <family val="2"/>
    </font>
    <font>
      <sz val="12"/>
      <color theme="1"/>
      <name val="Calibri"/>
      <family val="2"/>
    </font>
    <font>
      <sz val="11"/>
      <color indexed="8"/>
      <name val="Arial"/>
      <family val="2"/>
    </font>
    <font>
      <sz val="11"/>
      <color theme="1"/>
      <name val="Calibri"/>
      <family val="2"/>
    </font>
    <font>
      <sz val="11"/>
      <color theme="1"/>
      <name val="Arial"/>
      <family val="2"/>
    </font>
    <font>
      <b/>
      <sz val="11"/>
      <name val="Arial"/>
      <family val="2"/>
    </font>
    <font>
      <sz val="11"/>
      <name val="Arial"/>
      <family val="2"/>
    </font>
    <font>
      <i/>
      <sz val="11"/>
      <name val="Arial"/>
      <family val="2"/>
    </font>
    <font>
      <b/>
      <u/>
      <sz val="11"/>
      <name val="Arial"/>
      <family val="2"/>
    </font>
    <font>
      <sz val="11"/>
      <color indexed="8"/>
      <name val="Cambria"/>
      <family val="1"/>
    </font>
    <font>
      <sz val="10"/>
      <name val="Cambria"/>
      <family val="1"/>
    </font>
    <font>
      <sz val="10"/>
      <color indexed="10"/>
      <name val="Cambria"/>
      <family val="1"/>
    </font>
    <font>
      <sz val="11"/>
      <name val="Cambria"/>
      <family val="1"/>
    </font>
    <font>
      <b/>
      <sz val="11"/>
      <color theme="1"/>
      <name val="Arial"/>
      <family val="2"/>
    </font>
    <font>
      <b/>
      <sz val="10"/>
      <color theme="1"/>
      <name val="Arial"/>
      <family val="2"/>
    </font>
    <font>
      <sz val="10"/>
      <name val="Trebuchet MS"/>
      <family val="2"/>
    </font>
    <font>
      <b/>
      <sz val="10"/>
      <color indexed="8"/>
      <name val="Arial"/>
      <family val="2"/>
    </font>
    <font>
      <sz val="10"/>
      <color indexed="8"/>
      <name val="Arial"/>
      <family val="2"/>
    </font>
    <font>
      <sz val="11"/>
      <name val="Calibri"/>
      <family val="2"/>
      <scheme val="minor"/>
    </font>
    <font>
      <sz val="12"/>
      <color rgb="FFFF0000"/>
      <name val="Calibri"/>
      <family val="2"/>
      <scheme val="minor"/>
    </font>
    <font>
      <sz val="10"/>
      <name val="Calibri"/>
      <family val="2"/>
      <scheme val="minor"/>
    </font>
    <font>
      <b/>
      <sz val="12"/>
      <color rgb="FF000000"/>
      <name val="Calibri"/>
      <family val="2"/>
      <scheme val="minor"/>
    </font>
    <font>
      <b/>
      <sz val="10"/>
      <name val="Calibri"/>
      <family val="2"/>
      <scheme val="minor"/>
    </font>
    <font>
      <b/>
      <sz val="10"/>
      <name val="Calibri"/>
      <family val="2"/>
    </font>
    <font>
      <sz val="10"/>
      <color theme="1"/>
      <name val="Calibri"/>
      <family val="2"/>
      <scheme val="minor"/>
    </font>
    <font>
      <sz val="10"/>
      <name val="Calibri"/>
      <family val="2"/>
    </font>
    <font>
      <sz val="10"/>
      <color theme="1"/>
      <name val="Calibri"/>
      <family val="2"/>
    </font>
    <font>
      <b/>
      <sz val="10"/>
      <color theme="1"/>
      <name val="Calibri"/>
      <family val="2"/>
    </font>
    <font>
      <b/>
      <sz val="10"/>
      <color theme="1"/>
      <name val="Calibri"/>
      <family val="2"/>
      <scheme val="minor"/>
    </font>
    <font>
      <sz val="10"/>
      <color indexed="8"/>
      <name val="Calibri"/>
      <family val="2"/>
    </font>
    <font>
      <sz val="11"/>
      <color theme="1"/>
      <name val="Calibri"/>
      <family val="2"/>
      <charset val="1"/>
    </font>
    <font>
      <b/>
      <sz val="10"/>
      <color rgb="FFFF0000"/>
      <name val="Calibri"/>
      <family val="2"/>
    </font>
    <font>
      <sz val="10"/>
      <color rgb="FFFF0000"/>
      <name val="Calibri"/>
      <family val="2"/>
    </font>
    <font>
      <sz val="10"/>
      <color rgb="FFFF0000"/>
      <name val="Calibri"/>
      <family val="2"/>
      <scheme val="minor"/>
    </font>
    <font>
      <sz val="11"/>
      <color rgb="FFFF0000"/>
      <name val="Calibri"/>
      <family val="2"/>
    </font>
    <font>
      <b/>
      <u/>
      <sz val="10"/>
      <color theme="1"/>
      <name val="Calibri"/>
      <family val="2"/>
    </font>
    <font>
      <sz val="11"/>
      <name val="Calibri"/>
      <family val="2"/>
      <charset val="1"/>
    </font>
    <font>
      <b/>
      <sz val="11"/>
      <color rgb="FFFF0000"/>
      <name val="Calibri"/>
      <family val="2"/>
    </font>
    <font>
      <sz val="10"/>
      <name val="Arial"/>
      <family val="2"/>
      <charset val="1"/>
    </font>
    <font>
      <b/>
      <sz val="13"/>
      <color indexed="8"/>
      <name val="Calibri"/>
      <family val="2"/>
      <scheme val="minor"/>
    </font>
    <font>
      <sz val="10"/>
      <name val="Mangal"/>
      <family val="2"/>
    </font>
    <font>
      <sz val="13"/>
      <name val="Calibri"/>
      <family val="2"/>
      <scheme val="minor"/>
    </font>
    <font>
      <sz val="13"/>
      <color indexed="8"/>
      <name val="Calibri"/>
      <family val="2"/>
      <scheme val="minor"/>
    </font>
    <font>
      <b/>
      <sz val="13"/>
      <name val="Calibri"/>
      <family val="2"/>
    </font>
    <font>
      <sz val="13"/>
      <name val="Calibri"/>
      <family val="2"/>
    </font>
    <font>
      <b/>
      <sz val="12"/>
      <name val="Calibri"/>
      <family val="2"/>
      <charset val="1"/>
    </font>
    <font>
      <sz val="12"/>
      <name val="Calibri"/>
      <family val="2"/>
      <charset val="1"/>
    </font>
    <font>
      <b/>
      <sz val="13"/>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14999847407452621"/>
        <bgColor indexed="35"/>
      </patternFill>
    </fill>
    <fill>
      <patternFill patternType="solid">
        <fgColor indexed="9"/>
        <bgColor indexed="26"/>
      </patternFill>
    </fill>
    <fill>
      <patternFill patternType="solid">
        <fgColor theme="0" tint="-0.14999847407452621"/>
        <bgColor indexed="49"/>
      </patternFill>
    </fill>
    <fill>
      <patternFill patternType="solid">
        <fgColor indexed="51"/>
        <bgColor indexed="34"/>
      </patternFill>
    </fill>
    <fill>
      <patternFill patternType="solid">
        <fgColor rgb="FF92D050"/>
        <bgColor indexed="64"/>
      </patternFill>
    </fill>
    <fill>
      <patternFill patternType="solid">
        <fgColor indexed="34"/>
        <bgColor indexed="51"/>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34"/>
      </patternFill>
    </fill>
    <fill>
      <patternFill patternType="solid">
        <fgColor theme="8" tint="0.39997558519241921"/>
        <bgColor indexed="64"/>
      </patternFill>
    </fill>
    <fill>
      <patternFill patternType="solid">
        <fgColor theme="8" tint="0.39997558519241921"/>
        <bgColor indexed="51"/>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hair">
        <color indexed="64"/>
      </left>
      <right style="hair">
        <color indexed="64"/>
      </right>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right style="medium">
        <color indexed="64"/>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right style="medium">
        <color indexed="64"/>
      </right>
      <top/>
      <bottom style="medium">
        <color indexed="64"/>
      </bottom>
      <diagonal/>
    </border>
    <border>
      <left style="medium">
        <color indexed="8"/>
      </left>
      <right style="medium">
        <color indexed="8"/>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8"/>
      </left>
      <right/>
      <top style="medium">
        <color indexed="64"/>
      </top>
      <bottom/>
      <diagonal/>
    </border>
    <border>
      <left style="medium">
        <color indexed="64"/>
      </left>
      <right style="medium">
        <color indexed="64"/>
      </right>
      <top style="medium">
        <color indexed="64"/>
      </top>
      <bottom/>
      <diagonal/>
    </border>
    <border>
      <left style="medium">
        <color indexed="8"/>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8"/>
      </left>
      <right/>
      <top/>
      <bottom/>
      <diagonal/>
    </border>
    <border>
      <left style="medium">
        <color indexed="64"/>
      </left>
      <right style="medium">
        <color indexed="64"/>
      </right>
      <top/>
      <bottom/>
      <diagonal/>
    </border>
    <border>
      <left/>
      <right style="medium">
        <color indexed="8"/>
      </right>
      <top/>
      <bottom/>
      <diagonal/>
    </border>
    <border>
      <left/>
      <right style="medium">
        <color indexed="8"/>
      </right>
      <top style="medium">
        <color indexed="64"/>
      </top>
      <bottom style="medium">
        <color indexed="64"/>
      </bottom>
      <diagonal/>
    </border>
    <border>
      <left style="thin">
        <color indexed="8"/>
      </left>
      <right style="thin">
        <color indexed="8"/>
      </right>
      <top/>
      <bottom style="thin">
        <color indexed="64"/>
      </bottom>
      <diagonal/>
    </border>
    <border>
      <left style="hair">
        <color indexed="8"/>
      </left>
      <right style="hair">
        <color indexed="8"/>
      </right>
      <top style="hair">
        <color indexed="8"/>
      </top>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hair">
        <color indexed="8"/>
      </top>
      <bottom/>
      <diagonal/>
    </border>
    <border>
      <left style="medium">
        <color indexed="8"/>
      </left>
      <right/>
      <top style="medium">
        <color indexed="64"/>
      </top>
      <bottom style="thin">
        <color indexed="64"/>
      </bottom>
      <diagonal/>
    </border>
    <border>
      <left/>
      <right style="medium">
        <color indexed="8"/>
      </right>
      <top style="medium">
        <color indexed="64"/>
      </top>
      <bottom style="thin">
        <color indexed="64"/>
      </bottom>
      <diagonal/>
    </border>
  </borders>
  <cellStyleXfs count="62">
    <xf numFmtId="0" fontId="0" fillId="0" borderId="0"/>
    <xf numFmtId="165" fontId="17" fillId="0" borderId="0" applyFont="0" applyFill="0" applyBorder="0" applyAlignment="0" applyProtection="0"/>
    <xf numFmtId="0" fontId="17" fillId="0" borderId="0"/>
    <xf numFmtId="0" fontId="17" fillId="0" borderId="0"/>
    <xf numFmtId="165"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166" fontId="16" fillId="0" borderId="0" applyFill="0" applyBorder="0" applyAlignment="0" applyProtection="0"/>
    <xf numFmtId="0" fontId="15" fillId="0" borderId="0"/>
    <xf numFmtId="0" fontId="16" fillId="0" borderId="0"/>
    <xf numFmtId="0" fontId="14" fillId="0" borderId="0"/>
    <xf numFmtId="0" fontId="13" fillId="0" borderId="0"/>
    <xf numFmtId="0" fontId="18" fillId="0" borderId="0"/>
    <xf numFmtId="0" fontId="16" fillId="0" borderId="0">
      <alignment vertical="center" wrapText="1"/>
    </xf>
    <xf numFmtId="0" fontId="16" fillId="0" borderId="0">
      <alignment vertical="center" wrapText="1"/>
    </xf>
    <xf numFmtId="0" fontId="16" fillId="0" borderId="0"/>
    <xf numFmtId="0" fontId="12" fillId="0" borderId="0"/>
    <xf numFmtId="166" fontId="18" fillId="0" borderId="0" applyFill="0" applyBorder="0" applyAlignment="0" applyProtection="0"/>
    <xf numFmtId="0" fontId="16" fillId="0" borderId="0"/>
    <xf numFmtId="0" fontId="18" fillId="0" borderId="0"/>
    <xf numFmtId="0" fontId="19" fillId="0" borderId="0"/>
    <xf numFmtId="0" fontId="11" fillId="0" borderId="0"/>
    <xf numFmtId="0" fontId="11" fillId="0" borderId="0"/>
    <xf numFmtId="0" fontId="10"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164" fontId="9" fillId="0" borderId="0" applyFont="0" applyFill="0" applyBorder="0" applyAlignment="0" applyProtection="0"/>
    <xf numFmtId="0" fontId="9" fillId="0" borderId="0"/>
    <xf numFmtId="0" fontId="27" fillId="0" borderId="0"/>
    <xf numFmtId="0" fontId="29" fillId="0" borderId="0"/>
    <xf numFmtId="165" fontId="19" fillId="0" borderId="0" applyFont="0" applyFill="0" applyBorder="0" applyAlignment="0" applyProtection="0"/>
    <xf numFmtId="0" fontId="16" fillId="0" borderId="0"/>
    <xf numFmtId="0" fontId="16" fillId="0" borderId="0"/>
    <xf numFmtId="43" fontId="9" fillId="0" borderId="0" applyFont="0" applyFill="0" applyBorder="0" applyAlignment="0" applyProtection="0"/>
    <xf numFmtId="0" fontId="7" fillId="0" borderId="0"/>
    <xf numFmtId="165" fontId="7" fillId="0" borderId="0" applyFont="0" applyFill="0" applyBorder="0" applyAlignment="0" applyProtection="0"/>
    <xf numFmtId="166" fontId="18" fillId="0" borderId="0" applyFill="0" applyBorder="0" applyAlignment="0" applyProtection="0"/>
    <xf numFmtId="170" fontId="38" fillId="0" borderId="0"/>
    <xf numFmtId="0" fontId="19" fillId="0" borderId="0"/>
    <xf numFmtId="0" fontId="19" fillId="0" borderId="0"/>
    <xf numFmtId="172" fontId="16" fillId="0" borderId="0" applyFill="0" applyBorder="0" applyAlignment="0" applyProtection="0"/>
    <xf numFmtId="0" fontId="7" fillId="0" borderId="0"/>
    <xf numFmtId="43" fontId="7" fillId="0" borderId="0" applyFont="0" applyFill="0" applyBorder="0" applyAlignment="0" applyProtection="0"/>
    <xf numFmtId="172" fontId="16" fillId="0" borderId="0">
      <alignment wrapText="1"/>
    </xf>
    <xf numFmtId="0" fontId="74" fillId="0" borderId="0">
      <alignment vertical="center" wrapText="1"/>
    </xf>
    <xf numFmtId="43" fontId="31" fillId="0" borderId="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170" fontId="76" fillId="0" borderId="0" applyFill="0" applyBorder="0" applyAlignment="0" applyProtection="0"/>
  </cellStyleXfs>
  <cellXfs count="1033">
    <xf numFmtId="0" fontId="0" fillId="0" borderId="0" xfId="0"/>
    <xf numFmtId="0" fontId="11" fillId="2" borderId="0" xfId="22" applyFill="1"/>
    <xf numFmtId="0" fontId="11" fillId="2" borderId="0" xfId="22" applyFill="1" applyAlignment="1">
      <alignment vertical="center"/>
    </xf>
    <xf numFmtId="0" fontId="21" fillId="2" borderId="1" xfId="7" applyFont="1" applyFill="1" applyBorder="1" applyAlignment="1">
      <alignment horizontal="center" vertical="center" wrapText="1"/>
    </xf>
    <xf numFmtId="0" fontId="24" fillId="0" borderId="1" xfId="0" applyFont="1" applyBorder="1" applyAlignment="1">
      <alignment vertical="center" wrapText="1"/>
    </xf>
    <xf numFmtId="3" fontId="24" fillId="2" borderId="1" xfId="7" applyNumberFormat="1" applyFont="1" applyFill="1" applyBorder="1" applyAlignment="1">
      <alignment horizontal="left" vertical="center" wrapText="1"/>
    </xf>
    <xf numFmtId="0" fontId="24" fillId="0" borderId="1" xfId="7" applyFont="1" applyBorder="1" applyAlignment="1">
      <alignment horizontal="center" vertical="center"/>
    </xf>
    <xf numFmtId="0" fontId="24" fillId="0" borderId="1" xfId="7" applyFont="1" applyBorder="1" applyAlignment="1">
      <alignment vertical="center" wrapText="1"/>
    </xf>
    <xf numFmtId="3" fontId="24" fillId="0" borderId="1" xfId="7" applyNumberFormat="1" applyFont="1" applyBorder="1" applyAlignment="1">
      <alignment horizontal="left" vertical="center" wrapText="1"/>
    </xf>
    <xf numFmtId="3" fontId="24" fillId="0" borderId="1" xfId="7" applyNumberFormat="1" applyFont="1" applyBorder="1" applyAlignment="1">
      <alignment horizontal="center" vertical="center" wrapText="1"/>
    </xf>
    <xf numFmtId="0" fontId="24" fillId="0" borderId="1" xfId="7" applyFont="1" applyBorder="1" applyAlignment="1">
      <alignment horizontal="center" vertical="top" wrapText="1"/>
    </xf>
    <xf numFmtId="0" fontId="24" fillId="0" borderId="1" xfId="7" applyFont="1" applyBorder="1" applyAlignment="1">
      <alignment horizontal="center" vertical="center" wrapText="1"/>
    </xf>
    <xf numFmtId="0" fontId="24" fillId="0" borderId="1" xfId="0" applyFont="1" applyBorder="1" applyAlignment="1">
      <alignment horizontal="justify" vertical="top" wrapText="1"/>
    </xf>
    <xf numFmtId="0" fontId="24" fillId="0" borderId="1" xfId="7" applyFont="1" applyBorder="1" applyAlignment="1">
      <alignment horizontal="left" vertical="center"/>
    </xf>
    <xf numFmtId="0" fontId="24" fillId="0" borderId="1" xfId="7" applyFont="1" applyBorder="1" applyAlignment="1">
      <alignment horizontal="left" vertical="center" wrapText="1"/>
    </xf>
    <xf numFmtId="0" fontId="21" fillId="2" borderId="1" xfId="7" applyFont="1" applyFill="1" applyBorder="1" applyAlignment="1">
      <alignment horizontal="center" vertical="center"/>
    </xf>
    <xf numFmtId="0" fontId="21" fillId="2" borderId="1" xfId="7" applyFont="1" applyFill="1" applyBorder="1" applyAlignment="1">
      <alignment horizontal="center" vertical="top"/>
    </xf>
    <xf numFmtId="0" fontId="28" fillId="2" borderId="1" xfId="7" applyFont="1" applyFill="1" applyBorder="1" applyAlignment="1">
      <alignment horizontal="center" vertical="center"/>
    </xf>
    <xf numFmtId="0" fontId="28" fillId="2" borderId="1" xfId="7" applyFont="1" applyFill="1" applyBorder="1" applyAlignment="1">
      <alignment horizontal="left" vertical="center"/>
    </xf>
    <xf numFmtId="165" fontId="21" fillId="2" borderId="1" xfId="4" applyFont="1" applyFill="1" applyBorder="1" applyAlignment="1">
      <alignment horizontal="center" vertical="center"/>
    </xf>
    <xf numFmtId="167" fontId="28" fillId="2" borderId="1" xfId="4" applyNumberFormat="1" applyFont="1" applyFill="1" applyBorder="1" applyAlignment="1">
      <alignment horizontal="center" vertical="center"/>
    </xf>
    <xf numFmtId="0" fontId="23" fillId="2" borderId="0" xfId="22" applyFont="1" applyFill="1"/>
    <xf numFmtId="166" fontId="21" fillId="2" borderId="1" xfId="8" applyFont="1" applyFill="1" applyBorder="1" applyAlignment="1">
      <alignment horizontal="center" vertical="center"/>
    </xf>
    <xf numFmtId="167" fontId="21" fillId="2" borderId="1" xfId="4" applyNumberFormat="1" applyFont="1" applyFill="1" applyBorder="1" applyAlignment="1">
      <alignment horizontal="center" vertical="center" wrapText="1"/>
    </xf>
    <xf numFmtId="0" fontId="24" fillId="2" borderId="0" xfId="22" applyFont="1" applyFill="1"/>
    <xf numFmtId="0" fontId="26" fillId="0" borderId="1" xfId="23" applyFont="1" applyBorder="1" applyAlignment="1">
      <alignment horizontal="center" vertical="center" wrapText="1"/>
    </xf>
    <xf numFmtId="167" fontId="24" fillId="0" borderId="1" xfId="4" applyNumberFormat="1" applyFont="1" applyFill="1" applyBorder="1" applyAlignment="1">
      <alignment vertical="center"/>
    </xf>
    <xf numFmtId="0" fontId="23" fillId="0" borderId="0" xfId="22" applyFont="1"/>
    <xf numFmtId="0" fontId="24" fillId="2" borderId="1" xfId="7" applyFont="1" applyFill="1" applyBorder="1" applyAlignment="1">
      <alignment horizontal="center" vertical="center"/>
    </xf>
    <xf numFmtId="0" fontId="24" fillId="2" borderId="1" xfId="7" applyFont="1" applyFill="1" applyBorder="1" applyAlignment="1">
      <alignment horizontal="left" vertical="center"/>
    </xf>
    <xf numFmtId="0" fontId="26" fillId="2" borderId="1" xfId="23" applyFont="1" applyFill="1" applyBorder="1" applyAlignment="1">
      <alignment horizontal="justify" vertical="center" wrapText="1"/>
    </xf>
    <xf numFmtId="0" fontId="26" fillId="2" borderId="1" xfId="23" applyFont="1" applyFill="1" applyBorder="1" applyAlignment="1">
      <alignment horizontal="center" vertical="center" wrapText="1"/>
    </xf>
    <xf numFmtId="167" fontId="26" fillId="2" borderId="1" xfId="4" applyNumberFormat="1" applyFont="1" applyFill="1" applyBorder="1" applyAlignment="1">
      <alignment horizontal="center" vertical="center" wrapText="1"/>
    </xf>
    <xf numFmtId="0" fontId="24" fillId="2" borderId="1" xfId="7" applyFont="1" applyFill="1" applyBorder="1" applyAlignment="1">
      <alignment horizontal="left" vertical="center" wrapText="1"/>
    </xf>
    <xf numFmtId="167" fontId="26" fillId="0" borderId="1" xfId="4" applyNumberFormat="1" applyFont="1" applyFill="1" applyBorder="1" applyAlignment="1">
      <alignment horizontal="center" vertical="center" wrapText="1"/>
    </xf>
    <xf numFmtId="167" fontId="28" fillId="2" borderId="1" xfId="4" applyNumberFormat="1" applyFont="1" applyFill="1" applyBorder="1" applyAlignment="1">
      <alignment horizontal="center" vertical="center" wrapText="1"/>
    </xf>
    <xf numFmtId="3" fontId="24" fillId="2" borderId="1" xfId="7" applyNumberFormat="1" applyFont="1" applyFill="1" applyBorder="1" applyAlignment="1">
      <alignment horizontal="center" vertical="center" wrapText="1"/>
    </xf>
    <xf numFmtId="0" fontId="24" fillId="2" borderId="1" xfId="7" applyFont="1" applyFill="1" applyBorder="1" applyAlignment="1">
      <alignment horizontal="center" vertical="top"/>
    </xf>
    <xf numFmtId="0" fontId="24" fillId="2" borderId="1" xfId="7" applyFont="1" applyFill="1" applyBorder="1" applyAlignment="1">
      <alignment horizontal="justify" vertical="center" wrapText="1"/>
    </xf>
    <xf numFmtId="0" fontId="24" fillId="2" borderId="1" xfId="7" applyFont="1" applyFill="1" applyBorder="1" applyAlignment="1">
      <alignment horizontal="center" vertical="center" wrapText="1"/>
    </xf>
    <xf numFmtId="165" fontId="25" fillId="2" borderId="1" xfId="4" applyFont="1" applyFill="1" applyBorder="1" applyAlignment="1">
      <alignment horizontal="center" vertical="center" wrapText="1"/>
    </xf>
    <xf numFmtId="167" fontId="24" fillId="0" borderId="1" xfId="4" applyNumberFormat="1" applyFont="1" applyFill="1" applyBorder="1" applyAlignment="1">
      <alignment horizontal="center" vertical="center" wrapText="1"/>
    </xf>
    <xf numFmtId="0" fontId="24" fillId="0" borderId="1" xfId="22" applyFont="1" applyBorder="1" applyAlignment="1">
      <alignment vertical="center" wrapText="1"/>
    </xf>
    <xf numFmtId="165" fontId="25" fillId="0" borderId="1" xfId="4" applyFont="1" applyFill="1" applyBorder="1" applyAlignment="1">
      <alignment horizontal="center" vertical="center" wrapText="1"/>
    </xf>
    <xf numFmtId="2" fontId="24" fillId="0" borderId="1" xfId="7" applyNumberFormat="1" applyFont="1" applyBorder="1" applyAlignment="1">
      <alignment vertical="center" wrapText="1"/>
    </xf>
    <xf numFmtId="2" fontId="24" fillId="0" borderId="1" xfId="7" applyNumberFormat="1" applyFont="1" applyBorder="1" applyAlignment="1">
      <alignment vertical="center"/>
    </xf>
    <xf numFmtId="0" fontId="23" fillId="2" borderId="1" xfId="22" applyFont="1" applyFill="1" applyBorder="1"/>
    <xf numFmtId="0" fontId="24" fillId="0" borderId="1" xfId="7" applyFont="1" applyBorder="1" applyAlignment="1">
      <alignment horizontal="center" vertical="top"/>
    </xf>
    <xf numFmtId="0" fontId="11" fillId="2" borderId="2" xfId="22" applyFill="1" applyBorder="1" applyAlignment="1">
      <alignment vertical="center"/>
    </xf>
    <xf numFmtId="0" fontId="11" fillId="2" borderId="3" xfId="22" applyFill="1" applyBorder="1" applyAlignment="1">
      <alignment vertical="center"/>
    </xf>
    <xf numFmtId="0" fontId="21" fillId="2" borderId="7" xfId="7" applyFont="1" applyFill="1" applyBorder="1" applyAlignment="1">
      <alignment horizontal="center" vertical="center" wrapText="1"/>
    </xf>
    <xf numFmtId="14" fontId="20" fillId="2" borderId="7" xfId="7" applyNumberFormat="1" applyFont="1" applyFill="1" applyBorder="1" applyAlignment="1">
      <alignment horizontal="center" vertical="center" wrapText="1"/>
    </xf>
    <xf numFmtId="0" fontId="11" fillId="2" borderId="1" xfId="22" applyFill="1" applyBorder="1" applyAlignment="1">
      <alignment vertical="center"/>
    </xf>
    <xf numFmtId="0" fontId="21" fillId="2" borderId="1" xfId="22" applyFont="1" applyFill="1" applyBorder="1" applyAlignment="1">
      <alignment horizontal="center" vertical="center"/>
    </xf>
    <xf numFmtId="0" fontId="23" fillId="2" borderId="1" xfId="22" applyFont="1" applyFill="1" applyBorder="1" applyAlignment="1">
      <alignment vertical="center"/>
    </xf>
    <xf numFmtId="0" fontId="23" fillId="0" borderId="1" xfId="22" applyFont="1" applyBorder="1" applyAlignment="1">
      <alignment vertical="center"/>
    </xf>
    <xf numFmtId="167" fontId="23" fillId="0" borderId="1" xfId="22" applyNumberFormat="1" applyFont="1" applyBorder="1" applyAlignment="1">
      <alignment vertical="center"/>
    </xf>
    <xf numFmtId="167" fontId="23" fillId="2" borderId="1" xfId="22" applyNumberFormat="1" applyFont="1" applyFill="1" applyBorder="1" applyAlignment="1">
      <alignment vertical="center"/>
    </xf>
    <xf numFmtId="0" fontId="23" fillId="0" borderId="1" xfId="0" applyFont="1" applyBorder="1" applyAlignment="1">
      <alignment horizontal="justify" vertical="center" wrapText="1"/>
    </xf>
    <xf numFmtId="0" fontId="0" fillId="0" borderId="1" xfId="0" applyBorder="1" applyAlignment="1">
      <alignment vertical="center" wrapText="1"/>
    </xf>
    <xf numFmtId="0" fontId="11" fillId="2" borderId="1" xfId="22" applyFill="1" applyBorder="1"/>
    <xf numFmtId="0" fontId="11" fillId="3" borderId="1" xfId="22" applyFill="1" applyBorder="1"/>
    <xf numFmtId="0" fontId="11" fillId="3" borderId="1" xfId="22" applyFill="1" applyBorder="1" applyAlignment="1">
      <alignment vertical="center"/>
    </xf>
    <xf numFmtId="0" fontId="23" fillId="3" borderId="1" xfId="22" applyFont="1" applyFill="1" applyBorder="1" applyAlignment="1">
      <alignment vertical="center"/>
    </xf>
    <xf numFmtId="0" fontId="8" fillId="3" borderId="1" xfId="22" applyFont="1" applyFill="1" applyBorder="1"/>
    <xf numFmtId="167" fontId="30" fillId="3" borderId="1" xfId="22" applyNumberFormat="1" applyFont="1" applyFill="1" applyBorder="1" applyAlignment="1">
      <alignment vertical="center"/>
    </xf>
    <xf numFmtId="0" fontId="7" fillId="0" borderId="0" xfId="47" applyAlignment="1">
      <alignment horizontal="center" vertical="center"/>
    </xf>
    <xf numFmtId="0" fontId="30" fillId="4" borderId="9" xfId="47" applyFont="1" applyFill="1" applyBorder="1" applyAlignment="1">
      <alignment horizontal="center" vertical="center"/>
    </xf>
    <xf numFmtId="0" fontId="30" fillId="4" borderId="1" xfId="47" applyFont="1" applyFill="1" applyBorder="1" applyAlignment="1">
      <alignment vertical="center"/>
    </xf>
    <xf numFmtId="0" fontId="30" fillId="4" borderId="1" xfId="47" applyFont="1" applyFill="1" applyBorder="1" applyAlignment="1">
      <alignment horizontal="center" vertical="center"/>
    </xf>
    <xf numFmtId="0" fontId="30" fillId="0" borderId="0" xfId="47" applyFont="1" applyAlignment="1">
      <alignment vertical="center"/>
    </xf>
    <xf numFmtId="14" fontId="30" fillId="4" borderId="1" xfId="47" applyNumberFormat="1" applyFont="1" applyFill="1" applyBorder="1" applyAlignment="1">
      <alignment vertical="center"/>
    </xf>
    <xf numFmtId="0" fontId="7" fillId="0" borderId="1" xfId="47" applyBorder="1" applyAlignment="1">
      <alignment vertical="center"/>
    </xf>
    <xf numFmtId="0" fontId="7" fillId="0" borderId="1" xfId="47" applyBorder="1" applyAlignment="1">
      <alignment horizontal="center" vertical="center"/>
    </xf>
    <xf numFmtId="0" fontId="7" fillId="0" borderId="0" xfId="47" applyAlignment="1">
      <alignment vertical="center"/>
    </xf>
    <xf numFmtId="0" fontId="30" fillId="0" borderId="17" xfId="47" applyFont="1" applyBorder="1" applyAlignment="1">
      <alignment horizontal="center" vertical="center" wrapText="1"/>
    </xf>
    <xf numFmtId="0" fontId="30" fillId="0" borderId="18" xfId="47" applyFont="1" applyBorder="1" applyAlignment="1">
      <alignment horizontal="center" vertical="center"/>
    </xf>
    <xf numFmtId="0" fontId="30" fillId="0" borderId="0" xfId="47" applyFont="1" applyAlignment="1">
      <alignment horizontal="center" vertical="center"/>
    </xf>
    <xf numFmtId="0" fontId="30" fillId="0" borderId="19" xfId="47" applyFont="1" applyBorder="1" applyAlignment="1">
      <alignment horizontal="center" vertical="center"/>
    </xf>
    <xf numFmtId="0" fontId="30" fillId="0" borderId="1" xfId="47" applyFont="1" applyBorder="1" applyAlignment="1">
      <alignment horizontal="center" vertical="center"/>
    </xf>
    <xf numFmtId="0" fontId="30" fillId="5" borderId="20" xfId="47" applyFont="1" applyFill="1" applyBorder="1" applyAlignment="1">
      <alignment horizontal="center" vertical="center"/>
    </xf>
    <xf numFmtId="0" fontId="30" fillId="5" borderId="20" xfId="47" applyFont="1" applyFill="1" applyBorder="1"/>
    <xf numFmtId="0" fontId="7" fillId="5" borderId="20" xfId="47" applyFill="1" applyBorder="1" applyAlignment="1">
      <alignment horizontal="center"/>
    </xf>
    <xf numFmtId="0" fontId="7" fillId="5" borderId="21" xfId="47" applyFill="1" applyBorder="1" applyAlignment="1">
      <alignment horizontal="center" readingOrder="1"/>
    </xf>
    <xf numFmtId="0" fontId="30" fillId="3" borderId="1" xfId="47" applyFont="1" applyFill="1" applyBorder="1" applyAlignment="1">
      <alignment horizontal="center" vertical="center"/>
    </xf>
    <xf numFmtId="0" fontId="7" fillId="0" borderId="20" xfId="47" applyBorder="1" applyAlignment="1">
      <alignment horizontal="center" vertical="center"/>
    </xf>
    <xf numFmtId="0" fontId="7" fillId="0" borderId="20" xfId="47" applyBorder="1" applyAlignment="1">
      <alignment vertical="top" wrapText="1"/>
    </xf>
    <xf numFmtId="0" fontId="7" fillId="0" borderId="20" xfId="47" applyBorder="1" applyAlignment="1">
      <alignment horizontal="center"/>
    </xf>
    <xf numFmtId="0" fontId="7" fillId="0" borderId="21" xfId="47" applyBorder="1" applyAlignment="1">
      <alignment horizontal="center"/>
    </xf>
    <xf numFmtId="0" fontId="30" fillId="0" borderId="20" xfId="47" applyFont="1" applyBorder="1" applyAlignment="1">
      <alignment horizontal="center" vertical="center"/>
    </xf>
    <xf numFmtId="166" fontId="30" fillId="0" borderId="20" xfId="48" applyNumberFormat="1" applyFont="1" applyFill="1" applyBorder="1" applyAlignment="1" applyProtection="1"/>
    <xf numFmtId="0" fontId="7" fillId="0" borderId="21" xfId="47" applyBorder="1" applyAlignment="1">
      <alignment horizontal="center" readingOrder="1"/>
    </xf>
    <xf numFmtId="0" fontId="7" fillId="0" borderId="1" xfId="47" applyBorder="1" applyAlignment="1">
      <alignment horizontal="center" vertical="center" wrapText="1"/>
    </xf>
    <xf numFmtId="0" fontId="7" fillId="2" borderId="21" xfId="47" applyFill="1" applyBorder="1" applyAlignment="1">
      <alignment horizontal="center"/>
    </xf>
    <xf numFmtId="168" fontId="32" fillId="0" borderId="20" xfId="49" applyNumberFormat="1" applyFont="1" applyFill="1" applyBorder="1" applyAlignment="1" applyProtection="1">
      <alignment horizontal="center"/>
    </xf>
    <xf numFmtId="168" fontId="7" fillId="0" borderId="1" xfId="47" applyNumberFormat="1" applyBorder="1" applyAlignment="1">
      <alignment horizontal="center" vertical="center"/>
    </xf>
    <xf numFmtId="0" fontId="30" fillId="0" borderId="21" xfId="47" applyFont="1" applyBorder="1" applyAlignment="1">
      <alignment horizontal="center" readingOrder="1"/>
    </xf>
    <xf numFmtId="0" fontId="7" fillId="0" borderId="1" xfId="47" applyBorder="1" applyAlignment="1">
      <alignment horizontal="center" wrapText="1"/>
    </xf>
    <xf numFmtId="166" fontId="0" fillId="0" borderId="20" xfId="48" applyNumberFormat="1" applyFont="1" applyFill="1" applyBorder="1" applyAlignment="1" applyProtection="1">
      <alignment horizontal="center"/>
    </xf>
    <xf numFmtId="168" fontId="32" fillId="0" borderId="20" xfId="49" applyNumberFormat="1" applyFont="1" applyFill="1" applyBorder="1" applyAlignment="1" applyProtection="1">
      <alignment horizontal="center" readingOrder="1"/>
    </xf>
    <xf numFmtId="0" fontId="7" fillId="0" borderId="20" xfId="47" applyBorder="1"/>
    <xf numFmtId="0" fontId="7" fillId="0" borderId="22" xfId="47" applyBorder="1" applyAlignment="1">
      <alignment horizontal="justify" vertical="center" wrapText="1"/>
    </xf>
    <xf numFmtId="0" fontId="7" fillId="0" borderId="20" xfId="47" applyBorder="1" applyAlignment="1">
      <alignment horizontal="justify" vertical="center" wrapText="1"/>
    </xf>
    <xf numFmtId="4" fontId="0" fillId="0" borderId="1" xfId="19" applyNumberFormat="1" applyFont="1" applyBorder="1" applyAlignment="1">
      <alignment horizontal="center" vertical="center"/>
    </xf>
    <xf numFmtId="3" fontId="0" fillId="6" borderId="1" xfId="19" applyNumberFormat="1" applyFont="1" applyFill="1" applyBorder="1" applyAlignment="1">
      <alignment horizontal="center" vertical="center" shrinkToFit="1"/>
    </xf>
    <xf numFmtId="168" fontId="7" fillId="0" borderId="1" xfId="47" applyNumberFormat="1" applyBorder="1" applyAlignment="1">
      <alignment horizontal="center" vertical="center" wrapText="1"/>
    </xf>
    <xf numFmtId="0" fontId="30" fillId="7" borderId="20" xfId="47" applyFont="1" applyFill="1" applyBorder="1"/>
    <xf numFmtId="0" fontId="30" fillId="7" borderId="20" xfId="47" applyFont="1" applyFill="1" applyBorder="1" applyAlignment="1">
      <alignment horizontal="center"/>
    </xf>
    <xf numFmtId="0" fontId="30" fillId="7" borderId="21" xfId="47" applyFont="1" applyFill="1" applyBorder="1" applyAlignment="1">
      <alignment horizontal="center" readingOrder="1"/>
    </xf>
    <xf numFmtId="0" fontId="7" fillId="3" borderId="1" xfId="47" applyFill="1" applyBorder="1" applyAlignment="1">
      <alignment horizontal="center" vertical="center"/>
    </xf>
    <xf numFmtId="168" fontId="30" fillId="3" borderId="1" xfId="47" applyNumberFormat="1" applyFont="1" applyFill="1" applyBorder="1" applyAlignment="1">
      <alignment horizontal="center" vertical="center"/>
    </xf>
    <xf numFmtId="0" fontId="30" fillId="0" borderId="20" xfId="47" applyFont="1" applyBorder="1"/>
    <xf numFmtId="0" fontId="7" fillId="0" borderId="20" xfId="47" applyBorder="1" applyAlignment="1" applyProtection="1">
      <alignment vertical="top" wrapText="1"/>
      <protection locked="0"/>
    </xf>
    <xf numFmtId="168" fontId="32" fillId="0" borderId="20" xfId="48" applyNumberFormat="1" applyFont="1" applyFill="1" applyBorder="1" applyAlignment="1" applyProtection="1">
      <alignment horizontal="center" readingOrder="1"/>
    </xf>
    <xf numFmtId="0" fontId="7" fillId="0" borderId="20" xfId="47" applyBorder="1" applyAlignment="1">
      <alignment horizontal="justify" vertical="top" wrapText="1"/>
    </xf>
    <xf numFmtId="0" fontId="7" fillId="0" borderId="20" xfId="47" applyBorder="1" applyAlignment="1" applyProtection="1">
      <alignment horizontal="left" vertical="top" wrapText="1"/>
      <protection locked="0"/>
    </xf>
    <xf numFmtId="0" fontId="30" fillId="5" borderId="23" xfId="47" applyFont="1" applyFill="1" applyBorder="1" applyAlignment="1">
      <alignment horizontal="center" vertical="center"/>
    </xf>
    <xf numFmtId="0" fontId="30" fillId="5" borderId="23" xfId="47" applyFont="1" applyFill="1" applyBorder="1"/>
    <xf numFmtId="166" fontId="30" fillId="5" borderId="23" xfId="48" applyNumberFormat="1" applyFont="1" applyFill="1" applyBorder="1" applyAlignment="1" applyProtection="1"/>
    <xf numFmtId="0" fontId="30" fillId="5" borderId="24" xfId="47" applyFont="1" applyFill="1" applyBorder="1" applyAlignment="1">
      <alignment horizontal="center" readingOrder="1"/>
    </xf>
    <xf numFmtId="0" fontId="7" fillId="3" borderId="4" xfId="47" applyFill="1" applyBorder="1" applyAlignment="1">
      <alignment vertical="center"/>
    </xf>
    <xf numFmtId="0" fontId="30" fillId="3" borderId="7" xfId="47" applyFont="1" applyFill="1" applyBorder="1" applyAlignment="1">
      <alignment horizontal="center" vertical="center"/>
    </xf>
    <xf numFmtId="0" fontId="30" fillId="0" borderId="1" xfId="47" applyFont="1" applyBorder="1"/>
    <xf numFmtId="166" fontId="30" fillId="0" borderId="1" xfId="48" applyNumberFormat="1" applyFont="1" applyFill="1" applyBorder="1" applyAlignment="1" applyProtection="1"/>
    <xf numFmtId="0" fontId="30" fillId="0" borderId="1" xfId="47" applyFont="1" applyBorder="1" applyAlignment="1">
      <alignment horizontal="center" readingOrder="1"/>
    </xf>
    <xf numFmtId="0" fontId="7" fillId="0" borderId="1" xfId="47" applyBorder="1"/>
    <xf numFmtId="166" fontId="0" fillId="0" borderId="1" xfId="48" applyNumberFormat="1" applyFont="1" applyFill="1" applyBorder="1" applyAlignment="1" applyProtection="1">
      <alignment horizontal="center"/>
    </xf>
    <xf numFmtId="0" fontId="7" fillId="0" borderId="1" xfId="47" applyBorder="1" applyAlignment="1">
      <alignment horizontal="center" readingOrder="1"/>
    </xf>
    <xf numFmtId="169" fontId="33" fillId="3" borderId="1" xfId="19" applyNumberFormat="1" applyFont="1" applyFill="1" applyBorder="1" applyAlignment="1" applyProtection="1">
      <alignment horizontal="center" vertical="top" wrapText="1"/>
      <protection locked="0"/>
    </xf>
    <xf numFmtId="0" fontId="34" fillId="3" borderId="1" xfId="19" applyFont="1" applyFill="1" applyBorder="1" applyAlignment="1" applyProtection="1">
      <alignment vertical="top"/>
      <protection locked="0"/>
    </xf>
    <xf numFmtId="0" fontId="35" fillId="3" borderId="1" xfId="19" applyFont="1" applyFill="1" applyBorder="1" applyAlignment="1" applyProtection="1">
      <alignment horizontal="center" vertical="center"/>
      <protection locked="0"/>
    </xf>
    <xf numFmtId="3" fontId="35" fillId="3" borderId="1" xfId="19" applyNumberFormat="1" applyFont="1" applyFill="1" applyBorder="1" applyAlignment="1" applyProtection="1">
      <alignment horizontal="center" vertical="center"/>
      <protection locked="0"/>
    </xf>
    <xf numFmtId="170" fontId="36" fillId="3" borderId="1" xfId="48" applyNumberFormat="1" applyFont="1" applyFill="1" applyBorder="1" applyAlignment="1">
      <alignment vertical="center"/>
    </xf>
    <xf numFmtId="0" fontId="37" fillId="0" borderId="0" xfId="10" applyFont="1"/>
    <xf numFmtId="0" fontId="0" fillId="3" borderId="1" xfId="19" applyFont="1" applyFill="1" applyBorder="1" applyAlignment="1">
      <alignment horizontal="center" vertical="top"/>
    </xf>
    <xf numFmtId="0" fontId="30" fillId="3" borderId="1" xfId="19" applyFont="1" applyFill="1" applyBorder="1" applyAlignment="1">
      <alignment horizontal="left" vertical="top" wrapText="1" shrinkToFit="1"/>
    </xf>
    <xf numFmtId="0" fontId="30" fillId="3" borderId="1" xfId="19" applyFont="1" applyFill="1" applyBorder="1" applyAlignment="1">
      <alignment horizontal="center" vertical="center" shrinkToFit="1"/>
    </xf>
    <xf numFmtId="3" fontId="30" fillId="3" borderId="1" xfId="19" applyNumberFormat="1" applyFont="1" applyFill="1" applyBorder="1" applyAlignment="1">
      <alignment horizontal="center" vertical="center" shrinkToFit="1"/>
    </xf>
    <xf numFmtId="170" fontId="0" fillId="3" borderId="1" xfId="48" applyNumberFormat="1" applyFont="1" applyFill="1" applyBorder="1" applyAlignment="1">
      <alignment vertical="center"/>
    </xf>
    <xf numFmtId="0" fontId="0" fillId="0" borderId="0" xfId="10" applyFont="1"/>
    <xf numFmtId="0" fontId="0" fillId="0" borderId="1" xfId="19" applyFont="1" applyBorder="1" applyAlignment="1">
      <alignment horizontal="center" vertical="top"/>
    </xf>
    <xf numFmtId="0" fontId="30" fillId="0" borderId="1" xfId="19" applyFont="1" applyBorder="1" applyAlignment="1">
      <alignment horizontal="left" vertical="top" wrapText="1" shrinkToFit="1"/>
    </xf>
    <xf numFmtId="0" fontId="30" fillId="0" borderId="1" xfId="19" applyFont="1" applyBorder="1" applyAlignment="1">
      <alignment horizontal="center" vertical="center" shrinkToFit="1"/>
    </xf>
    <xf numFmtId="3" fontId="30" fillId="0" borderId="1" xfId="19" applyNumberFormat="1" applyFont="1" applyBorder="1" applyAlignment="1">
      <alignment horizontal="center" vertical="center" shrinkToFit="1"/>
    </xf>
    <xf numFmtId="170" fontId="0" fillId="0" borderId="1" xfId="48" applyNumberFormat="1" applyFont="1" applyFill="1" applyBorder="1" applyAlignment="1">
      <alignment vertical="center"/>
    </xf>
    <xf numFmtId="0" fontId="0" fillId="0" borderId="20" xfId="7" applyFont="1" applyBorder="1" applyAlignment="1">
      <alignment horizontal="center" vertical="center"/>
    </xf>
    <xf numFmtId="0" fontId="0" fillId="0" borderId="25" xfId="7" applyFont="1" applyBorder="1" applyAlignment="1">
      <alignment vertical="center" wrapText="1"/>
    </xf>
    <xf numFmtId="170" fontId="0" fillId="0" borderId="20" xfId="50" applyFont="1" applyBorder="1" applyAlignment="1">
      <alignment horizontal="center" vertical="center"/>
    </xf>
    <xf numFmtId="0" fontId="7" fillId="0" borderId="21" xfId="47" applyBorder="1" applyAlignment="1">
      <alignment horizontal="center" vertical="center" readingOrder="1"/>
    </xf>
    <xf numFmtId="171" fontId="0" fillId="0" borderId="1" xfId="48" applyNumberFormat="1" applyFont="1" applyFill="1" applyBorder="1" applyAlignment="1">
      <alignment vertical="center"/>
    </xf>
    <xf numFmtId="0" fontId="0" fillId="0" borderId="21" xfId="7" applyFont="1" applyBorder="1" applyAlignment="1">
      <alignment horizontal="center" vertical="center"/>
    </xf>
    <xf numFmtId="0" fontId="0" fillId="0" borderId="1" xfId="7" applyFont="1" applyBorder="1" applyAlignment="1">
      <alignment vertical="center" wrapText="1"/>
    </xf>
    <xf numFmtId="170" fontId="0" fillId="0" borderId="26" xfId="50" applyFont="1" applyBorder="1" applyAlignment="1">
      <alignment horizontal="center" vertical="center"/>
    </xf>
    <xf numFmtId="0" fontId="0" fillId="0" borderId="27" xfId="7" applyFont="1" applyBorder="1" applyAlignment="1">
      <alignment vertical="center" wrapText="1"/>
    </xf>
    <xf numFmtId="0" fontId="0" fillId="0" borderId="24" xfId="7" applyFont="1" applyBorder="1" applyAlignment="1">
      <alignment horizontal="center" vertical="center"/>
    </xf>
    <xf numFmtId="0" fontId="0" fillId="0" borderId="7" xfId="7" applyFont="1" applyBorder="1" applyAlignment="1">
      <alignment vertical="center" wrapText="1"/>
    </xf>
    <xf numFmtId="170" fontId="0" fillId="0" borderId="28" xfId="50" applyFont="1" applyBorder="1" applyAlignment="1">
      <alignment horizontal="center" vertical="center"/>
    </xf>
    <xf numFmtId="0" fontId="0" fillId="0" borderId="8" xfId="7" applyFont="1" applyBorder="1" applyAlignment="1">
      <alignment horizontal="center" vertical="center"/>
    </xf>
    <xf numFmtId="170" fontId="0" fillId="0" borderId="1" xfId="50" applyFont="1" applyBorder="1" applyAlignment="1">
      <alignment horizontal="center" vertical="center"/>
    </xf>
    <xf numFmtId="0" fontId="7" fillId="0" borderId="29" xfId="47" applyBorder="1" applyAlignment="1">
      <alignment horizontal="center" vertical="center" readingOrder="1"/>
    </xf>
    <xf numFmtId="169" fontId="33" fillId="3" borderId="1" xfId="19" applyNumberFormat="1" applyFont="1" applyFill="1" applyBorder="1" applyAlignment="1">
      <alignment horizontal="center" vertical="top"/>
    </xf>
    <xf numFmtId="0" fontId="33" fillId="3" borderId="1" xfId="19" applyFont="1" applyFill="1" applyBorder="1" applyAlignment="1">
      <alignment horizontal="left" vertical="center" wrapText="1"/>
    </xf>
    <xf numFmtId="4" fontId="39" fillId="3" borderId="1" xfId="19" applyNumberFormat="1" applyFont="1" applyFill="1" applyBorder="1" applyAlignment="1">
      <alignment horizontal="center" vertical="center"/>
    </xf>
    <xf numFmtId="3" fontId="39" fillId="3" borderId="1" xfId="19" applyNumberFormat="1" applyFont="1" applyFill="1" applyBorder="1" applyAlignment="1">
      <alignment horizontal="center" vertical="center"/>
    </xf>
    <xf numFmtId="170" fontId="40" fillId="3" borderId="1" xfId="48" applyNumberFormat="1" applyFont="1" applyFill="1" applyBorder="1" applyAlignment="1">
      <alignment vertical="center"/>
    </xf>
    <xf numFmtId="171" fontId="30" fillId="3" borderId="1" xfId="48" applyNumberFormat="1" applyFont="1" applyFill="1" applyBorder="1" applyAlignment="1">
      <alignment vertical="center"/>
    </xf>
    <xf numFmtId="0" fontId="39" fillId="0" borderId="0" xfId="10" applyFont="1"/>
    <xf numFmtId="0" fontId="7" fillId="0" borderId="8" xfId="47" applyBorder="1" applyAlignment="1">
      <alignment horizontal="center" vertical="center"/>
    </xf>
    <xf numFmtId="166" fontId="30" fillId="5" borderId="20" xfId="48" applyNumberFormat="1" applyFont="1" applyFill="1" applyBorder="1" applyAlignment="1" applyProtection="1"/>
    <xf numFmtId="0" fontId="30" fillId="5" borderId="21" xfId="47" applyFont="1" applyFill="1" applyBorder="1" applyAlignment="1">
      <alignment horizontal="center"/>
    </xf>
    <xf numFmtId="0" fontId="7" fillId="3" borderId="8" xfId="47" applyFill="1" applyBorder="1" applyAlignment="1">
      <alignment vertical="center"/>
    </xf>
    <xf numFmtId="0" fontId="30" fillId="0" borderId="23" xfId="47" applyFont="1" applyBorder="1"/>
    <xf numFmtId="166" fontId="30" fillId="0" borderId="23" xfId="48" applyNumberFormat="1" applyFont="1" applyFill="1" applyBorder="1" applyAlignment="1" applyProtection="1"/>
    <xf numFmtId="0" fontId="30" fillId="0" borderId="24" xfId="47" applyFont="1" applyBorder="1" applyAlignment="1">
      <alignment horizontal="center"/>
    </xf>
    <xf numFmtId="0" fontId="7" fillId="0" borderId="32" xfId="47" applyBorder="1" applyAlignment="1">
      <alignment vertical="center"/>
    </xf>
    <xf numFmtId="0" fontId="7" fillId="0" borderId="17" xfId="47" applyBorder="1" applyAlignment="1">
      <alignment vertical="center"/>
    </xf>
    <xf numFmtId="0" fontId="30" fillId="0" borderId="21" xfId="47" applyFont="1" applyBorder="1" applyAlignment="1">
      <alignment horizontal="center" vertical="center"/>
    </xf>
    <xf numFmtId="0" fontId="30" fillId="0" borderId="1" xfId="10" applyFont="1" applyBorder="1" applyAlignment="1">
      <alignment vertical="top" wrapText="1"/>
    </xf>
    <xf numFmtId="0" fontId="30" fillId="0" borderId="1" xfId="47" applyFont="1" applyBorder="1" applyAlignment="1">
      <alignment horizontal="center"/>
    </xf>
    <xf numFmtId="0" fontId="0" fillId="0" borderId="22" xfId="10" applyFont="1" applyBorder="1" applyAlignment="1">
      <alignment vertical="top" wrapText="1"/>
    </xf>
    <xf numFmtId="166" fontId="30" fillId="0" borderId="22" xfId="48" applyNumberFormat="1" applyFont="1" applyFill="1" applyBorder="1" applyAlignment="1" applyProtection="1"/>
    <xf numFmtId="0" fontId="30" fillId="0" borderId="30" xfId="47" applyFont="1" applyBorder="1" applyAlignment="1">
      <alignment horizontal="center"/>
    </xf>
    <xf numFmtId="0" fontId="7" fillId="0" borderId="33" xfId="47" applyBorder="1" applyAlignment="1">
      <alignment vertical="center"/>
    </xf>
    <xf numFmtId="0" fontId="7" fillId="0" borderId="31" xfId="47" applyBorder="1" applyAlignment="1">
      <alignment vertical="center"/>
    </xf>
    <xf numFmtId="0" fontId="42" fillId="0" borderId="0" xfId="7" applyFont="1" applyFill="1" applyBorder="1" applyAlignment="1" applyProtection="1">
      <alignment vertical="center"/>
      <protection locked="0"/>
    </xf>
    <xf numFmtId="0" fontId="42" fillId="0" borderId="0" xfId="7" applyFont="1" applyFill="1" applyBorder="1" applyAlignment="1">
      <alignment vertical="center"/>
    </xf>
    <xf numFmtId="0" fontId="42" fillId="0" borderId="0" xfId="7" applyFont="1" applyAlignment="1">
      <alignment vertical="center"/>
    </xf>
    <xf numFmtId="0" fontId="42" fillId="0" borderId="36" xfId="7" applyFont="1" applyFill="1" applyBorder="1" applyAlignment="1" applyProtection="1">
      <alignment vertical="center"/>
      <protection locked="0"/>
    </xf>
    <xf numFmtId="0" fontId="42" fillId="0" borderId="36" xfId="7" applyFont="1" applyFill="1" applyBorder="1" applyAlignment="1" applyProtection="1">
      <alignment horizontal="justify" vertical="center" wrapText="1"/>
      <protection locked="0"/>
    </xf>
    <xf numFmtId="0" fontId="42" fillId="0" borderId="36" xfId="7" applyFont="1" applyFill="1" applyBorder="1" applyAlignment="1" applyProtection="1">
      <alignment horizontal="center" vertical="center"/>
      <protection locked="0"/>
    </xf>
    <xf numFmtId="0" fontId="41" fillId="8" borderId="37" xfId="7" applyFont="1" applyFill="1" applyBorder="1" applyAlignment="1" applyProtection="1">
      <alignment horizontal="center" vertical="center"/>
      <protection locked="0"/>
    </xf>
    <xf numFmtId="0" fontId="41" fillId="8" borderId="37" xfId="7" applyFont="1" applyFill="1" applyBorder="1" applyAlignment="1" applyProtection="1">
      <alignment horizontal="justify" vertical="center" wrapText="1"/>
      <protection locked="0"/>
    </xf>
    <xf numFmtId="166" fontId="42" fillId="8" borderId="37" xfId="8" applyFont="1" applyFill="1" applyBorder="1" applyAlignment="1" applyProtection="1">
      <alignment horizontal="center" vertical="center"/>
      <protection locked="0"/>
    </xf>
    <xf numFmtId="0" fontId="42" fillId="8" borderId="37" xfId="7" applyFont="1" applyFill="1" applyBorder="1" applyAlignment="1" applyProtection="1">
      <alignment horizontal="center" vertical="center"/>
      <protection locked="0"/>
    </xf>
    <xf numFmtId="166" fontId="42" fillId="8" borderId="37" xfId="8" applyFont="1" applyFill="1" applyBorder="1" applyAlignment="1" applyProtection="1">
      <alignment vertical="center"/>
      <protection locked="0"/>
    </xf>
    <xf numFmtId="4" fontId="42" fillId="8" borderId="37" xfId="7" applyNumberFormat="1" applyFont="1" applyFill="1" applyBorder="1" applyAlignment="1" applyProtection="1">
      <alignment horizontal="right" vertical="center"/>
      <protection locked="0"/>
    </xf>
    <xf numFmtId="0" fontId="41" fillId="0" borderId="37" xfId="7" applyFont="1" applyFill="1" applyBorder="1" applyAlignment="1" applyProtection="1">
      <alignment horizontal="center" vertical="center"/>
      <protection locked="0"/>
    </xf>
    <xf numFmtId="0" fontId="41" fillId="0" borderId="37" xfId="7" applyFont="1" applyFill="1" applyBorder="1" applyAlignment="1" applyProtection="1">
      <alignment horizontal="justify" vertical="center" wrapText="1"/>
      <protection locked="0"/>
    </xf>
    <xf numFmtId="166" fontId="42" fillId="0" borderId="37" xfId="8" applyFont="1" applyFill="1" applyBorder="1" applyAlignment="1" applyProtection="1">
      <alignment horizontal="center" vertical="center"/>
      <protection locked="0"/>
    </xf>
    <xf numFmtId="0" fontId="42" fillId="0" borderId="38" xfId="7" applyFont="1" applyFill="1" applyBorder="1" applyAlignment="1" applyProtection="1">
      <alignment horizontal="center" vertical="center"/>
      <protection locked="0"/>
    </xf>
    <xf numFmtId="166" fontId="42" fillId="0" borderId="37" xfId="8" applyFont="1" applyFill="1" applyBorder="1" applyAlignment="1" applyProtection="1">
      <alignment vertical="center"/>
      <protection locked="0"/>
    </xf>
    <xf numFmtId="4" fontId="42" fillId="0" borderId="37" xfId="7" applyNumberFormat="1" applyFont="1" applyFill="1" applyBorder="1" applyAlignment="1" applyProtection="1">
      <alignment horizontal="right" vertical="center"/>
      <protection locked="0"/>
    </xf>
    <xf numFmtId="0" fontId="42" fillId="0" borderId="37" xfId="7" applyFont="1" applyFill="1" applyBorder="1" applyAlignment="1" applyProtection="1">
      <alignment horizontal="center" vertical="center"/>
      <protection locked="0"/>
    </xf>
    <xf numFmtId="0" fontId="42" fillId="0" borderId="37" xfId="7" applyFont="1" applyFill="1" applyBorder="1" applyAlignment="1" applyProtection="1">
      <alignment horizontal="justify" vertical="center" wrapText="1"/>
      <protection locked="0"/>
    </xf>
    <xf numFmtId="0" fontId="42" fillId="0" borderId="0" xfId="7" applyFont="1" applyFill="1" applyAlignment="1">
      <alignment vertical="center"/>
    </xf>
    <xf numFmtId="0" fontId="42" fillId="9" borderId="37" xfId="7" applyFont="1" applyFill="1" applyBorder="1" applyAlignment="1" applyProtection="1">
      <alignment horizontal="justify" vertical="center" wrapText="1"/>
      <protection locked="0"/>
    </xf>
    <xf numFmtId="166" fontId="42" fillId="9" borderId="37" xfId="8" applyFont="1" applyFill="1" applyBorder="1" applyAlignment="1" applyProtection="1">
      <alignment horizontal="center" vertical="center"/>
      <protection locked="0"/>
    </xf>
    <xf numFmtId="166" fontId="42" fillId="2" borderId="37" xfId="8" applyFont="1" applyFill="1" applyBorder="1" applyAlignment="1" applyProtection="1">
      <alignment vertical="center"/>
      <protection locked="0"/>
    </xf>
    <xf numFmtId="0" fontId="42" fillId="0" borderId="37" xfId="7" applyFont="1" applyFill="1" applyBorder="1" applyAlignment="1" applyProtection="1">
      <alignment horizontal="center" vertical="center" wrapText="1"/>
      <protection locked="0"/>
    </xf>
    <xf numFmtId="0" fontId="42" fillId="6" borderId="37" xfId="7" applyFont="1" applyFill="1" applyBorder="1" applyAlignment="1" applyProtection="1">
      <alignment horizontal="left" vertical="center" wrapText="1"/>
      <protection locked="0"/>
    </xf>
    <xf numFmtId="166" fontId="42" fillId="0" borderId="37" xfId="8" applyFont="1" applyFill="1" applyBorder="1" applyAlignment="1" applyProtection="1">
      <protection locked="0"/>
    </xf>
    <xf numFmtId="0" fontId="42" fillId="0" borderId="37" xfId="7" applyFont="1" applyFill="1" applyBorder="1" applyAlignment="1" applyProtection="1">
      <alignment horizontal="left" vertical="center" wrapText="1"/>
      <protection locked="0"/>
    </xf>
    <xf numFmtId="0" fontId="42" fillId="0" borderId="37" xfId="7" applyFont="1" applyFill="1" applyBorder="1" applyAlignment="1">
      <alignment vertical="center"/>
    </xf>
    <xf numFmtId="0" fontId="42" fillId="0" borderId="37" xfId="7" applyFont="1" applyFill="1" applyBorder="1" applyAlignment="1">
      <alignment vertical="center" wrapText="1"/>
    </xf>
    <xf numFmtId="0" fontId="42" fillId="0" borderId="37" xfId="7" applyFont="1" applyFill="1" applyBorder="1" applyAlignment="1">
      <alignment horizontal="center" vertical="center"/>
    </xf>
    <xf numFmtId="0" fontId="42" fillId="0" borderId="38" xfId="7" applyFont="1" applyFill="1" applyBorder="1" applyAlignment="1">
      <alignment vertical="center"/>
    </xf>
    <xf numFmtId="0" fontId="42" fillId="0" borderId="37" xfId="7" applyFont="1" applyFill="1" applyBorder="1" applyAlignment="1">
      <alignment horizontal="right" vertical="center"/>
    </xf>
    <xf numFmtId="0" fontId="42" fillId="8" borderId="37" xfId="7" applyFont="1" applyFill="1" applyBorder="1" applyAlignment="1" applyProtection="1">
      <alignment horizontal="center" vertical="center" wrapText="1"/>
      <protection locked="0"/>
    </xf>
    <xf numFmtId="0" fontId="41" fillId="8" borderId="38" xfId="7" applyFont="1" applyFill="1" applyBorder="1" applyAlignment="1" applyProtection="1">
      <alignment horizontal="center" vertical="center"/>
      <protection locked="0"/>
    </xf>
    <xf numFmtId="4" fontId="41" fillId="8" borderId="37" xfId="7" applyNumberFormat="1" applyFont="1" applyFill="1" applyBorder="1" applyAlignment="1" applyProtection="1">
      <alignment horizontal="right" vertical="center"/>
      <protection locked="0"/>
    </xf>
    <xf numFmtId="0" fontId="42" fillId="8" borderId="38" xfId="7" applyFont="1" applyFill="1" applyBorder="1" applyAlignment="1" applyProtection="1">
      <alignment horizontal="center" vertical="center"/>
      <protection locked="0"/>
    </xf>
    <xf numFmtId="4" fontId="42" fillId="0" borderId="37" xfId="7" applyNumberFormat="1" applyFont="1" applyFill="1" applyBorder="1" applyAlignment="1" applyProtection="1">
      <alignment horizontal="center" vertical="center"/>
      <protection locked="0"/>
    </xf>
    <xf numFmtId="0" fontId="42" fillId="0" borderId="0" xfId="7" applyFont="1" applyFill="1" applyAlignment="1" applyProtection="1">
      <alignment vertical="center"/>
      <protection locked="0"/>
    </xf>
    <xf numFmtId="0" fontId="41" fillId="8" borderId="37" xfId="7" applyFont="1" applyFill="1" applyBorder="1" applyAlignment="1" applyProtection="1">
      <alignment horizontal="center" vertical="center" wrapText="1"/>
      <protection locked="0"/>
    </xf>
    <xf numFmtId="0" fontId="43" fillId="0" borderId="37" xfId="7" applyFont="1" applyFill="1" applyBorder="1" applyAlignment="1" applyProtection="1">
      <alignment horizontal="justify" vertical="center" wrapText="1"/>
      <protection locked="0"/>
    </xf>
    <xf numFmtId="0" fontId="16" fillId="0" borderId="37" xfId="7" applyFont="1" applyFill="1" applyBorder="1" applyAlignment="1" applyProtection="1">
      <alignment horizontal="center" vertical="center"/>
      <protection locked="0"/>
    </xf>
    <xf numFmtId="0" fontId="16" fillId="9" borderId="37" xfId="7" applyFont="1" applyFill="1" applyBorder="1" applyAlignment="1" applyProtection="1">
      <alignment horizontal="center" vertical="center"/>
      <protection locked="0"/>
    </xf>
    <xf numFmtId="0" fontId="41" fillId="0" borderId="37" xfId="7" applyNumberFormat="1" applyFont="1" applyFill="1" applyBorder="1" applyAlignment="1" applyProtection="1">
      <alignment horizontal="center" vertical="center" wrapText="1"/>
      <protection locked="0"/>
    </xf>
    <xf numFmtId="0" fontId="41" fillId="0" borderId="37" xfId="7" applyNumberFormat="1" applyFont="1" applyFill="1" applyBorder="1" applyAlignment="1" applyProtection="1">
      <alignment horizontal="justify" vertical="center" wrapText="1"/>
      <protection locked="0"/>
    </xf>
    <xf numFmtId="0" fontId="42" fillId="0" borderId="37" xfId="52" applyFont="1" applyFill="1" applyBorder="1" applyAlignment="1" applyProtection="1">
      <alignment horizontal="left" vertical="center" wrapText="1"/>
      <protection locked="0"/>
    </xf>
    <xf numFmtId="0" fontId="41" fillId="0" borderId="37" xfId="7" applyFont="1" applyFill="1" applyBorder="1" applyAlignment="1" applyProtection="1">
      <alignment horizontal="center" vertical="center" wrapText="1"/>
      <protection locked="0"/>
    </xf>
    <xf numFmtId="0" fontId="44" fillId="0" borderId="37" xfId="7" applyFont="1" applyFill="1" applyBorder="1" applyAlignment="1">
      <alignment vertical="center"/>
    </xf>
    <xf numFmtId="0" fontId="42" fillId="0" borderId="37" xfId="7" applyFont="1" applyFill="1" applyBorder="1" applyAlignment="1" applyProtection="1">
      <alignment vertical="center" wrapText="1"/>
      <protection locked="0"/>
    </xf>
    <xf numFmtId="0" fontId="42" fillId="0" borderId="37" xfId="7" applyNumberFormat="1" applyFont="1" applyFill="1" applyBorder="1" applyAlignment="1" applyProtection="1">
      <alignment horizontal="center" vertical="center" wrapText="1"/>
      <protection locked="0"/>
    </xf>
    <xf numFmtId="0" fontId="42" fillId="0" borderId="37" xfId="51" applyFont="1" applyBorder="1" applyAlignment="1">
      <alignment horizontal="justify" vertical="center" wrapText="1"/>
    </xf>
    <xf numFmtId="0" fontId="42" fillId="0" borderId="38" xfId="7" applyNumberFormat="1" applyFont="1" applyFill="1" applyBorder="1" applyAlignment="1" applyProtection="1">
      <alignment horizontal="center" vertical="center" wrapText="1"/>
      <protection locked="0"/>
    </xf>
    <xf numFmtId="0" fontId="42" fillId="0" borderId="0" xfId="7" applyNumberFormat="1" applyFont="1" applyFill="1" applyAlignment="1" applyProtection="1">
      <alignment horizontal="left" vertical="center" wrapText="1"/>
      <protection locked="0"/>
    </xf>
    <xf numFmtId="0" fontId="42" fillId="0" borderId="37" xfId="7" applyNumberFormat="1" applyFont="1" applyFill="1" applyBorder="1" applyAlignment="1" applyProtection="1">
      <alignment horizontal="justify" vertical="center" wrapText="1"/>
      <protection locked="0"/>
    </xf>
    <xf numFmtId="0" fontId="45" fillId="0" borderId="39" xfId="7" applyNumberFormat="1" applyFont="1" applyFill="1" applyBorder="1" applyAlignment="1" applyProtection="1">
      <alignment vertical="top" wrapText="1"/>
    </xf>
    <xf numFmtId="0" fontId="41" fillId="0" borderId="38" xfId="7" applyFont="1" applyFill="1" applyBorder="1" applyAlignment="1" applyProtection="1">
      <alignment horizontal="center" vertical="center"/>
      <protection locked="0"/>
    </xf>
    <xf numFmtId="4" fontId="41" fillId="0" borderId="37" xfId="7" applyNumberFormat="1" applyFont="1" applyFill="1" applyBorder="1" applyAlignment="1" applyProtection="1">
      <alignment horizontal="right" vertical="center"/>
      <protection locked="0"/>
    </xf>
    <xf numFmtId="0" fontId="41" fillId="10" borderId="37" xfId="7" applyFont="1" applyFill="1" applyBorder="1" applyAlignment="1" applyProtection="1">
      <alignment horizontal="center" vertical="center" wrapText="1"/>
      <protection locked="0"/>
    </xf>
    <xf numFmtId="0" fontId="41" fillId="10" borderId="37" xfId="7" applyFont="1" applyFill="1" applyBorder="1" applyAlignment="1" applyProtection="1">
      <alignment horizontal="justify" vertical="center" wrapText="1"/>
      <protection locked="0"/>
    </xf>
    <xf numFmtId="166" fontId="42" fillId="10" borderId="37" xfId="8" applyFont="1" applyFill="1" applyBorder="1" applyAlignment="1" applyProtection="1">
      <alignment horizontal="center" vertical="center"/>
      <protection locked="0"/>
    </xf>
    <xf numFmtId="0" fontId="42" fillId="10" borderId="38" xfId="7" applyFont="1" applyFill="1" applyBorder="1" applyAlignment="1" applyProtection="1">
      <alignment horizontal="center" vertical="center"/>
      <protection locked="0"/>
    </xf>
    <xf numFmtId="166" fontId="42" fillId="10" borderId="37" xfId="8" applyFont="1" applyFill="1" applyBorder="1" applyAlignment="1" applyProtection="1">
      <alignment vertical="center"/>
      <protection locked="0"/>
    </xf>
    <xf numFmtId="4" fontId="42" fillId="10" borderId="37" xfId="7" applyNumberFormat="1" applyFont="1" applyFill="1" applyBorder="1" applyAlignment="1" applyProtection="1">
      <alignment horizontal="right" vertical="center"/>
      <protection locked="0"/>
    </xf>
    <xf numFmtId="0" fontId="42" fillId="0" borderId="37" xfId="7" applyNumberFormat="1" applyFont="1" applyFill="1" applyBorder="1" applyAlignment="1" applyProtection="1">
      <alignment horizontal="justify" vertical="center"/>
      <protection locked="0"/>
    </xf>
    <xf numFmtId="0" fontId="42" fillId="0" borderId="0" xfId="44" applyFont="1" applyFill="1" applyBorder="1" applyAlignment="1" applyProtection="1">
      <alignment horizontal="center" vertical="center" wrapText="1"/>
      <protection locked="0"/>
    </xf>
    <xf numFmtId="0" fontId="42" fillId="0" borderId="0" xfId="7" applyFont="1" applyFill="1" applyBorder="1" applyAlignment="1" applyProtection="1">
      <alignment horizontal="justify" vertical="center" wrapText="1"/>
      <protection locked="0"/>
    </xf>
    <xf numFmtId="166" fontId="42" fillId="0" borderId="0" xfId="8" applyFont="1" applyFill="1" applyBorder="1" applyAlignment="1" applyProtection="1">
      <alignment horizontal="center" vertical="center"/>
      <protection locked="0"/>
    </xf>
    <xf numFmtId="0" fontId="42" fillId="0" borderId="0" xfId="7" applyFont="1" applyFill="1" applyBorder="1" applyAlignment="1" applyProtection="1">
      <alignment horizontal="center" vertical="center"/>
      <protection locked="0"/>
    </xf>
    <xf numFmtId="166" fontId="42" fillId="0" borderId="0" xfId="8" applyFont="1" applyFill="1" applyBorder="1" applyAlignment="1" applyProtection="1">
      <alignment vertical="center"/>
      <protection locked="0"/>
    </xf>
    <xf numFmtId="4" fontId="42" fillId="0" borderId="0" xfId="7" applyNumberFormat="1" applyFont="1" applyFill="1" applyBorder="1" applyAlignment="1" applyProtection="1">
      <alignment horizontal="right" vertical="center"/>
      <protection locked="0"/>
    </xf>
    <xf numFmtId="0" fontId="42" fillId="0" borderId="0" xfId="7" applyFont="1" applyFill="1" applyBorder="1" applyAlignment="1" applyProtection="1">
      <alignment horizontal="center" vertical="center" wrapText="1"/>
      <protection locked="0"/>
    </xf>
    <xf numFmtId="4" fontId="42" fillId="0" borderId="0" xfId="8" applyNumberFormat="1" applyFont="1" applyFill="1" applyBorder="1" applyAlignment="1" applyProtection="1">
      <alignment horizontal="right" vertical="center"/>
      <protection locked="0"/>
    </xf>
    <xf numFmtId="0" fontId="32" fillId="0" borderId="0" xfId="7" applyFont="1" applyFill="1" applyAlignment="1" applyProtection="1">
      <alignment vertical="center"/>
      <protection locked="0"/>
    </xf>
    <xf numFmtId="0" fontId="32" fillId="0" borderId="0" xfId="7" applyFont="1" applyFill="1" applyAlignment="1">
      <alignment vertical="center"/>
    </xf>
    <xf numFmtId="0" fontId="50" fillId="0" borderId="1" xfId="7" applyFont="1" applyFill="1" applyBorder="1" applyAlignment="1" applyProtection="1">
      <alignment horizontal="left" vertical="center"/>
      <protection locked="0"/>
    </xf>
    <xf numFmtId="0" fontId="50" fillId="0" borderId="1" xfId="7" applyFont="1" applyFill="1" applyBorder="1" applyAlignment="1" applyProtection="1">
      <alignment horizontal="center" vertical="center" wrapText="1"/>
      <protection locked="0"/>
    </xf>
    <xf numFmtId="0" fontId="50" fillId="0" borderId="1" xfId="7" applyFont="1" applyFill="1" applyBorder="1" applyAlignment="1" applyProtection="1">
      <alignment vertical="center"/>
      <protection locked="0"/>
    </xf>
    <xf numFmtId="4" fontId="50" fillId="0" borderId="1" xfId="7" applyNumberFormat="1" applyFont="1" applyFill="1" applyBorder="1" applyAlignment="1" applyProtection="1">
      <alignment horizontal="center" vertical="center" wrapText="1"/>
      <protection locked="0"/>
    </xf>
    <xf numFmtId="0" fontId="32" fillId="0" borderId="40" xfId="7" applyFont="1" applyFill="1" applyBorder="1" applyAlignment="1" applyProtection="1">
      <alignment horizontal="center" vertical="center" wrapText="1"/>
      <protection locked="0"/>
    </xf>
    <xf numFmtId="0" fontId="32" fillId="0" borderId="40" xfId="7" applyFont="1" applyFill="1" applyBorder="1" applyAlignment="1" applyProtection="1">
      <alignment horizontal="justify" vertical="center" wrapText="1"/>
      <protection locked="0"/>
    </xf>
    <xf numFmtId="0" fontId="32" fillId="0" borderId="40" xfId="7" applyFont="1" applyFill="1" applyBorder="1" applyAlignment="1" applyProtection="1">
      <alignment horizontal="center" vertical="center"/>
      <protection locked="0"/>
    </xf>
    <xf numFmtId="4" fontId="32" fillId="0" borderId="40" xfId="7" applyNumberFormat="1" applyFont="1" applyFill="1" applyBorder="1" applyAlignment="1" applyProtection="1">
      <alignment horizontal="right" vertical="center"/>
      <protection locked="0"/>
    </xf>
    <xf numFmtId="0" fontId="50" fillId="0" borderId="41" xfId="7" applyFont="1" applyFill="1" applyBorder="1" applyAlignment="1">
      <alignment horizontal="center" vertical="center"/>
    </xf>
    <xf numFmtId="0" fontId="50" fillId="0" borderId="41" xfId="7" applyFont="1" applyFill="1" applyBorder="1" applyAlignment="1">
      <alignment vertical="center" wrapText="1"/>
    </xf>
    <xf numFmtId="0" fontId="32" fillId="0" borderId="41" xfId="7" applyFont="1" applyFill="1" applyBorder="1" applyAlignment="1">
      <alignment horizontal="center" vertical="center"/>
    </xf>
    <xf numFmtId="4" fontId="32" fillId="0" borderId="41" xfId="7" applyNumberFormat="1" applyFont="1" applyFill="1" applyBorder="1" applyAlignment="1" applyProtection="1">
      <alignment horizontal="right" vertical="center"/>
      <protection locked="0"/>
    </xf>
    <xf numFmtId="0" fontId="32" fillId="0" borderId="41" xfId="7" applyFont="1" applyFill="1" applyBorder="1" applyAlignment="1" applyProtection="1">
      <alignment horizontal="center" vertical="center"/>
      <protection locked="0"/>
    </xf>
    <xf numFmtId="0" fontId="32" fillId="0" borderId="0" xfId="7" applyFont="1" applyFill="1" applyBorder="1" applyAlignment="1" applyProtection="1">
      <alignment vertical="center"/>
      <protection locked="0"/>
    </xf>
    <xf numFmtId="0" fontId="32" fillId="0" borderId="0" xfId="7" applyFont="1" applyFill="1" applyBorder="1" applyAlignment="1">
      <alignment vertical="center"/>
    </xf>
    <xf numFmtId="0" fontId="32" fillId="0" borderId="41" xfId="7" applyFont="1" applyFill="1" applyBorder="1" applyAlignment="1">
      <alignment vertical="center" wrapText="1"/>
    </xf>
    <xf numFmtId="0" fontId="32" fillId="0" borderId="41" xfId="44" applyFont="1" applyFill="1" applyBorder="1" applyAlignment="1">
      <alignment horizontal="center" vertical="center" wrapText="1"/>
    </xf>
    <xf numFmtId="0" fontId="32" fillId="0" borderId="41" xfId="44" applyFont="1" applyFill="1" applyBorder="1" applyAlignment="1">
      <alignment horizontal="justify" vertical="center" wrapText="1"/>
    </xf>
    <xf numFmtId="0" fontId="32" fillId="0" borderId="41" xfId="44" applyFont="1" applyFill="1" applyBorder="1" applyAlignment="1">
      <alignment horizontal="center" vertical="center"/>
    </xf>
    <xf numFmtId="4" fontId="32" fillId="0" borderId="41" xfId="7" applyNumberFormat="1" applyFont="1" applyFill="1" applyBorder="1" applyAlignment="1">
      <alignment vertical="center"/>
    </xf>
    <xf numFmtId="172" fontId="51" fillId="0" borderId="42" xfId="53" applyFont="1" applyFill="1" applyBorder="1" applyAlignment="1">
      <alignment horizontal="center" vertical="center"/>
    </xf>
    <xf numFmtId="43" fontId="32" fillId="0" borderId="41" xfId="7" applyNumberFormat="1" applyFont="1" applyFill="1" applyBorder="1" applyAlignment="1" applyProtection="1">
      <alignment horizontal="center" vertical="center"/>
      <protection locked="0"/>
    </xf>
    <xf numFmtId="0" fontId="50" fillId="0" borderId="41" xfId="44" applyFont="1" applyFill="1" applyBorder="1" applyAlignment="1">
      <alignment horizontal="center" vertical="center" wrapText="1"/>
    </xf>
    <xf numFmtId="0" fontId="50" fillId="0" borderId="41" xfId="44" applyFont="1" applyFill="1" applyBorder="1" applyAlignment="1">
      <alignment horizontal="justify" vertical="center" wrapText="1"/>
    </xf>
    <xf numFmtId="0" fontId="50" fillId="0" borderId="41" xfId="44" applyFont="1" applyFill="1" applyBorder="1" applyAlignment="1">
      <alignment horizontal="center" vertical="center"/>
    </xf>
    <xf numFmtId="0" fontId="32" fillId="0" borderId="43" xfId="7" applyNumberFormat="1" applyFont="1" applyFill="1" applyBorder="1" applyAlignment="1" applyProtection="1">
      <alignment horizontal="center" vertical="center"/>
      <protection locked="0"/>
    </xf>
    <xf numFmtId="0" fontId="32" fillId="0" borderId="43" xfId="7" applyNumberFormat="1" applyFont="1" applyFill="1" applyBorder="1" applyAlignment="1" applyProtection="1">
      <alignment horizontal="justify" vertical="center" wrapText="1"/>
      <protection locked="0"/>
    </xf>
    <xf numFmtId="0" fontId="32" fillId="0" borderId="43" xfId="7" applyFont="1" applyFill="1" applyBorder="1" applyAlignment="1" applyProtection="1">
      <alignment horizontal="center" vertical="center"/>
      <protection locked="0"/>
    </xf>
    <xf numFmtId="4" fontId="32" fillId="0" borderId="43" xfId="53" applyNumberFormat="1" applyFont="1" applyFill="1" applyBorder="1" applyAlignment="1" applyProtection="1">
      <alignment horizontal="right" vertical="center"/>
      <protection locked="0"/>
    </xf>
    <xf numFmtId="4" fontId="32" fillId="0" borderId="43" xfId="53" applyNumberFormat="1" applyFont="1" applyFill="1" applyBorder="1" applyAlignment="1" applyProtection="1">
      <alignment horizontal="center" vertical="center"/>
      <protection locked="0"/>
    </xf>
    <xf numFmtId="4" fontId="32" fillId="0" borderId="43" xfId="7" applyNumberFormat="1" applyFont="1" applyFill="1" applyBorder="1" applyAlignment="1" applyProtection="1">
      <alignment horizontal="center" vertical="center"/>
      <protection locked="0"/>
    </xf>
    <xf numFmtId="0" fontId="32" fillId="0" borderId="1" xfId="7" applyNumberFormat="1" applyFont="1" applyFill="1" applyBorder="1" applyAlignment="1" applyProtection="1">
      <alignment horizontal="center" vertical="center"/>
      <protection locked="0"/>
    </xf>
    <xf numFmtId="0" fontId="50" fillId="0" borderId="1" xfId="7" applyNumberFormat="1" applyFont="1" applyFill="1" applyBorder="1" applyAlignment="1" applyProtection="1">
      <alignment horizontal="justify" vertical="center" wrapText="1"/>
      <protection locked="0"/>
    </xf>
    <xf numFmtId="0" fontId="32" fillId="0" borderId="1" xfId="7" applyFont="1" applyFill="1" applyBorder="1" applyAlignment="1" applyProtection="1">
      <alignment horizontal="center" vertical="center"/>
      <protection locked="0"/>
    </xf>
    <xf numFmtId="4" fontId="32" fillId="0" borderId="1" xfId="7" applyNumberFormat="1" applyFont="1" applyFill="1" applyBorder="1" applyAlignment="1" applyProtection="1">
      <alignment horizontal="right" vertical="center"/>
      <protection locked="0"/>
    </xf>
    <xf numFmtId="4" fontId="32" fillId="0" borderId="1" xfId="7" applyNumberFormat="1" applyFont="1" applyFill="1" applyBorder="1" applyAlignment="1" applyProtection="1">
      <alignment horizontal="center" vertical="center"/>
      <protection locked="0"/>
    </xf>
    <xf numFmtId="4" fontId="50" fillId="0" borderId="1" xfId="7" applyNumberFormat="1" applyFont="1" applyFill="1" applyBorder="1" applyAlignment="1" applyProtection="1">
      <alignment horizontal="center" vertical="center"/>
      <protection locked="0"/>
    </xf>
    <xf numFmtId="0" fontId="32" fillId="0" borderId="0" xfId="7" applyFont="1" applyFill="1" applyAlignment="1" applyProtection="1">
      <alignment horizontal="center" vertical="center" wrapText="1"/>
      <protection locked="0"/>
    </xf>
    <xf numFmtId="0" fontId="32" fillId="0" borderId="0" xfId="7" applyFont="1" applyFill="1" applyAlignment="1" applyProtection="1">
      <alignment horizontal="justify" vertical="center" wrapText="1"/>
      <protection locked="0"/>
    </xf>
    <xf numFmtId="0" fontId="32" fillId="0" borderId="0" xfId="7" applyFont="1" applyFill="1" applyAlignment="1" applyProtection="1">
      <alignment horizontal="center" vertical="center"/>
      <protection locked="0"/>
    </xf>
    <xf numFmtId="4" fontId="32" fillId="0" borderId="0" xfId="7" applyNumberFormat="1" applyFont="1" applyFill="1" applyAlignment="1" applyProtection="1">
      <alignment horizontal="right" vertical="center"/>
      <protection locked="0"/>
    </xf>
    <xf numFmtId="4" fontId="32" fillId="0" borderId="0" xfId="7" applyNumberFormat="1" applyFont="1" applyFill="1" applyAlignment="1" applyProtection="1">
      <alignment horizontal="center" vertical="center"/>
      <protection locked="0"/>
    </xf>
    <xf numFmtId="0" fontId="54" fillId="0" borderId="0" xfId="7" applyFont="1" applyAlignment="1">
      <alignment horizontal="center" vertical="center"/>
    </xf>
    <xf numFmtId="0" fontId="21" fillId="0" borderId="7" xfId="7" applyFont="1" applyBorder="1" applyAlignment="1">
      <alignment horizontal="center" vertical="center"/>
    </xf>
    <xf numFmtId="0" fontId="21" fillId="0" borderId="7" xfId="7" applyFont="1" applyBorder="1" applyAlignment="1">
      <alignment horizontal="left" vertical="top"/>
    </xf>
    <xf numFmtId="0" fontId="21" fillId="0" borderId="7" xfId="7" applyFont="1" applyBorder="1" applyAlignment="1">
      <alignment horizontal="left" vertical="center"/>
    </xf>
    <xf numFmtId="165" fontId="21" fillId="0" borderId="7" xfId="4" applyFont="1" applyBorder="1" applyAlignment="1">
      <alignment horizontal="center" vertical="center"/>
    </xf>
    <xf numFmtId="0" fontId="21" fillId="0" borderId="7" xfId="7" applyFont="1" applyBorder="1" applyAlignment="1">
      <alignment vertical="center"/>
    </xf>
    <xf numFmtId="0" fontId="24" fillId="0" borderId="0" xfId="7" applyFont="1"/>
    <xf numFmtId="0" fontId="21" fillId="2" borderId="44" xfId="7" applyFont="1" applyFill="1" applyBorder="1" applyAlignment="1">
      <alignment horizontal="center" vertical="center"/>
    </xf>
    <xf numFmtId="0" fontId="21" fillId="2" borderId="44" xfId="7" applyFont="1" applyFill="1" applyBorder="1" applyAlignment="1">
      <alignment horizontal="center" vertical="center" wrapText="1"/>
    </xf>
    <xf numFmtId="166" fontId="21" fillId="2" borderId="44" xfId="8" applyFont="1" applyFill="1" applyBorder="1" applyAlignment="1">
      <alignment horizontal="center" vertical="center"/>
    </xf>
    <xf numFmtId="167" fontId="21" fillId="2" borderId="44" xfId="4" applyNumberFormat="1" applyFont="1" applyFill="1" applyBorder="1" applyAlignment="1">
      <alignment horizontal="center" vertical="center" wrapText="1"/>
    </xf>
    <xf numFmtId="0" fontId="24" fillId="11" borderId="0" xfId="7" applyFont="1" applyFill="1" applyAlignment="1">
      <alignment horizontal="center" vertical="center"/>
    </xf>
    <xf numFmtId="0" fontId="24" fillId="13" borderId="0" xfId="7" applyFont="1" applyFill="1"/>
    <xf numFmtId="0" fontId="24" fillId="0" borderId="31" xfId="7" applyFont="1" applyBorder="1" applyAlignment="1">
      <alignment horizontal="center" vertical="center"/>
    </xf>
    <xf numFmtId="0" fontId="24" fillId="0" borderId="31" xfId="7" applyFont="1" applyBorder="1" applyAlignment="1">
      <alignment horizontal="left"/>
    </xf>
    <xf numFmtId="0" fontId="25" fillId="0" borderId="31" xfId="4" applyNumberFormat="1" applyFont="1" applyBorder="1" applyAlignment="1">
      <alignment horizontal="left" vertical="center" wrapText="1"/>
    </xf>
    <xf numFmtId="0" fontId="55" fillId="0" borderId="31" xfId="7" applyFont="1" applyBorder="1" applyAlignment="1">
      <alignment horizontal="justify" vertical="top" wrapText="1"/>
    </xf>
    <xf numFmtId="0" fontId="55" fillId="0" borderId="31" xfId="7" applyFont="1" applyBorder="1" applyAlignment="1">
      <alignment horizontal="center" vertical="top" wrapText="1"/>
    </xf>
    <xf numFmtId="165" fontId="25" fillId="0" borderId="31" xfId="4" applyFont="1" applyBorder="1" applyAlignment="1">
      <alignment horizontal="center" vertical="center" wrapText="1"/>
    </xf>
    <xf numFmtId="0" fontId="24" fillId="2" borderId="1" xfId="0"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2" fontId="24" fillId="2" borderId="1" xfId="0" applyNumberFormat="1" applyFont="1" applyFill="1" applyBorder="1" applyAlignment="1">
      <alignment horizontal="center" vertical="center" wrapText="1"/>
    </xf>
    <xf numFmtId="0" fontId="24" fillId="0" borderId="1" xfId="0" applyFont="1" applyBorder="1" applyAlignment="1">
      <alignment horizontal="left" vertical="center"/>
    </xf>
    <xf numFmtId="0" fontId="24" fillId="2" borderId="1" xfId="0" applyFont="1" applyFill="1" applyBorder="1" applyAlignment="1">
      <alignment horizontal="center" vertical="center" wrapText="1"/>
    </xf>
    <xf numFmtId="0" fontId="24" fillId="0" borderId="1" xfId="7" applyFont="1" applyBorder="1" applyAlignment="1">
      <alignment horizontal="left"/>
    </xf>
    <xf numFmtId="0" fontId="25" fillId="0" borderId="1" xfId="4" applyNumberFormat="1" applyFont="1" applyBorder="1" applyAlignment="1">
      <alignment horizontal="left" vertical="center" wrapText="1"/>
    </xf>
    <xf numFmtId="0" fontId="55" fillId="0" borderId="1" xfId="7" applyFont="1" applyBorder="1" applyAlignment="1">
      <alignment horizontal="justify" vertical="top" wrapText="1"/>
    </xf>
    <xf numFmtId="0" fontId="55" fillId="0" borderId="1" xfId="7" applyFont="1" applyBorder="1" applyAlignment="1">
      <alignment horizontal="center" vertical="top" wrapText="1"/>
    </xf>
    <xf numFmtId="165" fontId="25" fillId="0" borderId="1" xfId="4" applyFont="1" applyBorder="1" applyAlignment="1">
      <alignment horizontal="center" vertical="center" wrapText="1"/>
    </xf>
    <xf numFmtId="0" fontId="25" fillId="2" borderId="1" xfId="4" applyNumberFormat="1" applyFont="1" applyFill="1" applyBorder="1" applyAlignment="1">
      <alignment horizontal="left" vertical="top" wrapText="1"/>
    </xf>
    <xf numFmtId="2" fontId="26" fillId="0" borderId="1" xfId="54" applyNumberFormat="1" applyFont="1" applyBorder="1" applyAlignment="1">
      <alignment vertical="center" wrapText="1"/>
    </xf>
    <xf numFmtId="0" fontId="24" fillId="0" borderId="7" xfId="7" applyFont="1" applyBorder="1" applyAlignment="1">
      <alignment horizontal="center" vertical="center"/>
    </xf>
    <xf numFmtId="0" fontId="24" fillId="0" borderId="7" xfId="7" applyFont="1" applyBorder="1" applyAlignment="1">
      <alignment horizontal="left"/>
    </xf>
    <xf numFmtId="0" fontId="25" fillId="0" borderId="7" xfId="4" applyNumberFormat="1" applyFont="1" applyBorder="1" applyAlignment="1">
      <alignment horizontal="left" vertical="center" wrapText="1"/>
    </xf>
    <xf numFmtId="0" fontId="55" fillId="0" borderId="7" xfId="7" applyFont="1" applyBorder="1" applyAlignment="1">
      <alignment horizontal="justify" vertical="top" wrapText="1"/>
    </xf>
    <xf numFmtId="0" fontId="55" fillId="0" borderId="7" xfId="7" applyFont="1" applyBorder="1" applyAlignment="1">
      <alignment horizontal="center" vertical="top" wrapText="1"/>
    </xf>
    <xf numFmtId="165" fontId="25" fillId="0" borderId="7" xfId="4" applyFont="1" applyBorder="1" applyAlignment="1">
      <alignment horizontal="center" vertical="center" wrapText="1"/>
    </xf>
    <xf numFmtId="0" fontId="24" fillId="0" borderId="7" xfId="7" applyFont="1" applyBorder="1" applyAlignment="1">
      <alignment vertical="center" wrapText="1"/>
    </xf>
    <xf numFmtId="0" fontId="21" fillId="12" borderId="45" xfId="0" applyFont="1" applyFill="1" applyBorder="1" applyAlignment="1">
      <alignment vertical="center"/>
    </xf>
    <xf numFmtId="0" fontId="21" fillId="12" borderId="46" xfId="0" applyFont="1" applyFill="1" applyBorder="1" applyAlignment="1">
      <alignment vertical="center"/>
    </xf>
    <xf numFmtId="0" fontId="21" fillId="12" borderId="48" xfId="0" applyFont="1" applyFill="1" applyBorder="1" applyAlignment="1">
      <alignment vertical="center"/>
    </xf>
    <xf numFmtId="0" fontId="21" fillId="12" borderId="47" xfId="0" applyFont="1" applyFill="1" applyBorder="1" applyAlignment="1">
      <alignment vertical="center"/>
    </xf>
    <xf numFmtId="0" fontId="24" fillId="13" borderId="0" xfId="0" applyFont="1" applyFill="1"/>
    <xf numFmtId="0" fontId="24" fillId="0" borderId="31" xfId="4" applyNumberFormat="1" applyFont="1" applyBorder="1" applyAlignment="1">
      <alignment horizontal="center" vertical="center" wrapText="1"/>
    </xf>
    <xf numFmtId="0" fontId="24" fillId="0" borderId="31" xfId="4" applyNumberFormat="1" applyFont="1" applyBorder="1" applyAlignment="1">
      <alignment horizontal="left" vertical="center" wrapText="1"/>
    </xf>
    <xf numFmtId="0" fontId="25" fillId="0" borderId="31" xfId="0" applyFont="1" applyBorder="1" applyAlignment="1">
      <alignment horizontal="justify" vertical="top" wrapText="1"/>
    </xf>
    <xf numFmtId="0" fontId="26" fillId="0" borderId="31" xfId="54" applyFont="1" applyBorder="1" applyAlignment="1">
      <alignment horizontal="center" vertical="center" wrapText="1"/>
    </xf>
    <xf numFmtId="2" fontId="25" fillId="0" borderId="31" xfId="0" applyNumberFormat="1" applyFont="1" applyBorder="1" applyAlignment="1">
      <alignment vertical="center" wrapText="1"/>
    </xf>
    <xf numFmtId="0" fontId="24" fillId="0" borderId="0" xfId="0" applyFont="1" applyAlignment="1">
      <alignment horizontal="justify" vertical="top" wrapText="1"/>
    </xf>
    <xf numFmtId="0" fontId="24" fillId="0" borderId="1" xfId="4" applyNumberFormat="1" applyFont="1" applyBorder="1" applyAlignment="1">
      <alignment horizontal="center" vertical="center" wrapText="1"/>
    </xf>
    <xf numFmtId="0" fontId="24" fillId="2" borderId="1" xfId="7" applyFont="1" applyFill="1" applyBorder="1" applyAlignment="1">
      <alignment horizontal="left" vertical="top" wrapText="1"/>
    </xf>
    <xf numFmtId="0" fontId="26" fillId="0" borderId="1" xfId="54"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left"/>
    </xf>
    <xf numFmtId="0" fontId="24" fillId="0" borderId="1" xfId="0" applyFont="1" applyBorder="1" applyAlignment="1">
      <alignment horizontal="center" vertical="top" wrapText="1"/>
    </xf>
    <xf numFmtId="0" fontId="24" fillId="0" borderId="0" xfId="0" applyFont="1"/>
    <xf numFmtId="0" fontId="56" fillId="0" borderId="49" xfId="0" applyFont="1" applyBorder="1" applyAlignment="1">
      <alignment horizontal="center" vertical="center"/>
    </xf>
    <xf numFmtId="0" fontId="24" fillId="0" borderId="1" xfId="4" applyNumberFormat="1" applyFont="1" applyBorder="1" applyAlignment="1">
      <alignment horizontal="left" vertical="center" wrapText="1"/>
    </xf>
    <xf numFmtId="0" fontId="25" fillId="0" borderId="1" xfId="0" applyFont="1" applyBorder="1" applyAlignment="1">
      <alignment horizontal="justify" vertical="top" wrapText="1"/>
    </xf>
    <xf numFmtId="2" fontId="26" fillId="0" borderId="1" xfId="54" applyNumberFormat="1" applyFont="1" applyBorder="1" applyAlignment="1">
      <alignment horizontal="center" vertical="center" wrapText="1"/>
    </xf>
    <xf numFmtId="0" fontId="24" fillId="0" borderId="7" xfId="7" applyFont="1" applyBorder="1" applyAlignment="1">
      <alignment horizontal="left" vertical="center"/>
    </xf>
    <xf numFmtId="0" fontId="24" fillId="0" borderId="7" xfId="7" applyFont="1" applyBorder="1" applyAlignment="1">
      <alignment vertical="center"/>
    </xf>
    <xf numFmtId="165" fontId="24" fillId="0" borderId="7" xfId="4" applyFont="1" applyBorder="1" applyAlignment="1">
      <alignment horizontal="center" vertical="center"/>
    </xf>
    <xf numFmtId="0" fontId="21" fillId="14" borderId="31" xfId="7" applyFont="1" applyFill="1" applyBorder="1" applyAlignment="1">
      <alignment vertical="center"/>
    </xf>
    <xf numFmtId="0" fontId="24" fillId="0" borderId="1" xfId="7" applyFont="1" applyBorder="1" applyAlignment="1">
      <alignment vertical="center"/>
    </xf>
    <xf numFmtId="165" fontId="24" fillId="0" borderId="1" xfId="4" applyFont="1" applyBorder="1" applyAlignment="1">
      <alignment horizontal="center" vertical="center"/>
    </xf>
    <xf numFmtId="0" fontId="24" fillId="0" borderId="1" xfId="7" applyFont="1" applyBorder="1" applyAlignment="1">
      <alignment horizontal="left" vertical="top" wrapText="1"/>
    </xf>
    <xf numFmtId="0" fontId="24" fillId="0" borderId="9" xfId="7" applyFont="1" applyBorder="1" applyAlignment="1">
      <alignment horizontal="center" vertical="center"/>
    </xf>
    <xf numFmtId="0" fontId="24" fillId="0" borderId="49" xfId="7" applyFont="1" applyBorder="1" applyAlignment="1">
      <alignment horizontal="center" vertical="center"/>
    </xf>
    <xf numFmtId="165" fontId="24" fillId="0" borderId="1" xfId="4" applyFont="1" applyFill="1" applyBorder="1" applyAlignment="1">
      <alignment horizontal="center" vertical="center"/>
    </xf>
    <xf numFmtId="173" fontId="24" fillId="0" borderId="1" xfId="7" applyNumberFormat="1" applyFont="1" applyBorder="1" applyAlignment="1">
      <alignment horizontal="center" vertical="center" wrapText="1"/>
    </xf>
    <xf numFmtId="0" fontId="24" fillId="0" borderId="0" xfId="7" applyFont="1" applyAlignment="1">
      <alignment horizontal="left" vertical="center" wrapText="1"/>
    </xf>
    <xf numFmtId="174" fontId="24" fillId="0" borderId="1" xfId="7" applyNumberFormat="1" applyFont="1" applyBorder="1" applyAlignment="1">
      <alignment horizontal="center" vertical="center" wrapText="1"/>
    </xf>
    <xf numFmtId="0" fontId="56" fillId="0" borderId="0" xfId="7" applyFont="1" applyAlignment="1">
      <alignment vertical="center" wrapText="1"/>
    </xf>
    <xf numFmtId="0" fontId="21" fillId="14" borderId="1" xfId="7" applyFont="1" applyFill="1" applyBorder="1" applyAlignment="1">
      <alignment vertical="center"/>
    </xf>
    <xf numFmtId="0" fontId="24" fillId="0" borderId="1" xfId="7" applyFont="1" applyBorder="1" applyAlignment="1">
      <alignment horizontal="right" vertical="center"/>
    </xf>
    <xf numFmtId="0" fontId="24" fillId="0" borderId="1" xfId="7" applyFont="1" applyBorder="1"/>
    <xf numFmtId="0" fontId="24" fillId="0" borderId="1" xfId="7" applyFont="1" applyBorder="1" applyAlignment="1">
      <alignment wrapText="1"/>
    </xf>
    <xf numFmtId="0" fontId="24" fillId="0" borderId="31" xfId="7" applyFont="1" applyBorder="1" applyAlignment="1">
      <alignment horizontal="center" vertical="center" wrapText="1"/>
    </xf>
    <xf numFmtId="0" fontId="56" fillId="0" borderId="0" xfId="7" applyFont="1"/>
    <xf numFmtId="0" fontId="24" fillId="0" borderId="50" xfId="7" applyFont="1" applyBorder="1" applyAlignment="1">
      <alignment horizontal="center" vertical="center"/>
    </xf>
    <xf numFmtId="0" fontId="24" fillId="0" borderId="33" xfId="7" applyFont="1" applyBorder="1" applyAlignment="1">
      <alignment horizontal="left" vertical="top" wrapText="1"/>
    </xf>
    <xf numFmtId="0" fontId="56" fillId="0" borderId="31" xfId="7" applyFont="1" applyBorder="1" applyAlignment="1">
      <alignment vertical="center"/>
    </xf>
    <xf numFmtId="0" fontId="56" fillId="0" borderId="31" xfId="7" applyFont="1" applyBorder="1" applyAlignment="1">
      <alignment horizontal="center" vertical="center"/>
    </xf>
    <xf numFmtId="165" fontId="56" fillId="0" borderId="31" xfId="4" applyFont="1" applyBorder="1" applyAlignment="1">
      <alignment horizontal="center" vertical="center"/>
    </xf>
    <xf numFmtId="0" fontId="24" fillId="0" borderId="49" xfId="0" applyFont="1" applyBorder="1" applyAlignment="1">
      <alignment horizontal="center" vertical="center"/>
    </xf>
    <xf numFmtId="0" fontId="24" fillId="0" borderId="8" xfId="0" applyFont="1" applyBorder="1" applyAlignment="1">
      <alignment vertical="center" wrapText="1"/>
    </xf>
    <xf numFmtId="0" fontId="56" fillId="0" borderId="1" xfId="7" applyFont="1" applyBorder="1" applyAlignment="1">
      <alignment vertical="center"/>
    </xf>
    <xf numFmtId="0" fontId="56" fillId="0" borderId="1" xfId="7" applyFont="1" applyBorder="1" applyAlignment="1">
      <alignment horizontal="center" vertical="center"/>
    </xf>
    <xf numFmtId="165" fontId="56" fillId="0" borderId="1" xfId="4" applyFont="1" applyBorder="1" applyAlignment="1">
      <alignment horizontal="center" vertical="center"/>
    </xf>
    <xf numFmtId="0" fontId="21" fillId="0" borderId="1" xfId="0" applyFont="1" applyBorder="1" applyAlignment="1">
      <alignment horizontal="left" vertical="center"/>
    </xf>
    <xf numFmtId="0" fontId="24" fillId="0" borderId="9" xfId="0" applyFont="1" applyBorder="1" applyAlignment="1">
      <alignment horizontal="center" vertical="center"/>
    </xf>
    <xf numFmtId="0" fontId="24" fillId="0" borderId="8" xfId="7" applyFont="1" applyBorder="1" applyAlignment="1">
      <alignment vertical="center" wrapText="1"/>
    </xf>
    <xf numFmtId="0" fontId="24" fillId="11" borderId="0" xfId="7" applyFont="1" applyFill="1" applyAlignment="1">
      <alignment horizontal="left" vertical="center"/>
    </xf>
    <xf numFmtId="0" fontId="24" fillId="11" borderId="0" xfId="7" applyFont="1" applyFill="1" applyAlignment="1">
      <alignment vertical="center" wrapText="1"/>
    </xf>
    <xf numFmtId="0" fontId="56" fillId="11" borderId="1" xfId="7" applyFont="1" applyFill="1" applyBorder="1" applyAlignment="1">
      <alignment vertical="center"/>
    </xf>
    <xf numFmtId="0" fontId="56" fillId="11" borderId="1" xfId="7" applyFont="1" applyFill="1" applyBorder="1" applyAlignment="1">
      <alignment horizontal="center" vertical="center"/>
    </xf>
    <xf numFmtId="165" fontId="24" fillId="11" borderId="1" xfId="4" applyFont="1" applyFill="1" applyBorder="1" applyAlignment="1">
      <alignment horizontal="center" vertical="center"/>
    </xf>
    <xf numFmtId="2" fontId="26" fillId="11" borderId="1" xfId="54" applyNumberFormat="1" applyFont="1" applyFill="1" applyBorder="1" applyAlignment="1">
      <alignment horizontal="center" vertical="center" wrapText="1"/>
    </xf>
    <xf numFmtId="0" fontId="24" fillId="0" borderId="0" xfId="7" applyFont="1" applyAlignment="1">
      <alignment horizontal="center" vertical="center"/>
    </xf>
    <xf numFmtId="0" fontId="24" fillId="0" borderId="0" xfId="7" applyFont="1" applyAlignment="1">
      <alignment horizontal="left" vertical="center"/>
    </xf>
    <xf numFmtId="0" fontId="24" fillId="0" borderId="0" xfId="7" applyFont="1" applyAlignment="1">
      <alignment vertical="center" wrapText="1"/>
    </xf>
    <xf numFmtId="0" fontId="56" fillId="0" borderId="0" xfId="7" applyFont="1" applyAlignment="1">
      <alignment horizontal="center" vertical="center"/>
    </xf>
    <xf numFmtId="0" fontId="56" fillId="0" borderId="0" xfId="7" applyFont="1" applyAlignment="1">
      <alignment horizontal="left" vertical="center"/>
    </xf>
    <xf numFmtId="0" fontId="56" fillId="0" borderId="0" xfId="7" applyFont="1" applyAlignment="1">
      <alignment vertical="center"/>
    </xf>
    <xf numFmtId="165" fontId="56" fillId="0" borderId="0" xfId="4" applyFont="1" applyBorder="1" applyAlignment="1">
      <alignment horizontal="center" vertical="center"/>
    </xf>
    <xf numFmtId="0" fontId="56" fillId="0" borderId="18" xfId="7" applyFont="1" applyBorder="1" applyAlignment="1">
      <alignment horizontal="center" vertical="center"/>
    </xf>
    <xf numFmtId="165" fontId="56" fillId="0" borderId="18" xfId="4" applyFont="1" applyBorder="1" applyAlignment="1">
      <alignment horizontal="center" vertical="center"/>
    </xf>
    <xf numFmtId="0" fontId="56" fillId="0" borderId="18" xfId="7" applyFont="1" applyBorder="1" applyAlignment="1">
      <alignment vertical="center"/>
    </xf>
    <xf numFmtId="0" fontId="7" fillId="0" borderId="0" xfId="54" applyFont="1"/>
    <xf numFmtId="0" fontId="30" fillId="0" borderId="0" xfId="54" applyFont="1"/>
    <xf numFmtId="0" fontId="7" fillId="0" borderId="0" xfId="54"/>
    <xf numFmtId="0" fontId="58" fillId="0" borderId="70" xfId="54" applyFont="1" applyFill="1" applyBorder="1" applyAlignment="1" applyProtection="1">
      <alignment horizontal="center" vertical="center" wrapText="1"/>
      <protection locked="0"/>
    </xf>
    <xf numFmtId="0" fontId="59" fillId="0" borderId="60" xfId="54" applyFont="1" applyFill="1" applyBorder="1" applyAlignment="1" applyProtection="1">
      <alignment vertical="center" wrapText="1"/>
      <protection locked="0"/>
    </xf>
    <xf numFmtId="0" fontId="56" fillId="0" borderId="60" xfId="54" applyFont="1" applyFill="1" applyBorder="1" applyAlignment="1" applyProtection="1">
      <alignment horizontal="center" vertical="center" wrapText="1"/>
      <protection locked="0"/>
    </xf>
    <xf numFmtId="167" fontId="56" fillId="0" borderId="60" xfId="48" applyNumberFormat="1" applyFont="1" applyFill="1" applyBorder="1" applyAlignment="1" applyProtection="1">
      <alignment horizontal="center" vertical="center" wrapText="1"/>
      <protection locked="0"/>
    </xf>
    <xf numFmtId="168" fontId="56" fillId="0" borderId="71" xfId="54" applyNumberFormat="1" applyFont="1" applyFill="1" applyBorder="1" applyAlignment="1" applyProtection="1">
      <alignment horizontal="center" vertical="center" wrapText="1"/>
      <protection locked="0"/>
    </xf>
    <xf numFmtId="0" fontId="56" fillId="0" borderId="70" xfId="54" applyFont="1" applyFill="1" applyBorder="1" applyAlignment="1" applyProtection="1">
      <alignment horizontal="center" vertical="center" wrapText="1"/>
      <protection locked="0"/>
    </xf>
    <xf numFmtId="0" fontId="56" fillId="0" borderId="60" xfId="54" applyFont="1" applyFill="1" applyBorder="1" applyAlignment="1" applyProtection="1">
      <alignment vertical="center" wrapText="1"/>
      <protection locked="0"/>
    </xf>
    <xf numFmtId="0" fontId="59" fillId="0" borderId="70" xfId="54" applyFont="1" applyFill="1" applyBorder="1" applyAlignment="1" applyProtection="1">
      <alignment horizontal="center" vertical="center" wrapText="1"/>
      <protection locked="0"/>
    </xf>
    <xf numFmtId="0" fontId="59" fillId="0" borderId="60" xfId="54" applyFont="1" applyFill="1" applyBorder="1" applyAlignment="1" applyProtection="1">
      <alignment horizontal="center" vertical="center" wrapText="1"/>
      <protection locked="0"/>
    </xf>
    <xf numFmtId="167" fontId="59" fillId="0" borderId="60" xfId="48" applyNumberFormat="1" applyFont="1" applyFill="1" applyBorder="1" applyAlignment="1" applyProtection="1">
      <alignment horizontal="center" vertical="center" wrapText="1"/>
      <protection locked="0"/>
    </xf>
    <xf numFmtId="167" fontId="60" fillId="0" borderId="60" xfId="48" applyNumberFormat="1" applyFont="1" applyFill="1" applyBorder="1" applyAlignment="1" applyProtection="1">
      <alignment horizontal="center" vertical="center" wrapText="1"/>
      <protection locked="0"/>
    </xf>
    <xf numFmtId="168" fontId="60" fillId="0" borderId="71" xfId="48" applyNumberFormat="1" applyFont="1" applyFill="1" applyBorder="1" applyAlignment="1" applyProtection="1">
      <alignment horizontal="center" vertical="center" wrapText="1"/>
      <protection locked="0"/>
    </xf>
    <xf numFmtId="0" fontId="60" fillId="0" borderId="0" xfId="54" applyFont="1" applyFill="1" applyAlignment="1">
      <alignment vertical="center"/>
    </xf>
    <xf numFmtId="0" fontId="60" fillId="0" borderId="0" xfId="54" applyFont="1" applyFill="1" applyBorder="1" applyAlignment="1">
      <alignment vertical="center"/>
    </xf>
    <xf numFmtId="0" fontId="61" fillId="0" borderId="60" xfId="54" applyFont="1" applyFill="1" applyBorder="1" applyAlignment="1" applyProtection="1">
      <alignment horizontal="left" vertical="center" wrapText="1"/>
      <protection locked="0"/>
    </xf>
    <xf numFmtId="0" fontId="62" fillId="0" borderId="60" xfId="54" applyFont="1" applyFill="1" applyBorder="1" applyAlignment="1" applyProtection="1">
      <alignment horizontal="center" vertical="center" wrapText="1"/>
      <protection locked="0"/>
    </xf>
    <xf numFmtId="167" fontId="62" fillId="0" borderId="60" xfId="48" applyNumberFormat="1" applyFont="1" applyFill="1" applyBorder="1" applyAlignment="1" applyProtection="1">
      <alignment horizontal="center" vertical="center" wrapText="1"/>
      <protection locked="0"/>
    </xf>
    <xf numFmtId="0" fontId="62" fillId="0" borderId="0" xfId="54" applyFont="1" applyFill="1" applyAlignment="1">
      <alignment vertical="center"/>
    </xf>
    <xf numFmtId="0" fontId="61" fillId="0" borderId="0" xfId="54" applyFont="1" applyFill="1" applyBorder="1" applyAlignment="1" applyProtection="1">
      <alignment horizontal="left" vertical="center" wrapText="1"/>
      <protection locked="0"/>
    </xf>
    <xf numFmtId="0" fontId="63" fillId="0" borderId="70" xfId="54" applyFont="1" applyFill="1" applyBorder="1" applyAlignment="1" applyProtection="1">
      <alignment horizontal="center" vertical="center" wrapText="1"/>
      <protection locked="0"/>
    </xf>
    <xf numFmtId="0" fontId="63" fillId="0" borderId="60" xfId="54" applyFont="1" applyFill="1" applyBorder="1" applyAlignment="1" applyProtection="1">
      <alignment vertical="center" wrapText="1"/>
      <protection locked="0"/>
    </xf>
    <xf numFmtId="0" fontId="62" fillId="0" borderId="70" xfId="54" applyFont="1" applyFill="1" applyBorder="1" applyAlignment="1" applyProtection="1">
      <alignment horizontal="center" vertical="center" wrapText="1"/>
      <protection locked="0"/>
    </xf>
    <xf numFmtId="0" fontId="64" fillId="0" borderId="60" xfId="54" applyFont="1" applyFill="1" applyBorder="1" applyAlignment="1" applyProtection="1">
      <alignment vertical="center" wrapText="1"/>
      <protection locked="0"/>
    </xf>
    <xf numFmtId="0" fontId="60" fillId="0" borderId="60" xfId="54" applyFont="1" applyFill="1" applyBorder="1" applyAlignment="1" applyProtection="1">
      <alignment vertical="center" wrapText="1"/>
      <protection locked="0"/>
    </xf>
    <xf numFmtId="175" fontId="62" fillId="0" borderId="65" xfId="55" applyNumberFormat="1" applyFont="1" applyFill="1" applyBorder="1" applyAlignment="1" applyProtection="1">
      <alignment horizontal="center" vertical="center" wrapText="1"/>
      <protection locked="0"/>
    </xf>
    <xf numFmtId="0" fontId="62" fillId="0" borderId="60" xfId="54" applyFont="1" applyFill="1" applyBorder="1" applyAlignment="1" applyProtection="1">
      <alignment vertical="center" wrapText="1"/>
      <protection locked="0"/>
    </xf>
    <xf numFmtId="169" fontId="60" fillId="0" borderId="64" xfId="54" applyNumberFormat="1" applyFont="1" applyFill="1" applyBorder="1" applyAlignment="1" applyProtection="1">
      <alignment horizontal="center" vertical="center" wrapText="1"/>
      <protection locked="0"/>
    </xf>
    <xf numFmtId="0" fontId="64" fillId="0" borderId="60" xfId="54" applyFont="1" applyFill="1" applyBorder="1" applyAlignment="1">
      <alignment horizontal="left" vertical="center" wrapText="1"/>
    </xf>
    <xf numFmtId="0" fontId="62" fillId="0" borderId="72" xfId="54" applyFont="1" applyFill="1" applyBorder="1" applyAlignment="1" applyProtection="1">
      <alignment horizontal="center" vertical="center" wrapText="1"/>
      <protection locked="0"/>
    </xf>
    <xf numFmtId="0" fontId="66" fillId="0" borderId="0" xfId="54" applyFont="1" applyAlignment="1">
      <alignment vertical="center"/>
    </xf>
    <xf numFmtId="0" fontId="64" fillId="0" borderId="64" xfId="54" applyFont="1" applyFill="1" applyBorder="1" applyAlignment="1">
      <alignment horizontal="center" vertical="center" wrapText="1"/>
    </xf>
    <xf numFmtId="0" fontId="63" fillId="0" borderId="60" xfId="54" applyFont="1" applyFill="1" applyBorder="1" applyAlignment="1" applyProtection="1">
      <alignment horizontal="center" vertical="center" wrapText="1"/>
      <protection locked="0"/>
    </xf>
    <xf numFmtId="0" fontId="63" fillId="0" borderId="72" xfId="54" applyFont="1" applyFill="1" applyBorder="1" applyAlignment="1" applyProtection="1">
      <alignment horizontal="center" vertical="center" wrapText="1"/>
      <protection locked="0"/>
    </xf>
    <xf numFmtId="0" fontId="33" fillId="0" borderId="0" xfId="54" applyFont="1" applyAlignment="1">
      <alignment vertical="center"/>
    </xf>
    <xf numFmtId="0" fontId="63" fillId="0" borderId="0" xfId="54" applyFont="1" applyAlignment="1">
      <alignment vertical="center"/>
    </xf>
    <xf numFmtId="0" fontId="59" fillId="0" borderId="61" xfId="54" applyFont="1" applyFill="1" applyBorder="1" applyAlignment="1" applyProtection="1">
      <alignment horizontal="center" vertical="center" wrapText="1"/>
      <protection locked="0"/>
    </xf>
    <xf numFmtId="0" fontId="59" fillId="0" borderId="62" xfId="54" applyFont="1" applyFill="1" applyBorder="1" applyAlignment="1" applyProtection="1">
      <alignment vertical="center" wrapText="1"/>
      <protection locked="0"/>
    </xf>
    <xf numFmtId="0" fontId="59" fillId="0" borderId="62" xfId="54" applyFont="1" applyFill="1" applyBorder="1" applyAlignment="1" applyProtection="1">
      <alignment horizontal="center" vertical="center" wrapText="1"/>
      <protection locked="0"/>
    </xf>
    <xf numFmtId="167" fontId="59" fillId="0" borderId="62" xfId="48" applyNumberFormat="1" applyFont="1" applyFill="1" applyBorder="1" applyAlignment="1" applyProtection="1">
      <alignment horizontal="center" vertical="center" wrapText="1"/>
      <protection locked="0"/>
    </xf>
    <xf numFmtId="168" fontId="59" fillId="0" borderId="63" xfId="54" applyNumberFormat="1" applyFont="1" applyFill="1" applyBorder="1" applyAlignment="1" applyProtection="1">
      <alignment horizontal="center" vertical="center" wrapText="1"/>
      <protection locked="0"/>
    </xf>
    <xf numFmtId="0" fontId="67" fillId="0" borderId="0" xfId="54" applyFont="1" applyFill="1" applyBorder="1" applyAlignment="1">
      <alignment vertical="center"/>
    </xf>
    <xf numFmtId="0" fontId="67" fillId="0" borderId="0" xfId="54" applyFont="1" applyFill="1" applyAlignment="1">
      <alignment vertical="center"/>
    </xf>
    <xf numFmtId="0" fontId="64" fillId="0" borderId="70" xfId="54" applyFont="1" applyFill="1" applyBorder="1" applyAlignment="1" applyProtection="1">
      <alignment horizontal="center" vertical="center" wrapText="1"/>
      <protection locked="0"/>
    </xf>
    <xf numFmtId="0" fontId="64" fillId="0" borderId="60" xfId="54" applyFont="1" applyFill="1" applyBorder="1" applyAlignment="1" applyProtection="1">
      <alignment horizontal="center" vertical="center" wrapText="1"/>
      <protection locked="0"/>
    </xf>
    <xf numFmtId="0" fontId="64" fillId="0" borderId="71" xfId="54" applyFont="1" applyFill="1" applyBorder="1" applyAlignment="1" applyProtection="1">
      <alignment horizontal="center" vertical="center" wrapText="1"/>
      <protection locked="0"/>
    </xf>
    <xf numFmtId="0" fontId="7" fillId="0" borderId="65" xfId="54" applyFont="1" applyBorder="1"/>
    <xf numFmtId="0" fontId="60" fillId="0" borderId="60" xfId="54" applyFont="1" applyFill="1" applyBorder="1" applyAlignment="1" applyProtection="1">
      <alignment horizontal="center" vertical="center" wrapText="1"/>
      <protection locked="0"/>
    </xf>
    <xf numFmtId="0" fontId="60" fillId="0" borderId="71" xfId="54" applyFont="1" applyFill="1" applyBorder="1" applyAlignment="1" applyProtection="1">
      <alignment horizontal="center" vertical="center" wrapText="1"/>
      <protection locked="0"/>
    </xf>
    <xf numFmtId="0" fontId="63" fillId="0" borderId="60" xfId="54" applyFont="1" applyFill="1" applyBorder="1" applyAlignment="1" applyProtection="1">
      <alignment wrapText="1"/>
      <protection locked="0"/>
    </xf>
    <xf numFmtId="0" fontId="60" fillId="0" borderId="70" xfId="54" applyFont="1" applyFill="1" applyBorder="1" applyAlignment="1" applyProtection="1">
      <alignment horizontal="center" vertical="center" wrapText="1"/>
      <protection locked="0"/>
    </xf>
    <xf numFmtId="0" fontId="65" fillId="0" borderId="60" xfId="54" applyFont="1" applyFill="1" applyBorder="1" applyAlignment="1" applyProtection="1">
      <alignment vertical="center" wrapText="1"/>
      <protection locked="0"/>
    </xf>
    <xf numFmtId="1" fontId="60" fillId="0" borderId="60" xfId="54" applyNumberFormat="1" applyFont="1" applyFill="1" applyBorder="1" applyAlignment="1" applyProtection="1">
      <alignment horizontal="center" vertical="center" wrapText="1"/>
      <protection locked="0"/>
    </xf>
    <xf numFmtId="0" fontId="30" fillId="0" borderId="65" xfId="54" applyFont="1" applyBorder="1"/>
    <xf numFmtId="0" fontId="61" fillId="0" borderId="60" xfId="54" applyFont="1" applyFill="1" applyBorder="1" applyAlignment="1" applyProtection="1">
      <alignment horizontal="center" vertical="center" wrapText="1"/>
      <protection locked="0"/>
    </xf>
    <xf numFmtId="168" fontId="65" fillId="0" borderId="60" xfId="55" applyNumberFormat="1" applyFont="1" applyFill="1" applyBorder="1" applyAlignment="1" applyProtection="1">
      <alignment horizontal="center" vertical="center" wrapText="1"/>
      <protection locked="0"/>
    </xf>
    <xf numFmtId="168" fontId="65" fillId="0" borderId="71" xfId="55" applyNumberFormat="1" applyFont="1" applyFill="1" applyBorder="1" applyAlignment="1" applyProtection="1">
      <alignment horizontal="center" vertical="center" wrapText="1"/>
      <protection locked="0"/>
    </xf>
    <xf numFmtId="0" fontId="58" fillId="0" borderId="73" xfId="54" applyFont="1" applyFill="1" applyBorder="1" applyAlignment="1" applyProtection="1">
      <alignment vertical="center" wrapText="1"/>
      <protection locked="0"/>
    </xf>
    <xf numFmtId="0" fontId="56" fillId="0" borderId="73" xfId="54" applyFont="1" applyFill="1" applyBorder="1" applyAlignment="1" applyProtection="1">
      <alignment vertical="center" wrapText="1"/>
      <protection locked="0"/>
    </xf>
    <xf numFmtId="169" fontId="63" fillId="0" borderId="70" xfId="54" applyNumberFormat="1" applyFont="1" applyFill="1" applyBorder="1" applyAlignment="1" applyProtection="1">
      <alignment horizontal="center" vertical="center" wrapText="1"/>
      <protection locked="0"/>
    </xf>
    <xf numFmtId="167" fontId="63" fillId="0" borderId="60" xfId="48" applyNumberFormat="1" applyFont="1" applyFill="1" applyBorder="1" applyAlignment="1" applyProtection="1">
      <alignment horizontal="center" vertical="center" wrapText="1"/>
      <protection locked="0"/>
    </xf>
    <xf numFmtId="168" fontId="62" fillId="0" borderId="71" xfId="48" applyNumberFormat="1" applyFont="1" applyFill="1" applyBorder="1" applyAlignment="1" applyProtection="1">
      <alignment horizontal="center" vertical="center" wrapText="1"/>
      <protection locked="0"/>
    </xf>
    <xf numFmtId="0" fontId="62" fillId="0" borderId="0" xfId="54" applyFont="1" applyAlignment="1">
      <alignment vertical="center"/>
    </xf>
    <xf numFmtId="0" fontId="63" fillId="0" borderId="64" xfId="54" applyFont="1" applyFill="1" applyBorder="1" applyAlignment="1" applyProtection="1">
      <alignment horizontal="center" vertical="center" wrapText="1"/>
      <protection locked="0"/>
    </xf>
    <xf numFmtId="0" fontId="63" fillId="0" borderId="73" xfId="54" applyFont="1" applyFill="1" applyBorder="1" applyAlignment="1" applyProtection="1">
      <alignment vertical="center" wrapText="1"/>
      <protection locked="0"/>
    </xf>
    <xf numFmtId="0" fontId="63" fillId="0" borderId="73" xfId="54" applyFont="1" applyFill="1" applyBorder="1" applyAlignment="1" applyProtection="1">
      <alignment horizontal="center" vertical="center" wrapText="1"/>
      <protection locked="0"/>
    </xf>
    <xf numFmtId="168" fontId="62" fillId="0" borderId="74" xfId="55" applyNumberFormat="1" applyFont="1" applyFill="1" applyBorder="1" applyAlignment="1" applyProtection="1">
      <alignment horizontal="center" vertical="center" wrapText="1"/>
      <protection locked="0"/>
    </xf>
    <xf numFmtId="168" fontId="62" fillId="0" borderId="71" xfId="55" applyNumberFormat="1" applyFont="1" applyFill="1" applyBorder="1" applyAlignment="1" applyProtection="1">
      <alignment horizontal="center" vertical="center" wrapText="1"/>
      <protection locked="0"/>
    </xf>
    <xf numFmtId="168" fontId="62" fillId="0" borderId="72" xfId="48" applyNumberFormat="1" applyFont="1" applyFill="1" applyBorder="1" applyAlignment="1" applyProtection="1">
      <alignment horizontal="center" vertical="center" wrapText="1"/>
      <protection locked="0"/>
    </xf>
    <xf numFmtId="0" fontId="63" fillId="0" borderId="0" xfId="54" applyFont="1" applyFill="1" applyBorder="1" applyAlignment="1">
      <alignment vertical="center"/>
    </xf>
    <xf numFmtId="0" fontId="63" fillId="0" borderId="0" xfId="54" applyFont="1" applyFill="1" applyAlignment="1">
      <alignment vertical="center"/>
    </xf>
    <xf numFmtId="0" fontId="60" fillId="0" borderId="65" xfId="54" applyFont="1" applyBorder="1"/>
    <xf numFmtId="0" fontId="60" fillId="0" borderId="0" xfId="54" applyFont="1"/>
    <xf numFmtId="168" fontId="65" fillId="0" borderId="72" xfId="48" applyNumberFormat="1" applyFont="1" applyFill="1" applyBorder="1" applyAlignment="1" applyProtection="1">
      <alignment horizontal="center" vertical="center" wrapText="1"/>
      <protection locked="0"/>
    </xf>
    <xf numFmtId="0" fontId="63" fillId="0" borderId="51" xfId="54" applyFont="1" applyFill="1" applyBorder="1" applyAlignment="1" applyProtection="1">
      <alignment horizontal="center" vertical="center" wrapText="1"/>
      <protection locked="0"/>
    </xf>
    <xf numFmtId="0" fontId="63" fillId="0" borderId="44" xfId="54" applyFont="1" applyFill="1" applyBorder="1" applyAlignment="1" applyProtection="1">
      <alignment vertical="center" wrapText="1"/>
      <protection locked="0"/>
    </xf>
    <xf numFmtId="0" fontId="63" fillId="0" borderId="44" xfId="54" applyFont="1" applyFill="1" applyBorder="1" applyAlignment="1" applyProtection="1">
      <alignment horizontal="center" vertical="center" wrapText="1"/>
      <protection locked="0"/>
    </xf>
    <xf numFmtId="0" fontId="63" fillId="0" borderId="75" xfId="54" applyFont="1" applyFill="1" applyBorder="1" applyAlignment="1" applyProtection="1">
      <alignment horizontal="center" vertical="center" wrapText="1"/>
      <protection locked="0"/>
    </xf>
    <xf numFmtId="0" fontId="63" fillId="0" borderId="63" xfId="54" applyFont="1" applyFill="1" applyBorder="1" applyAlignment="1" applyProtection="1">
      <alignment horizontal="center" vertical="center" wrapText="1"/>
      <protection locked="0"/>
    </xf>
    <xf numFmtId="175" fontId="63" fillId="0" borderId="53" xfId="55" applyNumberFormat="1" applyFont="1" applyFill="1" applyBorder="1" applyAlignment="1" applyProtection="1">
      <alignment horizontal="center" vertical="center" wrapText="1"/>
      <protection locked="0"/>
    </xf>
    <xf numFmtId="0" fontId="7" fillId="0" borderId="0" xfId="54" applyAlignment="1">
      <alignment horizontal="center"/>
    </xf>
    <xf numFmtId="167" fontId="7" fillId="0" borderId="0" xfId="48" applyNumberFormat="1" applyFont="1" applyAlignment="1">
      <alignment horizontal="center"/>
    </xf>
    <xf numFmtId="168" fontId="7" fillId="0" borderId="0" xfId="54" applyNumberFormat="1"/>
    <xf numFmtId="168" fontId="63" fillId="0" borderId="71" xfId="54" applyNumberFormat="1" applyFont="1" applyFill="1" applyBorder="1" applyAlignment="1" applyProtection="1">
      <alignment horizontal="center" vertical="center" wrapText="1"/>
      <protection locked="0"/>
    </xf>
    <xf numFmtId="0" fontId="33" fillId="0" borderId="0" xfId="54" applyFont="1"/>
    <xf numFmtId="167" fontId="62" fillId="0" borderId="71" xfId="48" applyNumberFormat="1" applyFont="1" applyFill="1" applyBorder="1" applyAlignment="1" applyProtection="1">
      <alignment horizontal="center" vertical="center" wrapText="1"/>
      <protection locked="0"/>
    </xf>
    <xf numFmtId="168" fontId="62" fillId="0" borderId="65" xfId="54" applyNumberFormat="1" applyFont="1" applyFill="1" applyBorder="1" applyAlignment="1">
      <alignment vertical="center"/>
    </xf>
    <xf numFmtId="0" fontId="62" fillId="0" borderId="0" xfId="54" applyFont="1" applyFill="1" applyBorder="1" applyAlignment="1">
      <alignment vertical="center"/>
    </xf>
    <xf numFmtId="0" fontId="33" fillId="0" borderId="0" xfId="54" applyFont="1" applyBorder="1" applyAlignment="1">
      <alignment vertical="center"/>
    </xf>
    <xf numFmtId="0" fontId="62" fillId="0" borderId="60" xfId="54" applyFont="1" applyFill="1" applyBorder="1" applyAlignment="1" applyProtection="1">
      <alignment horizontal="left" vertical="center" wrapText="1"/>
      <protection locked="0"/>
    </xf>
    <xf numFmtId="168" fontId="62" fillId="0" borderId="71" xfId="54" applyNumberFormat="1" applyFont="1" applyFill="1" applyBorder="1" applyAlignment="1" applyProtection="1">
      <alignment horizontal="center" vertical="center" wrapText="1"/>
      <protection locked="0"/>
    </xf>
    <xf numFmtId="0" fontId="39" fillId="0" borderId="0" xfId="54" applyFont="1" applyAlignment="1">
      <alignment vertical="center"/>
    </xf>
    <xf numFmtId="167" fontId="63" fillId="0" borderId="71" xfId="48" applyNumberFormat="1" applyFont="1" applyFill="1" applyBorder="1" applyAlignment="1" applyProtection="1">
      <alignment horizontal="center" vertical="center" wrapText="1"/>
      <protection locked="0"/>
    </xf>
    <xf numFmtId="168" fontId="63" fillId="0" borderId="65" xfId="54" applyNumberFormat="1" applyFont="1" applyFill="1" applyBorder="1" applyAlignment="1">
      <alignment vertical="center"/>
    </xf>
    <xf numFmtId="0" fontId="68" fillId="0" borderId="70" xfId="54" applyFont="1" applyFill="1" applyBorder="1" applyAlignment="1" applyProtection="1">
      <alignment horizontal="center" vertical="center" wrapText="1"/>
      <protection locked="0"/>
    </xf>
    <xf numFmtId="0" fontId="68" fillId="0" borderId="60" xfId="54" applyFont="1" applyFill="1" applyBorder="1" applyAlignment="1" applyProtection="1">
      <alignment vertical="center" wrapText="1"/>
      <protection locked="0"/>
    </xf>
    <xf numFmtId="0" fontId="68" fillId="0" borderId="60" xfId="54" applyFont="1" applyFill="1" applyBorder="1" applyAlignment="1" applyProtection="1">
      <alignment horizontal="center" vertical="center" wrapText="1"/>
      <protection locked="0"/>
    </xf>
    <xf numFmtId="167" fontId="68" fillId="0" borderId="60" xfId="48" applyNumberFormat="1" applyFont="1" applyFill="1" applyBorder="1" applyAlignment="1" applyProtection="1">
      <alignment horizontal="center" vertical="center" wrapText="1"/>
      <protection locked="0"/>
    </xf>
    <xf numFmtId="168" fontId="69" fillId="0" borderId="71" xfId="54" applyNumberFormat="1" applyFont="1" applyFill="1" applyBorder="1" applyAlignment="1" applyProtection="1">
      <alignment horizontal="center" vertical="center" wrapText="1"/>
      <protection locked="0"/>
    </xf>
    <xf numFmtId="0" fontId="70" fillId="0" borderId="0" xfId="54" applyFont="1" applyAlignment="1">
      <alignment vertical="center"/>
    </xf>
    <xf numFmtId="168" fontId="60" fillId="0" borderId="71" xfId="54" applyNumberFormat="1" applyFont="1" applyFill="1" applyBorder="1" applyAlignment="1" applyProtection="1">
      <alignment horizontal="center" vertical="center" wrapText="1"/>
      <protection locked="0"/>
    </xf>
    <xf numFmtId="167" fontId="62" fillId="0" borderId="72" xfId="48" applyNumberFormat="1" applyFont="1" applyFill="1" applyBorder="1" applyAlignment="1" applyProtection="1">
      <alignment horizontal="center" vertical="center" wrapText="1"/>
      <protection locked="0"/>
    </xf>
    <xf numFmtId="168" fontId="65" fillId="0" borderId="60" xfId="48" applyNumberFormat="1" applyFont="1" applyFill="1" applyBorder="1" applyAlignment="1" applyProtection="1">
      <alignment horizontal="center" vertical="center" wrapText="1"/>
      <protection locked="0"/>
    </xf>
    <xf numFmtId="0" fontId="65" fillId="0" borderId="0" xfId="54" applyFont="1" applyAlignment="1">
      <alignment vertical="center"/>
    </xf>
    <xf numFmtId="175" fontId="64" fillId="0" borderId="74" xfId="48" applyNumberFormat="1" applyFont="1" applyFill="1" applyBorder="1" applyAlignment="1" applyProtection="1">
      <alignment horizontal="center" vertical="center" wrapText="1"/>
      <protection locked="0"/>
    </xf>
    <xf numFmtId="175" fontId="64" fillId="0" borderId="71" xfId="48" applyNumberFormat="1" applyFont="1" applyFill="1" applyBorder="1" applyAlignment="1" applyProtection="1">
      <alignment horizontal="center" vertical="center" wrapText="1"/>
      <protection locked="0"/>
    </xf>
    <xf numFmtId="0" fontId="62" fillId="0" borderId="64" xfId="54" applyFont="1" applyFill="1" applyBorder="1" applyAlignment="1" applyProtection="1">
      <alignment horizontal="center" vertical="center" wrapText="1"/>
      <protection locked="0"/>
    </xf>
    <xf numFmtId="0" fontId="62" fillId="0" borderId="73" xfId="54" applyFont="1" applyFill="1" applyBorder="1" applyAlignment="1" applyProtection="1">
      <alignment vertical="center" wrapText="1"/>
      <protection locked="0"/>
    </xf>
    <xf numFmtId="0" fontId="62" fillId="0" borderId="73" xfId="54" applyFont="1" applyFill="1" applyBorder="1" applyAlignment="1" applyProtection="1">
      <alignment horizontal="center" vertical="center" wrapText="1"/>
      <protection locked="0"/>
    </xf>
    <xf numFmtId="175" fontId="60" fillId="0" borderId="74" xfId="48" applyNumberFormat="1" applyFont="1" applyFill="1" applyBorder="1" applyAlignment="1" applyProtection="1">
      <alignment horizontal="center" vertical="center" wrapText="1"/>
      <protection locked="0"/>
    </xf>
    <xf numFmtId="175" fontId="60" fillId="0" borderId="71" xfId="48" applyNumberFormat="1" applyFont="1" applyFill="1" applyBorder="1" applyAlignment="1" applyProtection="1">
      <alignment horizontal="center" vertical="center" wrapText="1"/>
      <protection locked="0"/>
    </xf>
    <xf numFmtId="167" fontId="62" fillId="0" borderId="74" xfId="48" applyNumberFormat="1" applyFont="1" applyFill="1" applyBorder="1" applyAlignment="1" applyProtection="1">
      <alignment horizontal="center" vertical="center" wrapText="1"/>
      <protection locked="0"/>
    </xf>
    <xf numFmtId="175" fontId="62" fillId="0" borderId="65" xfId="56" applyNumberFormat="1" applyFont="1" applyFill="1" applyBorder="1" applyAlignment="1" applyProtection="1">
      <alignment horizontal="center" vertical="center" wrapText="1"/>
      <protection locked="0"/>
    </xf>
    <xf numFmtId="168" fontId="62" fillId="0" borderId="60" xfId="56" applyNumberFormat="1" applyFont="1" applyFill="1" applyBorder="1" applyAlignment="1" applyProtection="1">
      <alignment horizontal="center" vertical="center" wrapText="1"/>
      <protection locked="0"/>
    </xf>
    <xf numFmtId="168" fontId="62" fillId="0" borderId="71" xfId="56" applyNumberFormat="1" applyFont="1" applyFill="1" applyBorder="1" applyAlignment="1" applyProtection="1">
      <alignment horizontal="center" vertical="center" wrapText="1"/>
      <protection locked="0"/>
    </xf>
    <xf numFmtId="0" fontId="61" fillId="0" borderId="60" xfId="54" applyFont="1" applyFill="1" applyBorder="1" applyAlignment="1" applyProtection="1">
      <alignment vertical="center" wrapText="1"/>
      <protection locked="0"/>
    </xf>
    <xf numFmtId="0" fontId="59" fillId="0" borderId="60" xfId="54" applyFont="1" applyFill="1" applyBorder="1" applyAlignment="1">
      <alignment vertical="center" wrapText="1"/>
    </xf>
    <xf numFmtId="167" fontId="61" fillId="0" borderId="60" xfId="48" applyNumberFormat="1" applyFont="1" applyFill="1" applyBorder="1" applyAlignment="1" applyProtection="1">
      <alignment horizontal="center" vertical="center" wrapText="1"/>
      <protection locked="0"/>
    </xf>
    <xf numFmtId="167" fontId="65" fillId="0" borderId="60" xfId="48" applyNumberFormat="1" applyFont="1" applyFill="1" applyBorder="1" applyAlignment="1" applyProtection="1">
      <alignment horizontal="center" vertical="center" wrapText="1"/>
      <protection locked="0"/>
    </xf>
    <xf numFmtId="168" fontId="65" fillId="0" borderId="71" xfId="48" applyNumberFormat="1" applyFont="1" applyFill="1" applyBorder="1" applyAlignment="1" applyProtection="1">
      <alignment horizontal="center" vertical="center" wrapText="1"/>
      <protection locked="0"/>
    </xf>
    <xf numFmtId="0" fontId="65" fillId="0" borderId="0" xfId="54" applyFont="1" applyFill="1" applyBorder="1" applyAlignment="1">
      <alignment vertical="center"/>
    </xf>
    <xf numFmtId="0" fontId="65" fillId="0" borderId="0" xfId="54" applyFont="1" applyFill="1" applyAlignment="1">
      <alignment vertical="center"/>
    </xf>
    <xf numFmtId="167" fontId="65" fillId="0" borderId="72" xfId="48" applyNumberFormat="1" applyFont="1" applyFill="1" applyBorder="1" applyAlignment="1" applyProtection="1">
      <alignment horizontal="center" vertical="center" wrapText="1"/>
      <protection locked="0"/>
    </xf>
    <xf numFmtId="0" fontId="63" fillId="0" borderId="61" xfId="54" applyFont="1" applyFill="1" applyBorder="1" applyAlignment="1" applyProtection="1">
      <alignment horizontal="center" vertical="center" wrapText="1"/>
      <protection locked="0"/>
    </xf>
    <xf numFmtId="0" fontId="63" fillId="0" borderId="62" xfId="54" applyFont="1" applyFill="1" applyBorder="1" applyAlignment="1" applyProtection="1">
      <alignment vertical="center" wrapText="1"/>
      <protection locked="0"/>
    </xf>
    <xf numFmtId="0" fontId="63" fillId="0" borderId="62" xfId="54" applyFont="1" applyFill="1" applyBorder="1" applyAlignment="1" applyProtection="1">
      <alignment horizontal="center" vertical="center" wrapText="1"/>
      <protection locked="0"/>
    </xf>
    <xf numFmtId="167" fontId="63" fillId="0" borderId="63" xfId="48" applyNumberFormat="1" applyFont="1" applyFill="1" applyBorder="1" applyAlignment="1" applyProtection="1">
      <alignment horizontal="center" vertical="center" wrapText="1"/>
      <protection locked="0"/>
    </xf>
    <xf numFmtId="168" fontId="63" fillId="0" borderId="63" xfId="48" applyNumberFormat="1" applyFont="1" applyFill="1" applyBorder="1" applyAlignment="1" applyProtection="1">
      <alignment horizontal="center" vertical="center" wrapText="1"/>
      <protection locked="0"/>
    </xf>
    <xf numFmtId="0" fontId="33" fillId="0" borderId="0" xfId="54" applyFont="1" applyFill="1" applyBorder="1" applyAlignment="1">
      <alignment vertical="center"/>
    </xf>
    <xf numFmtId="0" fontId="33" fillId="0" borderId="0" xfId="54" applyFont="1" applyFill="1" applyAlignment="1">
      <alignment vertical="center"/>
    </xf>
    <xf numFmtId="168" fontId="68" fillId="0" borderId="71" xfId="54" applyNumberFormat="1" applyFont="1" applyFill="1" applyBorder="1" applyAlignment="1" applyProtection="1">
      <alignment horizontal="center" vertical="center" wrapText="1"/>
      <protection locked="0"/>
    </xf>
    <xf numFmtId="168" fontId="62" fillId="0" borderId="60" xfId="55" applyNumberFormat="1" applyFont="1" applyFill="1" applyBorder="1" applyAlignment="1" applyProtection="1">
      <alignment horizontal="center" vertical="center" wrapText="1"/>
      <protection locked="0"/>
    </xf>
    <xf numFmtId="168" fontId="62" fillId="0" borderId="72" xfId="55" applyNumberFormat="1" applyFont="1" applyFill="1" applyBorder="1" applyAlignment="1" applyProtection="1">
      <alignment horizontal="center" vertical="center" wrapText="1"/>
      <protection locked="0"/>
    </xf>
    <xf numFmtId="169" fontId="62" fillId="0" borderId="70" xfId="54" applyNumberFormat="1" applyFont="1" applyFill="1" applyBorder="1" applyAlignment="1">
      <alignment horizontal="center" vertical="center" wrapText="1"/>
    </xf>
    <xf numFmtId="0" fontId="71" fillId="0" borderId="60" xfId="44" applyFont="1" applyFill="1" applyBorder="1" applyAlignment="1">
      <alignment vertical="center" wrapText="1"/>
    </xf>
    <xf numFmtId="0" fontId="39" fillId="0" borderId="0" xfId="15" applyFont="1" applyAlignment="1">
      <alignment vertical="center" wrapText="1"/>
    </xf>
    <xf numFmtId="0" fontId="62" fillId="0" borderId="70" xfId="44" applyFont="1" applyFill="1" applyBorder="1" applyAlignment="1">
      <alignment horizontal="center" vertical="center" wrapText="1"/>
    </xf>
    <xf numFmtId="0" fontId="63" fillId="0" borderId="60" xfId="44" applyFont="1" applyFill="1" applyBorder="1" applyAlignment="1">
      <alignment vertical="center" wrapText="1"/>
    </xf>
    <xf numFmtId="0" fontId="63" fillId="0" borderId="0" xfId="54" applyFont="1" applyFill="1" applyBorder="1" applyAlignment="1">
      <alignment vertical="center" wrapText="1"/>
    </xf>
    <xf numFmtId="168" fontId="63" fillId="0" borderId="63" xfId="54" applyNumberFormat="1" applyFont="1" applyFill="1" applyBorder="1" applyAlignment="1" applyProtection="1">
      <alignment horizontal="center" vertical="center" wrapText="1"/>
      <protection locked="0"/>
    </xf>
    <xf numFmtId="1" fontId="60" fillId="0" borderId="74" xfId="54" applyNumberFormat="1" applyFont="1" applyFill="1" applyBorder="1" applyAlignment="1" applyProtection="1">
      <alignment horizontal="center" vertical="center" wrapText="1"/>
      <protection locked="0"/>
    </xf>
    <xf numFmtId="0" fontId="58" fillId="0" borderId="60" xfId="54" applyFont="1" applyFill="1" applyBorder="1" applyAlignment="1" applyProtection="1">
      <alignment vertical="center" wrapText="1"/>
      <protection locked="0"/>
    </xf>
    <xf numFmtId="0" fontId="58" fillId="0" borderId="60" xfId="54" applyFont="1" applyFill="1" applyBorder="1" applyAlignment="1" applyProtection="1">
      <alignment horizontal="center" vertical="center" wrapText="1"/>
      <protection locked="0"/>
    </xf>
    <xf numFmtId="0" fontId="61" fillId="0" borderId="70" xfId="54" applyFont="1" applyFill="1" applyBorder="1" applyAlignment="1" applyProtection="1">
      <alignment horizontal="center" vertical="center" wrapText="1"/>
      <protection locked="0"/>
    </xf>
    <xf numFmtId="168" fontId="61" fillId="0" borderId="71" xfId="54" applyNumberFormat="1" applyFont="1" applyFill="1" applyBorder="1" applyAlignment="1" applyProtection="1">
      <alignment horizontal="center" vertical="center" wrapText="1"/>
      <protection locked="0"/>
    </xf>
    <xf numFmtId="0" fontId="72" fillId="0" borderId="0" xfId="15" applyFont="1" applyAlignment="1">
      <alignment vertical="center" wrapText="1"/>
    </xf>
    <xf numFmtId="0" fontId="59" fillId="0" borderId="63" xfId="54" applyFont="1" applyFill="1" applyBorder="1" applyAlignment="1" applyProtection="1">
      <alignment horizontal="center" vertical="center" wrapText="1"/>
      <protection locked="0"/>
    </xf>
    <xf numFmtId="167" fontId="59" fillId="0" borderId="63" xfId="48" applyNumberFormat="1" applyFont="1" applyFill="1" applyBorder="1" applyAlignment="1" applyProtection="1">
      <alignment horizontal="center" vertical="center" wrapText="1"/>
      <protection locked="0"/>
    </xf>
    <xf numFmtId="0" fontId="73" fillId="0" borderId="0" xfId="54" applyFont="1" applyFill="1" applyBorder="1" applyAlignment="1">
      <alignment vertical="center"/>
    </xf>
    <xf numFmtId="0" fontId="73" fillId="0" borderId="0" xfId="54" applyFont="1" applyFill="1" applyAlignment="1">
      <alignment vertical="center"/>
    </xf>
    <xf numFmtId="0" fontId="59" fillId="0" borderId="72" xfId="54" applyFont="1" applyFill="1" applyBorder="1" applyAlignment="1" applyProtection="1">
      <alignment horizontal="center" vertical="center" wrapText="1"/>
      <protection locked="0"/>
    </xf>
    <xf numFmtId="167" fontId="59" fillId="0" borderId="72" xfId="48" applyNumberFormat="1" applyFont="1" applyFill="1" applyBorder="1" applyAlignment="1" applyProtection="1">
      <alignment horizontal="center" vertical="center" wrapText="1"/>
      <protection locked="0"/>
    </xf>
    <xf numFmtId="168" fontId="59" fillId="0" borderId="71" xfId="54" applyNumberFormat="1" applyFont="1" applyFill="1" applyBorder="1" applyAlignment="1" applyProtection="1">
      <alignment horizontal="center" vertical="center" wrapText="1"/>
      <protection locked="0"/>
    </xf>
    <xf numFmtId="0" fontId="58" fillId="0" borderId="0" xfId="54" applyFont="1" applyFill="1" applyBorder="1" applyAlignment="1" applyProtection="1">
      <alignment horizontal="center" vertical="center" wrapText="1"/>
      <protection locked="0"/>
    </xf>
    <xf numFmtId="0" fontId="49" fillId="0" borderId="0" xfId="7" applyFont="1" applyFill="1" applyBorder="1" applyAlignment="1" applyProtection="1">
      <alignment horizontal="center" vertical="center"/>
      <protection locked="0"/>
    </xf>
    <xf numFmtId="0" fontId="50" fillId="0" borderId="0" xfId="7" applyFont="1" applyFill="1" applyBorder="1" applyAlignment="1" applyProtection="1">
      <alignment horizontal="center" vertical="center"/>
      <protection locked="0"/>
    </xf>
    <xf numFmtId="0" fontId="32" fillId="0" borderId="40" xfId="7" applyFont="1" applyFill="1" applyBorder="1" applyAlignment="1">
      <alignment horizontal="center" vertical="center"/>
    </xf>
    <xf numFmtId="0" fontId="12" fillId="0" borderId="0" xfId="17" applyAlignment="1">
      <alignment horizontal="center" vertical="center"/>
    </xf>
    <xf numFmtId="0" fontId="30" fillId="4" borderId="1" xfId="17" applyFont="1" applyFill="1" applyBorder="1" applyAlignment="1">
      <alignment vertical="center"/>
    </xf>
    <xf numFmtId="14" fontId="30" fillId="4" borderId="1" xfId="17" applyNumberFormat="1" applyFont="1" applyFill="1" applyBorder="1" applyAlignment="1">
      <alignment vertical="center"/>
    </xf>
    <xf numFmtId="0" fontId="12" fillId="0" borderId="1" xfId="17" applyBorder="1" applyAlignment="1">
      <alignment vertical="center"/>
    </xf>
    <xf numFmtId="0" fontId="30" fillId="0" borderId="1" xfId="17" applyFont="1" applyBorder="1" applyAlignment="1">
      <alignment horizontal="center" vertical="center"/>
    </xf>
    <xf numFmtId="0" fontId="30" fillId="3" borderId="1" xfId="17" applyFont="1" applyFill="1" applyBorder="1" applyAlignment="1">
      <alignment horizontal="center" vertical="center"/>
    </xf>
    <xf numFmtId="0" fontId="12" fillId="0" borderId="1" xfId="17" applyBorder="1" applyAlignment="1">
      <alignment horizontal="center" vertical="center"/>
    </xf>
    <xf numFmtId="0" fontId="12" fillId="0" borderId="1" xfId="17" applyBorder="1" applyAlignment="1">
      <alignment horizontal="center" vertical="center" wrapText="1"/>
    </xf>
    <xf numFmtId="168" fontId="12" fillId="0" borderId="1" xfId="17" applyNumberFormat="1" applyBorder="1" applyAlignment="1">
      <alignment horizontal="center" vertical="center"/>
    </xf>
    <xf numFmtId="0" fontId="12" fillId="0" borderId="1" xfId="17" applyBorder="1" applyAlignment="1">
      <alignment horizontal="center" wrapText="1"/>
    </xf>
    <xf numFmtId="168" fontId="12" fillId="0" borderId="1" xfId="17" applyNumberFormat="1" applyBorder="1" applyAlignment="1">
      <alignment horizontal="center" vertical="center" wrapText="1"/>
    </xf>
    <xf numFmtId="168" fontId="30" fillId="3" borderId="1" xfId="17" applyNumberFormat="1" applyFont="1" applyFill="1" applyBorder="1" applyAlignment="1">
      <alignment horizontal="center" vertical="center"/>
    </xf>
    <xf numFmtId="0" fontId="12" fillId="3" borderId="1" xfId="17" applyFill="1" applyBorder="1" applyAlignment="1">
      <alignment horizontal="center" vertical="center"/>
    </xf>
    <xf numFmtId="0" fontId="30" fillId="3" borderId="7" xfId="17" applyFont="1" applyFill="1" applyBorder="1" applyAlignment="1">
      <alignment horizontal="center" vertical="center"/>
    </xf>
    <xf numFmtId="170" fontId="36" fillId="3" borderId="1" xfId="18" applyNumberFormat="1" applyFont="1" applyFill="1" applyBorder="1" applyAlignment="1">
      <alignment vertical="center"/>
    </xf>
    <xf numFmtId="170" fontId="0" fillId="3" borderId="1" xfId="18" applyNumberFormat="1" applyFont="1" applyFill="1" applyBorder="1" applyAlignment="1">
      <alignment vertical="center"/>
    </xf>
    <xf numFmtId="170" fontId="0" fillId="0" borderId="1" xfId="18" applyNumberFormat="1" applyFont="1" applyFill="1" applyBorder="1" applyAlignment="1">
      <alignment vertical="center"/>
    </xf>
    <xf numFmtId="0" fontId="12" fillId="0" borderId="17" xfId="17" applyBorder="1" applyAlignment="1">
      <alignment vertical="center"/>
    </xf>
    <xf numFmtId="0" fontId="12" fillId="0" borderId="31" xfId="17" applyBorder="1" applyAlignment="1">
      <alignment vertical="center"/>
    </xf>
    <xf numFmtId="0" fontId="12" fillId="0" borderId="0" xfId="17" applyAlignment="1">
      <alignment vertical="center"/>
    </xf>
    <xf numFmtId="0" fontId="58" fillId="0" borderId="0" xfId="54" applyFont="1" applyFill="1" applyBorder="1" applyAlignment="1" applyProtection="1">
      <alignment horizontal="center" vertical="center" wrapText="1"/>
      <protection locked="0"/>
    </xf>
    <xf numFmtId="175" fontId="57" fillId="11" borderId="1" xfId="60" applyNumberFormat="1" applyFont="1" applyFill="1" applyBorder="1" applyAlignment="1">
      <alignment horizontal="center" vertical="center" wrapText="1"/>
    </xf>
    <xf numFmtId="175" fontId="26" fillId="0" borderId="1" xfId="60" applyNumberFormat="1" applyFont="1" applyBorder="1" applyAlignment="1">
      <alignment horizontal="center" vertical="center" wrapText="1"/>
    </xf>
    <xf numFmtId="175" fontId="56" fillId="0" borderId="0" xfId="7" applyNumberFormat="1" applyFont="1" applyAlignment="1">
      <alignment vertical="center"/>
    </xf>
    <xf numFmtId="43" fontId="0" fillId="0" borderId="1" xfId="60" applyFont="1" applyFill="1" applyBorder="1" applyAlignment="1">
      <alignment vertical="center"/>
    </xf>
    <xf numFmtId="166" fontId="42" fillId="0" borderId="1" xfId="8" applyFont="1" applyFill="1" applyBorder="1" applyAlignment="1" applyProtection="1">
      <alignment vertical="center"/>
      <protection locked="0"/>
    </xf>
    <xf numFmtId="166" fontId="32" fillId="15" borderId="1" xfId="8" applyFont="1" applyFill="1" applyBorder="1" applyAlignment="1" applyProtection="1">
      <alignment vertical="center"/>
      <protection locked="0"/>
    </xf>
    <xf numFmtId="4" fontId="32" fillId="0" borderId="41" xfId="7" applyNumberFormat="1" applyFont="1" applyBorder="1" applyAlignment="1" applyProtection="1">
      <alignment horizontal="center" vertical="center"/>
      <protection locked="0"/>
    </xf>
    <xf numFmtId="0" fontId="32" fillId="0" borderId="41" xfId="7" applyFont="1" applyBorder="1" applyAlignment="1" applyProtection="1">
      <alignment horizontal="center" vertical="center"/>
      <protection locked="0"/>
    </xf>
    <xf numFmtId="0" fontId="75" fillId="0" borderId="0" xfId="7" applyFont="1" applyBorder="1" applyAlignment="1">
      <alignment horizontal="center" vertical="center"/>
    </xf>
    <xf numFmtId="170" fontId="75" fillId="0" borderId="0" xfId="61" applyFont="1" applyFill="1" applyBorder="1" applyAlignment="1" applyProtection="1">
      <alignment horizontal="center" vertical="center"/>
    </xf>
    <xf numFmtId="0" fontId="77" fillId="0" borderId="0" xfId="7" applyFont="1" applyAlignment="1">
      <alignment horizontal="center" vertical="center"/>
    </xf>
    <xf numFmtId="0" fontId="75" fillId="0" borderId="0" xfId="7" applyFont="1" applyBorder="1" applyAlignment="1">
      <alignment horizontal="right" vertical="center"/>
    </xf>
    <xf numFmtId="0" fontId="75" fillId="4" borderId="20" xfId="7" applyFont="1" applyFill="1" applyBorder="1" applyAlignment="1">
      <alignment horizontal="center" vertical="center"/>
    </xf>
    <xf numFmtId="0" fontId="77" fillId="0" borderId="0" xfId="7" applyFont="1" applyFill="1" applyAlignment="1">
      <alignment horizontal="center" vertical="center"/>
    </xf>
    <xf numFmtId="0" fontId="77" fillId="0" borderId="23" xfId="7" applyFont="1" applyBorder="1" applyAlignment="1">
      <alignment horizontal="center" vertical="center"/>
    </xf>
    <xf numFmtId="0" fontId="77" fillId="0" borderId="23" xfId="7" applyFont="1" applyBorder="1" applyAlignment="1">
      <alignment horizontal="left" vertical="center" wrapText="1"/>
    </xf>
    <xf numFmtId="0" fontId="77" fillId="0" borderId="1" xfId="7" applyFont="1" applyBorder="1" applyAlignment="1">
      <alignment horizontal="center" vertical="center"/>
    </xf>
    <xf numFmtId="0" fontId="77" fillId="0" borderId="1" xfId="7" applyFont="1" applyBorder="1" applyAlignment="1">
      <alignment horizontal="left" vertical="center" wrapText="1"/>
    </xf>
    <xf numFmtId="0" fontId="77" fillId="0" borderId="1" xfId="7" applyFont="1" applyFill="1" applyBorder="1" applyAlignment="1">
      <alignment horizontal="center" vertical="center"/>
    </xf>
    <xf numFmtId="171" fontId="77" fillId="0" borderId="1" xfId="61" applyNumberFormat="1" applyFont="1" applyFill="1" applyBorder="1" applyAlignment="1" applyProtection="1">
      <alignment horizontal="center" vertical="center"/>
    </xf>
    <xf numFmtId="0" fontId="77" fillId="0" borderId="1" xfId="7" applyFont="1" applyBorder="1" applyAlignment="1">
      <alignment vertical="center" wrapText="1"/>
    </xf>
    <xf numFmtId="1" fontId="77" fillId="0" borderId="1" xfId="7" applyNumberFormat="1" applyFont="1" applyBorder="1" applyAlignment="1">
      <alignment horizontal="center" vertical="center"/>
    </xf>
    <xf numFmtId="0" fontId="77" fillId="0" borderId="22" xfId="7" applyFont="1" applyBorder="1" applyAlignment="1">
      <alignment horizontal="center" vertical="center"/>
    </xf>
    <xf numFmtId="0" fontId="78" fillId="0" borderId="22" xfId="7" applyFont="1" applyBorder="1" applyAlignment="1">
      <alignment horizontal="left" vertical="center" wrapText="1"/>
    </xf>
    <xf numFmtId="1" fontId="77" fillId="0" borderId="22" xfId="7" applyNumberFormat="1" applyFont="1" applyBorder="1" applyAlignment="1">
      <alignment horizontal="center" vertical="center"/>
    </xf>
    <xf numFmtId="0" fontId="77" fillId="0" borderId="20" xfId="7" applyFont="1" applyBorder="1" applyAlignment="1">
      <alignment horizontal="center" vertical="center"/>
    </xf>
    <xf numFmtId="0" fontId="77" fillId="0" borderId="20" xfId="7" applyFont="1" applyBorder="1" applyAlignment="1">
      <alignment horizontal="left" vertical="center" wrapText="1"/>
    </xf>
    <xf numFmtId="1" fontId="77" fillId="0" borderId="20" xfId="7" applyNumberFormat="1" applyFont="1" applyBorder="1" applyAlignment="1">
      <alignment horizontal="center" vertical="center"/>
    </xf>
    <xf numFmtId="0" fontId="78" fillId="0" borderId="20" xfId="7" applyFont="1" applyBorder="1" applyAlignment="1">
      <alignment horizontal="left" vertical="center" wrapText="1"/>
    </xf>
    <xf numFmtId="0" fontId="77" fillId="0" borderId="20" xfId="7" applyFont="1" applyBorder="1" applyAlignment="1">
      <alignment vertical="center" wrapText="1"/>
    </xf>
    <xf numFmtId="3" fontId="77" fillId="0" borderId="20" xfId="7" applyNumberFormat="1" applyFont="1" applyBorder="1" applyAlignment="1" applyProtection="1">
      <alignment horizontal="center" vertical="center" shrinkToFit="1"/>
    </xf>
    <xf numFmtId="0" fontId="81" fillId="6" borderId="77" xfId="19" applyFont="1" applyFill="1" applyBorder="1" applyAlignment="1">
      <alignment horizontal="justify" vertical="top"/>
    </xf>
    <xf numFmtId="166" fontId="77" fillId="0" borderId="20" xfId="7" applyNumberFormat="1" applyFont="1" applyBorder="1" applyAlignment="1">
      <alignment horizontal="center" vertical="center" shrinkToFit="1"/>
    </xf>
    <xf numFmtId="0" fontId="77" fillId="0" borderId="78" xfId="7" applyFont="1" applyBorder="1" applyAlignment="1">
      <alignment horizontal="left" vertical="center" wrapText="1"/>
    </xf>
    <xf numFmtId="0" fontId="77" fillId="4" borderId="20" xfId="7" applyFont="1" applyFill="1" applyBorder="1" applyAlignment="1">
      <alignment horizontal="center" vertical="center"/>
    </xf>
    <xf numFmtId="0" fontId="75" fillId="4" borderId="20" xfId="7" applyFont="1" applyFill="1" applyBorder="1" applyAlignment="1">
      <alignment horizontal="left" vertical="center"/>
    </xf>
    <xf numFmtId="171" fontId="75" fillId="4" borderId="21" xfId="7" applyNumberFormat="1" applyFont="1" applyFill="1" applyBorder="1" applyAlignment="1">
      <alignment vertical="center"/>
    </xf>
    <xf numFmtId="171" fontId="75" fillId="4" borderId="29" xfId="7" applyNumberFormat="1" applyFont="1" applyFill="1" applyBorder="1" applyAlignment="1">
      <alignment vertical="center"/>
    </xf>
    <xf numFmtId="171" fontId="75" fillId="4" borderId="29" xfId="7" applyNumberFormat="1" applyFont="1" applyFill="1" applyBorder="1" applyAlignment="1">
      <alignment horizontal="center" vertical="center"/>
    </xf>
    <xf numFmtId="171" fontId="83" fillId="4" borderId="20" xfId="61" applyNumberFormat="1" applyFont="1" applyFill="1" applyBorder="1" applyAlignment="1" applyProtection="1">
      <alignment horizontal="center" vertical="center"/>
    </xf>
    <xf numFmtId="0" fontId="77" fillId="0" borderId="0" xfId="7" applyFont="1" applyAlignment="1">
      <alignment horizontal="left" vertical="center"/>
    </xf>
    <xf numFmtId="170" fontId="78" fillId="0" borderId="0" xfId="61" applyFont="1" applyFill="1" applyBorder="1" applyAlignment="1" applyProtection="1">
      <alignment horizontal="center" vertical="center"/>
    </xf>
    <xf numFmtId="0" fontId="77" fillId="0" borderId="0" xfId="7" applyFont="1"/>
    <xf numFmtId="167" fontId="30" fillId="9" borderId="1" xfId="22" applyNumberFormat="1" applyFont="1" applyFill="1" applyBorder="1" applyAlignment="1">
      <alignment vertical="center"/>
    </xf>
    <xf numFmtId="4" fontId="50" fillId="9" borderId="1" xfId="7" applyNumberFormat="1" applyFont="1" applyFill="1" applyBorder="1" applyAlignment="1" applyProtection="1">
      <alignment horizontal="center" vertical="center"/>
      <protection locked="0"/>
    </xf>
    <xf numFmtId="175" fontId="57" fillId="9" borderId="1" xfId="60" applyNumberFormat="1" applyFont="1" applyFill="1" applyBorder="1" applyAlignment="1">
      <alignment horizontal="center" vertical="center" wrapText="1"/>
    </xf>
    <xf numFmtId="0" fontId="7" fillId="2" borderId="0" xfId="22" applyFont="1" applyFill="1" applyBorder="1" applyAlignment="1">
      <alignment horizontal="center" vertical="center"/>
    </xf>
    <xf numFmtId="0" fontId="6" fillId="2" borderId="0" xfId="22" applyFont="1" applyFill="1" applyBorder="1" applyAlignment="1">
      <alignment horizontal="center" vertical="center"/>
    </xf>
    <xf numFmtId="0" fontId="5" fillId="2" borderId="0" xfId="22" applyFont="1" applyFill="1" applyBorder="1" applyAlignment="1">
      <alignment horizontal="center" vertical="center"/>
    </xf>
    <xf numFmtId="4" fontId="41" fillId="16" borderId="36" xfId="7" applyNumberFormat="1" applyFont="1" applyFill="1" applyBorder="1" applyAlignment="1" applyProtection="1">
      <alignment horizontal="right" vertical="center"/>
      <protection locked="0"/>
    </xf>
    <xf numFmtId="167" fontId="62" fillId="0" borderId="60" xfId="61" applyNumberFormat="1" applyFont="1" applyFill="1" applyBorder="1" applyAlignment="1" applyProtection="1">
      <alignment horizontal="center" vertical="center" wrapText="1"/>
      <protection locked="0"/>
    </xf>
    <xf numFmtId="167" fontId="56" fillId="0" borderId="60" xfId="61" applyNumberFormat="1" applyFont="1" applyFill="1" applyBorder="1" applyAlignment="1" applyProtection="1">
      <alignment horizontal="center" vertical="center" wrapText="1"/>
      <protection locked="0"/>
    </xf>
    <xf numFmtId="0" fontId="64" fillId="0" borderId="60" xfId="47" applyFont="1" applyBorder="1" applyAlignment="1" applyProtection="1">
      <alignment horizontal="center" vertical="center" wrapText="1"/>
      <protection locked="0"/>
    </xf>
    <xf numFmtId="0" fontId="64" fillId="0" borderId="71" xfId="47" applyFont="1" applyBorder="1" applyAlignment="1" applyProtection="1">
      <alignment horizontal="center" vertical="center" wrapText="1"/>
      <protection locked="0"/>
    </xf>
    <xf numFmtId="0" fontId="60" fillId="0" borderId="60" xfId="47" applyFont="1" applyBorder="1" applyAlignment="1" applyProtection="1">
      <alignment horizontal="center" vertical="center" wrapText="1"/>
      <protection locked="0"/>
    </xf>
    <xf numFmtId="0" fontId="60" fillId="0" borderId="71" xfId="47" applyFont="1" applyBorder="1" applyAlignment="1" applyProtection="1">
      <alignment horizontal="center" vertical="center" wrapText="1"/>
      <protection locked="0"/>
    </xf>
    <xf numFmtId="1" fontId="60" fillId="0" borderId="60" xfId="47" applyNumberFormat="1" applyFont="1" applyBorder="1" applyAlignment="1" applyProtection="1">
      <alignment horizontal="center" vertical="center" wrapText="1"/>
      <protection locked="0"/>
    </xf>
    <xf numFmtId="167" fontId="63" fillId="0" borderId="60" xfId="61" applyNumberFormat="1" applyFont="1" applyFill="1" applyBorder="1" applyAlignment="1" applyProtection="1">
      <alignment horizontal="center" vertical="center" wrapText="1"/>
      <protection locked="0"/>
    </xf>
    <xf numFmtId="168" fontId="58" fillId="0" borderId="71" xfId="47" applyNumberFormat="1" applyFont="1" applyBorder="1" applyAlignment="1" applyProtection="1">
      <alignment horizontal="center" vertical="center" wrapText="1"/>
      <protection locked="0"/>
    </xf>
    <xf numFmtId="167" fontId="68" fillId="0" borderId="60" xfId="61" applyNumberFormat="1" applyFont="1" applyFill="1" applyBorder="1" applyAlignment="1" applyProtection="1">
      <alignment horizontal="center" vertical="center" wrapText="1"/>
      <protection locked="0"/>
    </xf>
    <xf numFmtId="167" fontId="62" fillId="0" borderId="72" xfId="61" applyNumberFormat="1" applyFont="1" applyFill="1" applyBorder="1" applyAlignment="1" applyProtection="1">
      <alignment horizontal="center" vertical="center" wrapText="1"/>
      <protection locked="0"/>
    </xf>
    <xf numFmtId="168" fontId="65" fillId="0" borderId="60" xfId="61" applyNumberFormat="1" applyFont="1" applyFill="1" applyBorder="1" applyAlignment="1" applyProtection="1">
      <alignment horizontal="center" vertical="center" wrapText="1"/>
      <protection locked="0"/>
    </xf>
    <xf numFmtId="168" fontId="65" fillId="0" borderId="72" xfId="61" applyNumberFormat="1" applyFont="1" applyFill="1" applyBorder="1" applyAlignment="1" applyProtection="1">
      <alignment horizontal="center" vertical="center" wrapText="1"/>
      <protection locked="0"/>
    </xf>
    <xf numFmtId="175" fontId="64" fillId="0" borderId="74" xfId="61" applyNumberFormat="1" applyFont="1" applyFill="1" applyBorder="1" applyAlignment="1" applyProtection="1">
      <alignment horizontal="center" vertical="center" wrapText="1"/>
      <protection locked="0"/>
    </xf>
    <xf numFmtId="175" fontId="64" fillId="0" borderId="71" xfId="61" applyNumberFormat="1" applyFont="1" applyFill="1" applyBorder="1" applyAlignment="1" applyProtection="1">
      <alignment horizontal="center" vertical="center" wrapText="1"/>
      <protection locked="0"/>
    </xf>
    <xf numFmtId="175" fontId="60" fillId="0" borderId="74" xfId="61" applyNumberFormat="1" applyFont="1" applyFill="1" applyBorder="1" applyAlignment="1" applyProtection="1">
      <alignment horizontal="center" vertical="center" wrapText="1"/>
      <protection locked="0"/>
    </xf>
    <xf numFmtId="175" fontId="60" fillId="0" borderId="71" xfId="61" applyNumberFormat="1" applyFont="1" applyFill="1" applyBorder="1" applyAlignment="1" applyProtection="1">
      <alignment horizontal="center" vertical="center" wrapText="1"/>
      <protection locked="0"/>
    </xf>
    <xf numFmtId="167" fontId="62" fillId="0" borderId="74" xfId="61" applyNumberFormat="1" applyFont="1" applyFill="1" applyBorder="1" applyAlignment="1" applyProtection="1">
      <alignment horizontal="center" vertical="center" wrapText="1"/>
      <protection locked="0"/>
    </xf>
    <xf numFmtId="168" fontId="62" fillId="0" borderId="60" xfId="56" applyNumberFormat="1" applyFont="1" applyBorder="1" applyAlignment="1" applyProtection="1">
      <alignment horizontal="center" vertical="center" wrapText="1"/>
      <protection locked="0"/>
    </xf>
    <xf numFmtId="168" fontId="62" fillId="0" borderId="71" xfId="56" applyNumberFormat="1" applyFont="1" applyBorder="1" applyAlignment="1" applyProtection="1">
      <alignment horizontal="center" vertical="center" wrapText="1"/>
      <protection locked="0"/>
    </xf>
    <xf numFmtId="167" fontId="61" fillId="0" borderId="60" xfId="61" applyNumberFormat="1" applyFont="1" applyFill="1" applyBorder="1" applyAlignment="1" applyProtection="1">
      <alignment horizontal="center" vertical="center" wrapText="1"/>
      <protection locked="0"/>
    </xf>
    <xf numFmtId="167" fontId="65" fillId="0" borderId="60" xfId="61" applyNumberFormat="1" applyFont="1" applyFill="1" applyBorder="1" applyAlignment="1" applyProtection="1">
      <alignment horizontal="center" vertical="center" wrapText="1"/>
      <protection locked="0"/>
    </xf>
    <xf numFmtId="167" fontId="65" fillId="0" borderId="72" xfId="61" applyNumberFormat="1" applyFont="1" applyFill="1" applyBorder="1" applyAlignment="1" applyProtection="1">
      <alignment horizontal="center" vertical="center" wrapText="1"/>
      <protection locked="0"/>
    </xf>
    <xf numFmtId="1" fontId="60" fillId="0" borderId="74" xfId="47" applyNumberFormat="1" applyFont="1" applyBorder="1" applyAlignment="1" applyProtection="1">
      <alignment horizontal="center" vertical="center" wrapText="1"/>
      <protection locked="0"/>
    </xf>
    <xf numFmtId="3" fontId="77" fillId="0" borderId="20" xfId="7" applyNumberFormat="1" applyFont="1" applyBorder="1" applyAlignment="1">
      <alignment horizontal="center" vertical="center" shrinkToFit="1"/>
    </xf>
    <xf numFmtId="4" fontId="32" fillId="0" borderId="41" xfId="0" applyNumberFormat="1" applyFont="1" applyFill="1" applyBorder="1" applyAlignment="1">
      <alignment vertical="center"/>
    </xf>
    <xf numFmtId="4" fontId="32" fillId="0" borderId="41" xfId="0" applyNumberFormat="1" applyFont="1" applyFill="1" applyBorder="1" applyAlignment="1" applyProtection="1">
      <alignment horizontal="right" vertical="center"/>
      <protection locked="0"/>
    </xf>
    <xf numFmtId="2" fontId="26" fillId="0" borderId="1" xfId="17" applyNumberFormat="1" applyFont="1" applyBorder="1" applyAlignment="1">
      <alignment vertical="center" wrapText="1"/>
    </xf>
    <xf numFmtId="0" fontId="21" fillId="12" borderId="1" xfId="0" applyFont="1" applyFill="1" applyBorder="1" applyAlignment="1">
      <alignment horizontal="center" vertical="center"/>
    </xf>
    <xf numFmtId="2" fontId="25" fillId="0" borderId="1" xfId="0" applyNumberFormat="1" applyFont="1" applyBorder="1" applyAlignment="1">
      <alignment vertical="center" wrapText="1"/>
    </xf>
    <xf numFmtId="0" fontId="26" fillId="0" borderId="1" xfId="17" applyFont="1" applyBorder="1" applyAlignment="1">
      <alignment horizontal="center" vertical="center" wrapText="1"/>
    </xf>
    <xf numFmtId="2" fontId="26" fillId="0" borderId="1" xfId="17" applyNumberFormat="1" applyFont="1" applyBorder="1" applyAlignment="1">
      <alignment horizontal="center" vertical="center" wrapText="1"/>
    </xf>
    <xf numFmtId="0" fontId="21" fillId="14" borderId="1" xfId="7" applyFont="1" applyFill="1" applyBorder="1" applyAlignment="1">
      <alignment horizontal="center" vertical="center"/>
    </xf>
    <xf numFmtId="0" fontId="42" fillId="0" borderId="37" xfId="0" applyFont="1" applyFill="1" applyBorder="1" applyAlignment="1">
      <alignment vertical="center"/>
    </xf>
    <xf numFmtId="4" fontId="42" fillId="0" borderId="37" xfId="0" applyNumberFormat="1" applyFont="1" applyFill="1" applyBorder="1" applyAlignment="1" applyProtection="1">
      <alignment horizontal="right" vertical="center"/>
      <protection locked="0"/>
    </xf>
    <xf numFmtId="0" fontId="42" fillId="0" borderId="37" xfId="0" applyNumberFormat="1" applyFont="1" applyFill="1" applyBorder="1" applyAlignment="1" applyProtection="1">
      <alignment horizontal="center" vertical="center" wrapText="1"/>
      <protection locked="0"/>
    </xf>
    <xf numFmtId="167" fontId="62" fillId="0" borderId="60" xfId="60" applyNumberFormat="1" applyFont="1" applyFill="1" applyBorder="1" applyAlignment="1" applyProtection="1">
      <alignment horizontal="center" vertical="center" wrapText="1"/>
      <protection locked="0"/>
    </xf>
    <xf numFmtId="0" fontId="62" fillId="0" borderId="72" xfId="0" applyFont="1" applyFill="1" applyBorder="1" applyAlignment="1" applyProtection="1">
      <alignment horizontal="center" vertical="center" wrapText="1"/>
      <protection locked="0"/>
    </xf>
    <xf numFmtId="0" fontId="63" fillId="0" borderId="72" xfId="0" applyFont="1" applyFill="1" applyBorder="1" applyAlignment="1" applyProtection="1">
      <alignment horizontal="center" vertical="center" wrapText="1"/>
      <protection locked="0"/>
    </xf>
    <xf numFmtId="0" fontId="63" fillId="0" borderId="60" xfId="0" applyFont="1" applyFill="1" applyBorder="1" applyAlignment="1" applyProtection="1">
      <alignment horizontal="center" vertical="center" wrapText="1"/>
      <protection locked="0"/>
    </xf>
    <xf numFmtId="167" fontId="59" fillId="0" borderId="62" xfId="60" applyNumberFormat="1" applyFont="1" applyFill="1" applyBorder="1" applyAlignment="1" applyProtection="1">
      <alignment horizontal="center" vertical="center" wrapText="1"/>
      <protection locked="0"/>
    </xf>
    <xf numFmtId="167" fontId="56" fillId="0" borderId="60" xfId="60" applyNumberFormat="1" applyFont="1" applyFill="1" applyBorder="1" applyAlignment="1" applyProtection="1">
      <alignment horizontal="center" vertical="center" wrapText="1"/>
      <protection locked="0"/>
    </xf>
    <xf numFmtId="0" fontId="64" fillId="0" borderId="60" xfId="0" applyFont="1" applyFill="1" applyBorder="1" applyAlignment="1" applyProtection="1">
      <alignment horizontal="center" vertical="center" wrapText="1"/>
      <protection locked="0"/>
    </xf>
    <xf numFmtId="0" fontId="64" fillId="0" borderId="71" xfId="0" applyFont="1" applyFill="1" applyBorder="1" applyAlignment="1" applyProtection="1">
      <alignment horizontal="center" vertical="center" wrapText="1"/>
      <protection locked="0"/>
    </xf>
    <xf numFmtId="0" fontId="60" fillId="0" borderId="60" xfId="0" applyFont="1" applyFill="1" applyBorder="1" applyAlignment="1" applyProtection="1">
      <alignment horizontal="center" vertical="center" wrapText="1"/>
      <protection locked="0"/>
    </xf>
    <xf numFmtId="0" fontId="60" fillId="0" borderId="71" xfId="0" applyFont="1" applyFill="1" applyBorder="1" applyAlignment="1" applyProtection="1">
      <alignment horizontal="center" vertical="center" wrapText="1"/>
      <protection locked="0"/>
    </xf>
    <xf numFmtId="1" fontId="60" fillId="0" borderId="60" xfId="0" applyNumberFormat="1" applyFont="1" applyFill="1" applyBorder="1" applyAlignment="1" applyProtection="1">
      <alignment horizontal="center" vertical="center" wrapText="1"/>
      <protection locked="0"/>
    </xf>
    <xf numFmtId="167" fontId="63" fillId="0" borderId="60" xfId="60" applyNumberFormat="1" applyFont="1" applyFill="1" applyBorder="1" applyAlignment="1" applyProtection="1">
      <alignment horizontal="center" vertical="center" wrapText="1"/>
      <protection locked="0"/>
    </xf>
    <xf numFmtId="168" fontId="62" fillId="0" borderId="72" xfId="60" applyNumberFormat="1" applyFont="1" applyFill="1" applyBorder="1" applyAlignment="1" applyProtection="1">
      <alignment horizontal="center" vertical="center" wrapText="1"/>
      <protection locked="0"/>
    </xf>
    <xf numFmtId="167" fontId="59" fillId="0" borderId="60" xfId="60" applyNumberFormat="1" applyFont="1" applyFill="1" applyBorder="1" applyAlignment="1" applyProtection="1">
      <alignment horizontal="center" vertical="center" wrapText="1"/>
      <protection locked="0"/>
    </xf>
    <xf numFmtId="167" fontId="60" fillId="0" borderId="60" xfId="60" applyNumberFormat="1" applyFont="1" applyFill="1" applyBorder="1" applyAlignment="1" applyProtection="1">
      <alignment horizontal="center" vertical="center" wrapText="1"/>
      <protection locked="0"/>
    </xf>
    <xf numFmtId="167" fontId="68" fillId="0" borderId="60" xfId="60" applyNumberFormat="1" applyFont="1" applyFill="1" applyBorder="1" applyAlignment="1" applyProtection="1">
      <alignment horizontal="center" vertical="center" wrapText="1"/>
      <protection locked="0"/>
    </xf>
    <xf numFmtId="167" fontId="62" fillId="0" borderId="72" xfId="60" applyNumberFormat="1" applyFont="1" applyFill="1" applyBorder="1" applyAlignment="1" applyProtection="1">
      <alignment horizontal="center" vertical="center" wrapText="1"/>
      <protection locked="0"/>
    </xf>
    <xf numFmtId="168" fontId="65" fillId="0" borderId="60" xfId="60" applyNumberFormat="1" applyFont="1" applyFill="1" applyBorder="1" applyAlignment="1" applyProtection="1">
      <alignment horizontal="center" vertical="center" wrapText="1"/>
      <protection locked="0"/>
    </xf>
    <xf numFmtId="168" fontId="65" fillId="0" borderId="72" xfId="60" applyNumberFormat="1" applyFont="1" applyFill="1" applyBorder="1" applyAlignment="1" applyProtection="1">
      <alignment horizontal="center" vertical="center" wrapText="1"/>
      <protection locked="0"/>
    </xf>
    <xf numFmtId="175" fontId="64" fillId="0" borderId="74" xfId="60" applyNumberFormat="1" applyFont="1" applyFill="1" applyBorder="1" applyAlignment="1" applyProtection="1">
      <alignment horizontal="center" vertical="center" wrapText="1"/>
      <protection locked="0"/>
    </xf>
    <xf numFmtId="175" fontId="64" fillId="0" borderId="71" xfId="60" applyNumberFormat="1" applyFont="1" applyFill="1" applyBorder="1" applyAlignment="1" applyProtection="1">
      <alignment horizontal="center" vertical="center" wrapText="1"/>
      <protection locked="0"/>
    </xf>
    <xf numFmtId="175" fontId="60" fillId="0" borderId="74" xfId="60" applyNumberFormat="1" applyFont="1" applyFill="1" applyBorder="1" applyAlignment="1" applyProtection="1">
      <alignment horizontal="center" vertical="center" wrapText="1"/>
      <protection locked="0"/>
    </xf>
    <xf numFmtId="175" fontId="60" fillId="0" borderId="71" xfId="60" applyNumberFormat="1" applyFont="1" applyFill="1" applyBorder="1" applyAlignment="1" applyProtection="1">
      <alignment horizontal="center" vertical="center" wrapText="1"/>
      <protection locked="0"/>
    </xf>
    <xf numFmtId="167" fontId="62" fillId="0" borderId="74" xfId="60" applyNumberFormat="1" applyFont="1" applyFill="1" applyBorder="1" applyAlignment="1" applyProtection="1">
      <alignment horizontal="center" vertical="center" wrapText="1"/>
      <protection locked="0"/>
    </xf>
    <xf numFmtId="167" fontId="61" fillId="0" borderId="60" xfId="60" applyNumberFormat="1" applyFont="1" applyFill="1" applyBorder="1" applyAlignment="1" applyProtection="1">
      <alignment horizontal="center" vertical="center" wrapText="1"/>
      <protection locked="0"/>
    </xf>
    <xf numFmtId="167" fontId="65" fillId="0" borderId="60" xfId="60" applyNumberFormat="1" applyFont="1" applyFill="1" applyBorder="1" applyAlignment="1" applyProtection="1">
      <alignment horizontal="center" vertical="center" wrapText="1"/>
      <protection locked="0"/>
    </xf>
    <xf numFmtId="167" fontId="65" fillId="0" borderId="72" xfId="60" applyNumberFormat="1" applyFont="1" applyFill="1" applyBorder="1" applyAlignment="1" applyProtection="1">
      <alignment horizontal="center" vertical="center" wrapText="1"/>
      <protection locked="0"/>
    </xf>
    <xf numFmtId="167" fontId="63" fillId="0" borderId="63" xfId="60" applyNumberFormat="1" applyFont="1" applyFill="1" applyBorder="1" applyAlignment="1" applyProtection="1">
      <alignment horizontal="center" vertical="center" wrapText="1"/>
      <protection locked="0"/>
    </xf>
    <xf numFmtId="1" fontId="60" fillId="0" borderId="74" xfId="0" applyNumberFormat="1" applyFont="1" applyFill="1" applyBorder="1" applyAlignment="1" applyProtection="1">
      <alignment horizontal="center" vertical="center" wrapText="1"/>
      <protection locked="0"/>
    </xf>
    <xf numFmtId="0" fontId="77" fillId="0" borderId="1" xfId="0" applyFont="1" applyFill="1" applyBorder="1" applyAlignment="1">
      <alignment horizontal="center" vertical="center"/>
    </xf>
    <xf numFmtId="1" fontId="77" fillId="0" borderId="22" xfId="0" applyNumberFormat="1" applyFont="1" applyBorder="1" applyAlignment="1">
      <alignment horizontal="center" vertical="center"/>
    </xf>
    <xf numFmtId="1" fontId="77" fillId="0" borderId="20" xfId="0" applyNumberFormat="1" applyFont="1" applyBorder="1" applyAlignment="1">
      <alignment horizontal="center" vertical="center"/>
    </xf>
    <xf numFmtId="3" fontId="77" fillId="0" borderId="20" xfId="0" applyNumberFormat="1" applyFont="1" applyBorder="1" applyAlignment="1" applyProtection="1">
      <alignment horizontal="center" vertical="center" shrinkToFit="1"/>
    </xf>
    <xf numFmtId="175" fontId="20" fillId="0" borderId="1" xfId="60" applyNumberFormat="1" applyFont="1" applyBorder="1"/>
    <xf numFmtId="0" fontId="58" fillId="0" borderId="0" xfId="54" applyFont="1" applyFill="1" applyBorder="1" applyAlignment="1" applyProtection="1">
      <alignment horizontal="center" vertical="center" wrapText="1"/>
      <protection locked="0"/>
    </xf>
    <xf numFmtId="0" fontId="23" fillId="15" borderId="1" xfId="22" applyFont="1" applyFill="1" applyBorder="1" applyAlignment="1">
      <alignment vertical="center"/>
    </xf>
    <xf numFmtId="167" fontId="23" fillId="15" borderId="1" xfId="22" applyNumberFormat="1" applyFont="1" applyFill="1" applyBorder="1" applyAlignment="1">
      <alignment vertical="center"/>
    </xf>
    <xf numFmtId="4" fontId="32" fillId="15" borderId="41" xfId="7" applyNumberFormat="1" applyFont="1" applyFill="1" applyBorder="1" applyAlignment="1">
      <alignment vertical="center"/>
    </xf>
    <xf numFmtId="4" fontId="32" fillId="15" borderId="41" xfId="7" applyNumberFormat="1" applyFont="1" applyFill="1" applyBorder="1" applyAlignment="1" applyProtection="1">
      <alignment horizontal="right" vertical="center"/>
      <protection locked="0"/>
    </xf>
    <xf numFmtId="172" fontId="51" fillId="15" borderId="42" xfId="53" applyFont="1" applyFill="1" applyBorder="1" applyAlignment="1">
      <alignment horizontal="center" vertical="center"/>
    </xf>
    <xf numFmtId="43" fontId="32" fillId="15" borderId="41" xfId="7" applyNumberFormat="1" applyFont="1" applyFill="1" applyBorder="1" applyAlignment="1" applyProtection="1">
      <alignment horizontal="center" vertical="center"/>
      <protection locked="0"/>
    </xf>
    <xf numFmtId="166" fontId="42" fillId="15" borderId="37" xfId="8" applyFont="1" applyFill="1" applyBorder="1" applyAlignment="1" applyProtection="1">
      <alignment vertical="center"/>
      <protection locked="0"/>
    </xf>
    <xf numFmtId="4" fontId="42" fillId="15" borderId="37" xfId="7" applyNumberFormat="1" applyFont="1" applyFill="1" applyBorder="1" applyAlignment="1" applyProtection="1">
      <alignment horizontal="right" vertical="center"/>
      <protection locked="0"/>
    </xf>
    <xf numFmtId="166" fontId="42" fillId="15" borderId="1" xfId="8" applyFont="1" applyFill="1" applyBorder="1" applyAlignment="1" applyProtection="1">
      <alignment vertical="center"/>
      <protection locked="0"/>
    </xf>
    <xf numFmtId="166" fontId="32" fillId="0" borderId="1" xfId="8" applyFont="1" applyFill="1" applyBorder="1" applyAlignment="1" applyProtection="1">
      <alignment vertical="center"/>
      <protection locked="0"/>
    </xf>
    <xf numFmtId="175" fontId="62" fillId="15" borderId="65" xfId="55" applyNumberFormat="1" applyFont="1" applyFill="1" applyBorder="1" applyAlignment="1" applyProtection="1">
      <alignment horizontal="center" vertical="center" wrapText="1"/>
      <protection locked="0"/>
    </xf>
    <xf numFmtId="167" fontId="62" fillId="15" borderId="60" xfId="61" applyNumberFormat="1" applyFont="1" applyFill="1" applyBorder="1" applyAlignment="1" applyProtection="1">
      <alignment horizontal="center" vertical="center" wrapText="1"/>
      <protection locked="0"/>
    </xf>
    <xf numFmtId="0" fontId="58" fillId="0" borderId="0" xfId="54" applyFont="1" applyFill="1" applyBorder="1" applyAlignment="1" applyProtection="1">
      <alignment horizontal="center" vertical="center" wrapText="1"/>
      <protection locked="0"/>
    </xf>
    <xf numFmtId="0" fontId="75" fillId="4" borderId="0" xfId="7" applyFont="1" applyFill="1" applyBorder="1" applyAlignment="1">
      <alignment horizontal="center" vertical="center"/>
    </xf>
    <xf numFmtId="0" fontId="54" fillId="0" borderId="1" xfId="0" applyFont="1" applyBorder="1"/>
    <xf numFmtId="0" fontId="54" fillId="0" borderId="0" xfId="0" applyFont="1"/>
    <xf numFmtId="175" fontId="54" fillId="0" borderId="0" xfId="0" applyNumberFormat="1" applyFont="1"/>
    <xf numFmtId="0" fontId="54" fillId="0" borderId="1" xfId="0" applyFont="1" applyFill="1" applyBorder="1"/>
    <xf numFmtId="0" fontId="32" fillId="15" borderId="37" xfId="44" applyFont="1" applyFill="1" applyBorder="1" applyAlignment="1" applyProtection="1">
      <alignment horizontal="center" vertical="center" wrapText="1"/>
      <protection locked="0"/>
    </xf>
    <xf numFmtId="0" fontId="32" fillId="15" borderId="37" xfId="0" applyFont="1" applyFill="1" applyBorder="1" applyAlignment="1" applyProtection="1">
      <alignment horizontal="justify" vertical="center" wrapText="1"/>
      <protection locked="0"/>
    </xf>
    <xf numFmtId="0" fontId="32" fillId="15" borderId="37" xfId="0" applyFont="1" applyFill="1" applyBorder="1" applyAlignment="1" applyProtection="1">
      <alignment horizontal="center" vertical="center"/>
      <protection locked="0"/>
    </xf>
    <xf numFmtId="0" fontId="32" fillId="0" borderId="37" xfId="44" applyFont="1" applyFill="1" applyBorder="1" applyAlignment="1" applyProtection="1">
      <alignment horizontal="center" vertical="center" wrapText="1"/>
      <protection locked="0"/>
    </xf>
    <xf numFmtId="0" fontId="32" fillId="0" borderId="37" xfId="0" applyFont="1" applyFill="1" applyBorder="1" applyAlignment="1" applyProtection="1">
      <alignment horizontal="justify" vertical="center" wrapText="1"/>
      <protection locked="0"/>
    </xf>
    <xf numFmtId="0" fontId="32" fillId="0" borderId="37" xfId="0" applyFont="1" applyFill="1" applyBorder="1" applyAlignment="1" applyProtection="1">
      <alignment horizontal="center" vertical="center"/>
      <protection locked="0"/>
    </xf>
    <xf numFmtId="0" fontId="32" fillId="15" borderId="81" xfId="44" applyFont="1" applyFill="1" applyBorder="1" applyAlignment="1" applyProtection="1">
      <alignment horizontal="center" vertical="center" wrapText="1"/>
      <protection locked="0"/>
    </xf>
    <xf numFmtId="0" fontId="32" fillId="15" borderId="81" xfId="0" applyFont="1" applyFill="1" applyBorder="1" applyAlignment="1" applyProtection="1">
      <alignment horizontal="justify" vertical="center" wrapText="1"/>
      <protection locked="0"/>
    </xf>
    <xf numFmtId="0" fontId="32" fillId="15" borderId="81" xfId="0" applyFont="1" applyFill="1" applyBorder="1" applyAlignment="1" applyProtection="1">
      <alignment horizontal="center" vertical="center"/>
      <protection locked="0"/>
    </xf>
    <xf numFmtId="171" fontId="0" fillId="15" borderId="1" xfId="48" applyNumberFormat="1" applyFont="1" applyFill="1" applyBorder="1" applyAlignment="1">
      <alignment vertical="center"/>
    </xf>
    <xf numFmtId="168" fontId="7" fillId="15" borderId="1" xfId="47" applyNumberFormat="1" applyFill="1" applyBorder="1" applyAlignment="1">
      <alignment horizontal="center" vertical="center"/>
    </xf>
    <xf numFmtId="170" fontId="0" fillId="15" borderId="1" xfId="48" applyNumberFormat="1" applyFont="1" applyFill="1" applyBorder="1" applyAlignment="1">
      <alignment vertical="center"/>
    </xf>
    <xf numFmtId="0" fontId="21" fillId="15" borderId="1" xfId="22" applyFont="1" applyFill="1" applyBorder="1" applyAlignment="1">
      <alignment horizontal="center" vertical="center"/>
    </xf>
    <xf numFmtId="0" fontId="11" fillId="15" borderId="1" xfId="22" applyFill="1" applyBorder="1" applyAlignment="1">
      <alignment vertical="center"/>
    </xf>
    <xf numFmtId="167" fontId="30" fillId="15" borderId="1" xfId="22" applyNumberFormat="1" applyFont="1" applyFill="1" applyBorder="1" applyAlignment="1">
      <alignment vertical="center"/>
    </xf>
    <xf numFmtId="0" fontId="50" fillId="15" borderId="1" xfId="7" applyFont="1" applyFill="1" applyBorder="1" applyAlignment="1" applyProtection="1">
      <alignment horizontal="center" vertical="center" wrapText="1"/>
      <protection locked="0"/>
    </xf>
    <xf numFmtId="4" fontId="50" fillId="15" borderId="1" xfId="7" applyNumberFormat="1" applyFont="1" applyFill="1" applyBorder="1" applyAlignment="1" applyProtection="1">
      <alignment horizontal="center" vertical="center" wrapText="1"/>
      <protection locked="0"/>
    </xf>
    <xf numFmtId="0" fontId="32" fillId="15" borderId="40" xfId="7" applyFont="1" applyFill="1" applyBorder="1" applyAlignment="1">
      <alignment horizontal="center" vertical="center"/>
    </xf>
    <xf numFmtId="4" fontId="32" fillId="15" borderId="40" xfId="7" applyNumberFormat="1" applyFont="1" applyFill="1" applyBorder="1" applyAlignment="1" applyProtection="1">
      <alignment horizontal="right" vertical="center"/>
      <protection locked="0"/>
    </xf>
    <xf numFmtId="0" fontId="32" fillId="15" borderId="40" xfId="7" applyFont="1" applyFill="1" applyBorder="1" applyAlignment="1" applyProtection="1">
      <alignment horizontal="center" vertical="center"/>
      <protection locked="0"/>
    </xf>
    <xf numFmtId="0" fontId="32" fillId="15" borderId="41" xfId="7" applyFont="1" applyFill="1" applyBorder="1" applyAlignment="1">
      <alignment horizontal="center" vertical="center"/>
    </xf>
    <xf numFmtId="0" fontId="32" fillId="15" borderId="41" xfId="7" applyFont="1" applyFill="1" applyBorder="1" applyAlignment="1" applyProtection="1">
      <alignment horizontal="center" vertical="center"/>
      <protection locked="0"/>
    </xf>
    <xf numFmtId="4" fontId="32" fillId="15" borderId="41" xfId="0" applyNumberFormat="1" applyFont="1" applyFill="1" applyBorder="1" applyAlignment="1">
      <alignment vertical="center"/>
    </xf>
    <xf numFmtId="4" fontId="32" fillId="15" borderId="41" xfId="0" applyNumberFormat="1" applyFont="1" applyFill="1" applyBorder="1" applyAlignment="1" applyProtection="1">
      <alignment horizontal="right" vertical="center"/>
      <protection locked="0"/>
    </xf>
    <xf numFmtId="4" fontId="32" fillId="15" borderId="43" xfId="53" applyNumberFormat="1" applyFont="1" applyFill="1" applyBorder="1" applyAlignment="1" applyProtection="1">
      <alignment horizontal="right" vertical="center"/>
      <protection locked="0"/>
    </xf>
    <xf numFmtId="4" fontId="32" fillId="15" borderId="43" xfId="53" applyNumberFormat="1" applyFont="1" applyFill="1" applyBorder="1" applyAlignment="1" applyProtection="1">
      <alignment horizontal="center" vertical="center"/>
      <protection locked="0"/>
    </xf>
    <xf numFmtId="4" fontId="32" fillId="15" borderId="43" xfId="7" applyNumberFormat="1" applyFont="1" applyFill="1" applyBorder="1" applyAlignment="1" applyProtection="1">
      <alignment horizontal="center" vertical="center"/>
      <protection locked="0"/>
    </xf>
    <xf numFmtId="4" fontId="32" fillId="15" borderId="1" xfId="7" applyNumberFormat="1" applyFont="1" applyFill="1" applyBorder="1" applyAlignment="1" applyProtection="1">
      <alignment horizontal="right" vertical="center"/>
      <protection locked="0"/>
    </xf>
    <xf numFmtId="4" fontId="32" fillId="15" borderId="1" xfId="7" applyNumberFormat="1" applyFont="1" applyFill="1" applyBorder="1" applyAlignment="1" applyProtection="1">
      <alignment horizontal="center" vertical="center"/>
      <protection locked="0"/>
    </xf>
    <xf numFmtId="4" fontId="50" fillId="15" borderId="1" xfId="7" applyNumberFormat="1" applyFont="1" applyFill="1" applyBorder="1" applyAlignment="1" applyProtection="1">
      <alignment horizontal="center" vertical="center"/>
      <protection locked="0"/>
    </xf>
    <xf numFmtId="166" fontId="21" fillId="15" borderId="44" xfId="8" applyFont="1" applyFill="1" applyBorder="1" applyAlignment="1">
      <alignment horizontal="center" vertical="center"/>
    </xf>
    <xf numFmtId="167" fontId="21" fillId="15" borderId="44" xfId="4" applyNumberFormat="1" applyFont="1" applyFill="1" applyBorder="1" applyAlignment="1">
      <alignment horizontal="center" vertical="center" wrapText="1"/>
    </xf>
    <xf numFmtId="0" fontId="24" fillId="15" borderId="0" xfId="7" applyFont="1" applyFill="1"/>
    <xf numFmtId="2" fontId="24" fillId="15" borderId="1" xfId="0" applyNumberFormat="1"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15" borderId="1" xfId="7" applyFont="1" applyFill="1" applyBorder="1" applyAlignment="1">
      <alignment vertical="center" wrapText="1"/>
    </xf>
    <xf numFmtId="2" fontId="26" fillId="15" borderId="1" xfId="17" applyNumberFormat="1" applyFont="1" applyFill="1" applyBorder="1" applyAlignment="1">
      <alignment vertical="center" wrapText="1"/>
    </xf>
    <xf numFmtId="2" fontId="26" fillId="15" borderId="1" xfId="54" applyNumberFormat="1" applyFont="1" applyFill="1" applyBorder="1" applyAlignment="1">
      <alignment vertical="center" wrapText="1"/>
    </xf>
    <xf numFmtId="0" fontId="24" fillId="15" borderId="7" xfId="7" applyFont="1" applyFill="1" applyBorder="1" applyAlignment="1">
      <alignment vertical="center" wrapText="1"/>
    </xf>
    <xf numFmtId="0" fontId="21" fillId="15" borderId="1" xfId="0" applyFont="1" applyFill="1" applyBorder="1" applyAlignment="1">
      <alignment horizontal="center" vertical="center"/>
    </xf>
    <xf numFmtId="0" fontId="21" fillId="15" borderId="48" xfId="0" applyFont="1" applyFill="1" applyBorder="1" applyAlignment="1">
      <alignment vertical="center"/>
    </xf>
    <xf numFmtId="2" fontId="25" fillId="15" borderId="1" xfId="0" applyNumberFormat="1" applyFont="1" applyFill="1" applyBorder="1" applyAlignment="1">
      <alignment vertical="center" wrapText="1"/>
    </xf>
    <xf numFmtId="2" fontId="25" fillId="15" borderId="31" xfId="0" applyNumberFormat="1" applyFont="1" applyFill="1" applyBorder="1" applyAlignment="1">
      <alignment vertical="center" wrapText="1"/>
    </xf>
    <xf numFmtId="0" fontId="24" fillId="15" borderId="1" xfId="0" applyFont="1" applyFill="1" applyBorder="1" applyAlignment="1">
      <alignment vertical="center" wrapText="1"/>
    </xf>
    <xf numFmtId="2" fontId="26" fillId="15" borderId="1" xfId="17" applyNumberFormat="1" applyFont="1" applyFill="1" applyBorder="1" applyAlignment="1">
      <alignment horizontal="center" vertical="center" wrapText="1"/>
    </xf>
    <xf numFmtId="0" fontId="24" fillId="15" borderId="1" xfId="7" applyFont="1" applyFill="1" applyBorder="1" applyAlignment="1">
      <alignment vertical="center"/>
    </xf>
    <xf numFmtId="0" fontId="24" fillId="15" borderId="7" xfId="7" applyFont="1" applyFill="1" applyBorder="1" applyAlignment="1">
      <alignment vertical="center"/>
    </xf>
    <xf numFmtId="0" fontId="21" fillId="15" borderId="1" xfId="7" applyFont="1" applyFill="1" applyBorder="1" applyAlignment="1">
      <alignment horizontal="center" vertical="center"/>
    </xf>
    <xf numFmtId="0" fontId="21" fillId="15" borderId="31" xfId="7" applyFont="1" applyFill="1" applyBorder="1" applyAlignment="1">
      <alignment vertical="center"/>
    </xf>
    <xf numFmtId="173" fontId="24" fillId="15" borderId="1" xfId="7" applyNumberFormat="1" applyFont="1" applyFill="1" applyBorder="1" applyAlignment="1">
      <alignment horizontal="center" vertical="center" wrapText="1"/>
    </xf>
    <xf numFmtId="0" fontId="21" fillId="15" borderId="1" xfId="7" applyFont="1" applyFill="1" applyBorder="1" applyAlignment="1">
      <alignment vertical="center"/>
    </xf>
    <xf numFmtId="0" fontId="24" fillId="15" borderId="1" xfId="7" applyFont="1" applyFill="1" applyBorder="1" applyAlignment="1">
      <alignment horizontal="center" vertical="center"/>
    </xf>
    <xf numFmtId="2" fontId="26" fillId="15" borderId="1" xfId="54" applyNumberFormat="1" applyFont="1" applyFill="1" applyBorder="1" applyAlignment="1">
      <alignment horizontal="center" vertical="center" wrapText="1"/>
    </xf>
    <xf numFmtId="0" fontId="56" fillId="15" borderId="1" xfId="7" applyFont="1" applyFill="1" applyBorder="1" applyAlignment="1">
      <alignment vertical="center"/>
    </xf>
    <xf numFmtId="0" fontId="56" fillId="15" borderId="31" xfId="7" applyFont="1" applyFill="1" applyBorder="1" applyAlignment="1">
      <alignment vertical="center"/>
    </xf>
    <xf numFmtId="165" fontId="24" fillId="15" borderId="1" xfId="4" applyFont="1" applyFill="1" applyBorder="1" applyAlignment="1">
      <alignment horizontal="center" vertical="center"/>
    </xf>
    <xf numFmtId="175" fontId="57" fillId="15" borderId="1" xfId="60" applyNumberFormat="1" applyFont="1" applyFill="1" applyBorder="1" applyAlignment="1">
      <alignment horizontal="center" vertical="center" wrapText="1"/>
    </xf>
    <xf numFmtId="0" fontId="5" fillId="18" borderId="0" xfId="22" applyFont="1" applyFill="1" applyBorder="1" applyAlignment="1">
      <alignment horizontal="center" vertical="center"/>
    </xf>
    <xf numFmtId="4" fontId="41" fillId="18" borderId="36" xfId="7" applyNumberFormat="1" applyFont="1" applyFill="1" applyBorder="1" applyAlignment="1" applyProtection="1">
      <alignment horizontal="right" vertical="center"/>
      <protection locked="0"/>
    </xf>
    <xf numFmtId="166" fontId="42" fillId="17" borderId="37" xfId="8" applyFont="1" applyFill="1" applyBorder="1" applyAlignment="1" applyProtection="1">
      <alignment vertical="center"/>
      <protection locked="0"/>
    </xf>
    <xf numFmtId="4" fontId="42" fillId="17" borderId="37" xfId="7" applyNumberFormat="1" applyFont="1" applyFill="1" applyBorder="1" applyAlignment="1" applyProtection="1">
      <alignment horizontal="right" vertical="center"/>
      <protection locked="0"/>
    </xf>
    <xf numFmtId="166" fontId="42" fillId="18" borderId="37" xfId="8" applyFont="1" applyFill="1" applyBorder="1" applyAlignment="1" applyProtection="1">
      <alignment vertical="center"/>
      <protection locked="0"/>
    </xf>
    <xf numFmtId="4" fontId="42" fillId="18" borderId="37" xfId="7" applyNumberFormat="1" applyFont="1" applyFill="1" applyBorder="1" applyAlignment="1" applyProtection="1">
      <alignment horizontal="right" vertical="center"/>
      <protection locked="0"/>
    </xf>
    <xf numFmtId="0" fontId="42" fillId="18" borderId="37" xfId="0" applyFont="1" applyFill="1" applyBorder="1" applyAlignment="1">
      <alignment vertical="center"/>
    </xf>
    <xf numFmtId="0" fontId="42" fillId="18" borderId="37" xfId="7" applyFont="1" applyFill="1" applyBorder="1" applyAlignment="1">
      <alignment horizontal="right" vertical="center"/>
    </xf>
    <xf numFmtId="4" fontId="41" fillId="17" borderId="37" xfId="7" applyNumberFormat="1" applyFont="1" applyFill="1" applyBorder="1" applyAlignment="1" applyProtection="1">
      <alignment horizontal="right" vertical="center"/>
      <protection locked="0"/>
    </xf>
    <xf numFmtId="4" fontId="42" fillId="18" borderId="37" xfId="0" applyNumberFormat="1" applyFont="1" applyFill="1" applyBorder="1" applyAlignment="1" applyProtection="1">
      <alignment horizontal="right" vertical="center"/>
      <protection locked="0"/>
    </xf>
    <xf numFmtId="0" fontId="42" fillId="18" borderId="37" xfId="0" applyNumberFormat="1" applyFont="1" applyFill="1" applyBorder="1" applyAlignment="1" applyProtection="1">
      <alignment horizontal="center" vertical="center" wrapText="1"/>
      <protection locked="0"/>
    </xf>
    <xf numFmtId="0" fontId="42" fillId="18" borderId="37" xfId="7" applyNumberFormat="1" applyFont="1" applyFill="1" applyBorder="1" applyAlignment="1" applyProtection="1">
      <alignment horizontal="center" vertical="center" wrapText="1"/>
      <protection locked="0"/>
    </xf>
    <xf numFmtId="4" fontId="41" fillId="18" borderId="37" xfId="7" applyNumberFormat="1" applyFont="1" applyFill="1" applyBorder="1" applyAlignment="1" applyProtection="1">
      <alignment horizontal="right" vertical="center"/>
      <protection locked="0"/>
    </xf>
    <xf numFmtId="166" fontId="42" fillId="19" borderId="37" xfId="8" applyFont="1" applyFill="1" applyBorder="1" applyAlignment="1" applyProtection="1">
      <alignment vertical="center"/>
      <protection locked="0"/>
    </xf>
    <xf numFmtId="4" fontId="42" fillId="19" borderId="37" xfId="7" applyNumberFormat="1" applyFont="1" applyFill="1" applyBorder="1" applyAlignment="1" applyProtection="1">
      <alignment horizontal="right" vertical="center"/>
      <protection locked="0"/>
    </xf>
    <xf numFmtId="166" fontId="42" fillId="18" borderId="1" xfId="8" applyFont="1" applyFill="1" applyBorder="1" applyAlignment="1" applyProtection="1">
      <alignment vertical="center"/>
      <protection locked="0"/>
    </xf>
    <xf numFmtId="167" fontId="56" fillId="15" borderId="60" xfId="48" applyNumberFormat="1" applyFont="1" applyFill="1" applyBorder="1" applyAlignment="1" applyProtection="1">
      <alignment horizontal="center" vertical="center" wrapText="1"/>
      <protection locked="0"/>
    </xf>
    <xf numFmtId="168" fontId="58" fillId="15" borderId="71" xfId="47" applyNumberFormat="1" applyFont="1" applyFill="1" applyBorder="1" applyAlignment="1" applyProtection="1">
      <alignment horizontal="center" vertical="center" wrapText="1"/>
      <protection locked="0"/>
    </xf>
    <xf numFmtId="167" fontId="59" fillId="15" borderId="60" xfId="48" applyNumberFormat="1" applyFont="1" applyFill="1" applyBorder="1" applyAlignment="1" applyProtection="1">
      <alignment horizontal="center" vertical="center" wrapText="1"/>
      <protection locked="0"/>
    </xf>
    <xf numFmtId="167" fontId="60" fillId="15" borderId="60" xfId="48" applyNumberFormat="1" applyFont="1" applyFill="1" applyBorder="1" applyAlignment="1" applyProtection="1">
      <alignment horizontal="center" vertical="center" wrapText="1"/>
      <protection locked="0"/>
    </xf>
    <xf numFmtId="168" fontId="60" fillId="15" borderId="71" xfId="48" applyNumberFormat="1" applyFont="1" applyFill="1" applyBorder="1" applyAlignment="1" applyProtection="1">
      <alignment horizontal="center" vertical="center" wrapText="1"/>
      <protection locked="0"/>
    </xf>
    <xf numFmtId="167" fontId="62" fillId="15" borderId="60" xfId="48" applyNumberFormat="1" applyFont="1" applyFill="1" applyBorder="1" applyAlignment="1" applyProtection="1">
      <alignment horizontal="center" vertical="center" wrapText="1"/>
      <protection locked="0"/>
    </xf>
    <xf numFmtId="167" fontId="62" fillId="15" borderId="60" xfId="60" applyNumberFormat="1" applyFont="1" applyFill="1" applyBorder="1" applyAlignment="1" applyProtection="1">
      <alignment horizontal="center" vertical="center" wrapText="1"/>
      <protection locked="0"/>
    </xf>
    <xf numFmtId="0" fontId="62" fillId="15" borderId="72" xfId="0" applyFont="1" applyFill="1" applyBorder="1" applyAlignment="1" applyProtection="1">
      <alignment horizontal="center" vertical="center" wrapText="1"/>
      <protection locked="0"/>
    </xf>
    <xf numFmtId="0" fontId="62" fillId="15" borderId="72" xfId="54" applyFont="1" applyFill="1" applyBorder="1" applyAlignment="1" applyProtection="1">
      <alignment horizontal="center" vertical="center" wrapText="1"/>
      <protection locked="0"/>
    </xf>
    <xf numFmtId="0" fontId="63" fillId="15" borderId="72" xfId="0" applyFont="1" applyFill="1" applyBorder="1" applyAlignment="1" applyProtection="1">
      <alignment horizontal="center" vertical="center" wrapText="1"/>
      <protection locked="0"/>
    </xf>
    <xf numFmtId="0" fontId="63" fillId="15" borderId="72" xfId="54" applyFont="1" applyFill="1" applyBorder="1" applyAlignment="1" applyProtection="1">
      <alignment horizontal="center" vertical="center" wrapText="1"/>
      <protection locked="0"/>
    </xf>
    <xf numFmtId="0" fontId="63" fillId="15" borderId="60" xfId="0" applyFont="1" applyFill="1" applyBorder="1" applyAlignment="1" applyProtection="1">
      <alignment horizontal="center" vertical="center" wrapText="1"/>
      <protection locked="0"/>
    </xf>
    <xf numFmtId="0" fontId="63" fillId="15" borderId="60" xfId="54" applyFont="1" applyFill="1" applyBorder="1" applyAlignment="1" applyProtection="1">
      <alignment horizontal="center" vertical="center" wrapText="1"/>
      <protection locked="0"/>
    </xf>
    <xf numFmtId="167" fontId="59" fillId="15" borderId="62" xfId="60" applyNumberFormat="1" applyFont="1" applyFill="1" applyBorder="1" applyAlignment="1" applyProtection="1">
      <alignment horizontal="center" vertical="center" wrapText="1"/>
      <protection locked="0"/>
    </xf>
    <xf numFmtId="168" fontId="59" fillId="15" borderId="63" xfId="54" applyNumberFormat="1" applyFont="1" applyFill="1" applyBorder="1" applyAlignment="1" applyProtection="1">
      <alignment horizontal="center" vertical="center" wrapText="1"/>
      <protection locked="0"/>
    </xf>
    <xf numFmtId="167" fontId="56" fillId="15" borderId="60" xfId="60" applyNumberFormat="1" applyFont="1" applyFill="1" applyBorder="1" applyAlignment="1" applyProtection="1">
      <alignment horizontal="center" vertical="center" wrapText="1"/>
      <protection locked="0"/>
    </xf>
    <xf numFmtId="168" fontId="56" fillId="15" borderId="71" xfId="54" applyNumberFormat="1" applyFont="1" applyFill="1" applyBorder="1" applyAlignment="1" applyProtection="1">
      <alignment horizontal="center" vertical="center" wrapText="1"/>
      <protection locked="0"/>
    </xf>
    <xf numFmtId="0" fontId="64" fillId="15" borderId="60" xfId="0" applyFont="1" applyFill="1" applyBorder="1" applyAlignment="1" applyProtection="1">
      <alignment horizontal="center" vertical="center" wrapText="1"/>
      <protection locked="0"/>
    </xf>
    <xf numFmtId="0" fontId="64" fillId="15" borderId="71" xfId="0" applyFont="1" applyFill="1" applyBorder="1" applyAlignment="1" applyProtection="1">
      <alignment horizontal="center" vertical="center" wrapText="1"/>
      <protection locked="0"/>
    </xf>
    <xf numFmtId="0" fontId="7" fillId="15" borderId="65" xfId="54" applyFont="1" applyFill="1" applyBorder="1"/>
    <xf numFmtId="0" fontId="60" fillId="15" borderId="60" xfId="0" applyFont="1" applyFill="1" applyBorder="1" applyAlignment="1" applyProtection="1">
      <alignment horizontal="center" vertical="center" wrapText="1"/>
      <protection locked="0"/>
    </xf>
    <xf numFmtId="0" fontId="60" fillId="15" borderId="71" xfId="0" applyFont="1" applyFill="1" applyBorder="1" applyAlignment="1" applyProtection="1">
      <alignment horizontal="center" vertical="center" wrapText="1"/>
      <protection locked="0"/>
    </xf>
    <xf numFmtId="1" fontId="60" fillId="15" borderId="60" xfId="0" applyNumberFormat="1" applyFont="1" applyFill="1" applyBorder="1" applyAlignment="1" applyProtection="1">
      <alignment horizontal="center" vertical="center" wrapText="1"/>
      <protection locked="0"/>
    </xf>
    <xf numFmtId="0" fontId="30" fillId="15" borderId="65" xfId="54" applyFont="1" applyFill="1" applyBorder="1"/>
    <xf numFmtId="168" fontId="65" fillId="15" borderId="60" xfId="55" applyNumberFormat="1" applyFont="1" applyFill="1" applyBorder="1" applyAlignment="1" applyProtection="1">
      <alignment horizontal="center" vertical="center" wrapText="1"/>
      <protection locked="0"/>
    </xf>
    <xf numFmtId="168" fontId="65" fillId="15" borderId="71" xfId="55" applyNumberFormat="1" applyFont="1" applyFill="1" applyBorder="1" applyAlignment="1" applyProtection="1">
      <alignment horizontal="center" vertical="center" wrapText="1"/>
      <protection locked="0"/>
    </xf>
    <xf numFmtId="167" fontId="63" fillId="15" borderId="60" xfId="60" applyNumberFormat="1" applyFont="1" applyFill="1" applyBorder="1" applyAlignment="1" applyProtection="1">
      <alignment horizontal="center" vertical="center" wrapText="1"/>
      <protection locked="0"/>
    </xf>
    <xf numFmtId="168" fontId="62" fillId="15" borderId="71" xfId="48" applyNumberFormat="1" applyFont="1" applyFill="1" applyBorder="1" applyAlignment="1" applyProtection="1">
      <alignment horizontal="center" vertical="center" wrapText="1"/>
      <protection locked="0"/>
    </xf>
    <xf numFmtId="168" fontId="62" fillId="15" borderId="74" xfId="55" applyNumberFormat="1" applyFont="1" applyFill="1" applyBorder="1" applyAlignment="1" applyProtection="1">
      <alignment horizontal="center" vertical="center" wrapText="1"/>
      <protection locked="0"/>
    </xf>
    <xf numFmtId="168" fontId="62" fillId="15" borderId="71" xfId="55" applyNumberFormat="1" applyFont="1" applyFill="1" applyBorder="1" applyAlignment="1" applyProtection="1">
      <alignment horizontal="center" vertical="center" wrapText="1"/>
      <protection locked="0"/>
    </xf>
    <xf numFmtId="168" fontId="62" fillId="15" borderId="72" xfId="60" applyNumberFormat="1" applyFont="1" applyFill="1" applyBorder="1" applyAlignment="1" applyProtection="1">
      <alignment horizontal="center" vertical="center" wrapText="1"/>
      <protection locked="0"/>
    </xf>
    <xf numFmtId="167" fontId="59" fillId="15" borderId="60" xfId="60" applyNumberFormat="1" applyFont="1" applyFill="1" applyBorder="1" applyAlignment="1" applyProtection="1">
      <alignment horizontal="center" vertical="center" wrapText="1"/>
      <protection locked="0"/>
    </xf>
    <xf numFmtId="167" fontId="60" fillId="15" borderId="60" xfId="60" applyNumberFormat="1" applyFont="1" applyFill="1" applyBorder="1" applyAlignment="1" applyProtection="1">
      <alignment horizontal="center" vertical="center" wrapText="1"/>
      <protection locked="0"/>
    </xf>
    <xf numFmtId="0" fontId="60" fillId="15" borderId="65" xfId="54" applyFont="1" applyFill="1" applyBorder="1"/>
    <xf numFmtId="0" fontId="59" fillId="15" borderId="60" xfId="54" applyFont="1" applyFill="1" applyBorder="1" applyAlignment="1" applyProtection="1">
      <alignment horizontal="center" vertical="center" wrapText="1"/>
      <protection locked="0"/>
    </xf>
    <xf numFmtId="168" fontId="65" fillId="15" borderId="72" xfId="48" applyNumberFormat="1" applyFont="1" applyFill="1" applyBorder="1" applyAlignment="1" applyProtection="1">
      <alignment horizontal="center" vertical="center" wrapText="1"/>
      <protection locked="0"/>
    </xf>
    <xf numFmtId="0" fontId="63" fillId="15" borderId="75" xfId="54" applyFont="1" applyFill="1" applyBorder="1" applyAlignment="1" applyProtection="1">
      <alignment horizontal="center" vertical="center" wrapText="1"/>
      <protection locked="0"/>
    </xf>
    <xf numFmtId="0" fontId="63" fillId="15" borderId="63" xfId="54" applyFont="1" applyFill="1" applyBorder="1" applyAlignment="1" applyProtection="1">
      <alignment horizontal="center" vertical="center" wrapText="1"/>
      <protection locked="0"/>
    </xf>
    <xf numFmtId="175" fontId="63" fillId="15" borderId="53" xfId="55" applyNumberFormat="1" applyFont="1" applyFill="1" applyBorder="1" applyAlignment="1" applyProtection="1">
      <alignment horizontal="center" vertical="center" wrapText="1"/>
      <protection locked="0"/>
    </xf>
    <xf numFmtId="167" fontId="63" fillId="15" borderId="60" xfId="48" applyNumberFormat="1" applyFont="1" applyFill="1" applyBorder="1" applyAlignment="1" applyProtection="1">
      <alignment horizontal="center" vertical="center" wrapText="1"/>
      <protection locked="0"/>
    </xf>
    <xf numFmtId="168" fontId="63" fillId="15" borderId="71" xfId="54" applyNumberFormat="1" applyFont="1" applyFill="1" applyBorder="1" applyAlignment="1" applyProtection="1">
      <alignment horizontal="center" vertical="center" wrapText="1"/>
      <protection locked="0"/>
    </xf>
    <xf numFmtId="167" fontId="62" fillId="15" borderId="71" xfId="48" applyNumberFormat="1" applyFont="1" applyFill="1" applyBorder="1" applyAlignment="1" applyProtection="1">
      <alignment horizontal="center" vertical="center" wrapText="1"/>
      <protection locked="0"/>
    </xf>
    <xf numFmtId="168" fontId="62" fillId="15" borderId="65" xfId="54" applyNumberFormat="1" applyFont="1" applyFill="1" applyBorder="1" applyAlignment="1">
      <alignment vertical="center"/>
    </xf>
    <xf numFmtId="168" fontId="62" fillId="15" borderId="71" xfId="54" applyNumberFormat="1" applyFont="1" applyFill="1" applyBorder="1" applyAlignment="1" applyProtection="1">
      <alignment horizontal="center" vertical="center" wrapText="1"/>
      <protection locked="0"/>
    </xf>
    <xf numFmtId="167" fontId="63" fillId="15" borderId="71" xfId="48" applyNumberFormat="1" applyFont="1" applyFill="1" applyBorder="1" applyAlignment="1" applyProtection="1">
      <alignment horizontal="center" vertical="center" wrapText="1"/>
      <protection locked="0"/>
    </xf>
    <xf numFmtId="168" fontId="63" fillId="15" borderId="65" xfId="54" applyNumberFormat="1" applyFont="1" applyFill="1" applyBorder="1" applyAlignment="1">
      <alignment vertical="center"/>
    </xf>
    <xf numFmtId="167" fontId="68" fillId="15" borderId="60" xfId="60" applyNumberFormat="1" applyFont="1" applyFill="1" applyBorder="1" applyAlignment="1" applyProtection="1">
      <alignment horizontal="center" vertical="center" wrapText="1"/>
      <protection locked="0"/>
    </xf>
    <xf numFmtId="168" fontId="69" fillId="15" borderId="71" xfId="54" applyNumberFormat="1" applyFont="1" applyFill="1" applyBorder="1" applyAlignment="1" applyProtection="1">
      <alignment horizontal="center" vertical="center" wrapText="1"/>
      <protection locked="0"/>
    </xf>
    <xf numFmtId="168" fontId="60" fillId="15" borderId="71" xfId="54" applyNumberFormat="1" applyFont="1" applyFill="1" applyBorder="1" applyAlignment="1" applyProtection="1">
      <alignment horizontal="center" vertical="center" wrapText="1"/>
      <protection locked="0"/>
    </xf>
    <xf numFmtId="168" fontId="65" fillId="15" borderId="60" xfId="60" applyNumberFormat="1" applyFont="1" applyFill="1" applyBorder="1" applyAlignment="1" applyProtection="1">
      <alignment horizontal="center" vertical="center" wrapText="1"/>
      <protection locked="0"/>
    </xf>
    <xf numFmtId="168" fontId="65" fillId="15" borderId="72" xfId="60" applyNumberFormat="1" applyFont="1" applyFill="1" applyBorder="1" applyAlignment="1" applyProtection="1">
      <alignment horizontal="center" vertical="center" wrapText="1"/>
      <protection locked="0"/>
    </xf>
    <xf numFmtId="175" fontId="64" fillId="15" borderId="74" xfId="60" applyNumberFormat="1" applyFont="1" applyFill="1" applyBorder="1" applyAlignment="1" applyProtection="1">
      <alignment horizontal="center" vertical="center" wrapText="1"/>
      <protection locked="0"/>
    </xf>
    <xf numFmtId="175" fontId="64" fillId="15" borderId="71" xfId="60" applyNumberFormat="1" applyFont="1" applyFill="1" applyBorder="1" applyAlignment="1" applyProtection="1">
      <alignment horizontal="center" vertical="center" wrapText="1"/>
      <protection locked="0"/>
    </xf>
    <xf numFmtId="175" fontId="60" fillId="15" borderId="74" xfId="60" applyNumberFormat="1" applyFont="1" applyFill="1" applyBorder="1" applyAlignment="1" applyProtection="1">
      <alignment horizontal="center" vertical="center" wrapText="1"/>
      <protection locked="0"/>
    </xf>
    <xf numFmtId="175" fontId="60" fillId="15" borderId="71" xfId="60" applyNumberFormat="1" applyFont="1" applyFill="1" applyBorder="1" applyAlignment="1" applyProtection="1">
      <alignment horizontal="center" vertical="center" wrapText="1"/>
      <protection locked="0"/>
    </xf>
    <xf numFmtId="167" fontId="62" fillId="15" borderId="74" xfId="60" applyNumberFormat="1" applyFont="1" applyFill="1" applyBorder="1" applyAlignment="1" applyProtection="1">
      <alignment horizontal="center" vertical="center" wrapText="1"/>
      <protection locked="0"/>
    </xf>
    <xf numFmtId="168" fontId="62" fillId="15" borderId="60" xfId="56" applyNumberFormat="1" applyFont="1" applyFill="1" applyBorder="1" applyAlignment="1" applyProtection="1">
      <alignment horizontal="center" vertical="center" wrapText="1"/>
      <protection locked="0"/>
    </xf>
    <xf numFmtId="168" fontId="62" fillId="15" borderId="71" xfId="56" applyNumberFormat="1" applyFont="1" applyFill="1" applyBorder="1" applyAlignment="1" applyProtection="1">
      <alignment horizontal="center" vertical="center" wrapText="1"/>
      <protection locked="0"/>
    </xf>
    <xf numFmtId="175" fontId="62" fillId="15" borderId="65" xfId="56" applyNumberFormat="1" applyFont="1" applyFill="1" applyBorder="1" applyAlignment="1" applyProtection="1">
      <alignment horizontal="center" vertical="center" wrapText="1"/>
      <protection locked="0"/>
    </xf>
    <xf numFmtId="167" fontId="61" fillId="15" borderId="60" xfId="60" applyNumberFormat="1" applyFont="1" applyFill="1" applyBorder="1" applyAlignment="1" applyProtection="1">
      <alignment horizontal="center" vertical="center" wrapText="1"/>
      <protection locked="0"/>
    </xf>
    <xf numFmtId="167" fontId="65" fillId="15" borderId="60" xfId="60" applyNumberFormat="1" applyFont="1" applyFill="1" applyBorder="1" applyAlignment="1" applyProtection="1">
      <alignment horizontal="center" vertical="center" wrapText="1"/>
      <protection locked="0"/>
    </xf>
    <xf numFmtId="168" fontId="65" fillId="15" borderId="71" xfId="48" applyNumberFormat="1" applyFont="1" applyFill="1" applyBorder="1" applyAlignment="1" applyProtection="1">
      <alignment horizontal="center" vertical="center" wrapText="1"/>
      <protection locked="0"/>
    </xf>
    <xf numFmtId="167" fontId="65" fillId="15" borderId="72" xfId="60" applyNumberFormat="1" applyFont="1" applyFill="1" applyBorder="1" applyAlignment="1" applyProtection="1">
      <alignment horizontal="center" vertical="center" wrapText="1"/>
      <protection locked="0"/>
    </xf>
    <xf numFmtId="167" fontId="63" fillId="15" borderId="63" xfId="60" applyNumberFormat="1" applyFont="1" applyFill="1" applyBorder="1" applyAlignment="1" applyProtection="1">
      <alignment horizontal="center" vertical="center" wrapText="1"/>
      <protection locked="0"/>
    </xf>
    <xf numFmtId="168" fontId="63" fillId="15" borderId="63" xfId="48" applyNumberFormat="1" applyFont="1" applyFill="1" applyBorder="1" applyAlignment="1" applyProtection="1">
      <alignment horizontal="center" vertical="center" wrapText="1"/>
      <protection locked="0"/>
    </xf>
    <xf numFmtId="168" fontId="68" fillId="15" borderId="71" xfId="54" applyNumberFormat="1" applyFont="1" applyFill="1" applyBorder="1" applyAlignment="1" applyProtection="1">
      <alignment horizontal="center" vertical="center" wrapText="1"/>
      <protection locked="0"/>
    </xf>
    <xf numFmtId="168" fontId="62" fillId="15" borderId="60" xfId="55" applyNumberFormat="1" applyFont="1" applyFill="1" applyBorder="1" applyAlignment="1" applyProtection="1">
      <alignment horizontal="center" vertical="center" wrapText="1"/>
      <protection locked="0"/>
    </xf>
    <xf numFmtId="168" fontId="62" fillId="15" borderId="72" xfId="55" applyNumberFormat="1" applyFont="1" applyFill="1" applyBorder="1" applyAlignment="1" applyProtection="1">
      <alignment horizontal="center" vertical="center" wrapText="1"/>
      <protection locked="0"/>
    </xf>
    <xf numFmtId="168" fontId="63" fillId="15" borderId="63" xfId="54" applyNumberFormat="1" applyFont="1" applyFill="1" applyBorder="1" applyAlignment="1" applyProtection="1">
      <alignment horizontal="center" vertical="center" wrapText="1"/>
      <protection locked="0"/>
    </xf>
    <xf numFmtId="1" fontId="60" fillId="15" borderId="74" xfId="0" applyNumberFormat="1" applyFont="1" applyFill="1" applyBorder="1" applyAlignment="1" applyProtection="1">
      <alignment horizontal="center" vertical="center" wrapText="1"/>
      <protection locked="0"/>
    </xf>
    <xf numFmtId="167" fontId="61" fillId="15" borderId="60" xfId="48" applyNumberFormat="1" applyFont="1" applyFill="1" applyBorder="1" applyAlignment="1" applyProtection="1">
      <alignment horizontal="center" vertical="center" wrapText="1"/>
      <protection locked="0"/>
    </xf>
    <xf numFmtId="168" fontId="61" fillId="15" borderId="71" xfId="54" applyNumberFormat="1" applyFont="1" applyFill="1" applyBorder="1" applyAlignment="1" applyProtection="1">
      <alignment horizontal="center" vertical="center" wrapText="1"/>
      <protection locked="0"/>
    </xf>
    <xf numFmtId="167" fontId="59" fillId="15" borderId="63" xfId="48" applyNumberFormat="1" applyFont="1" applyFill="1" applyBorder="1" applyAlignment="1" applyProtection="1">
      <alignment horizontal="center" vertical="center" wrapText="1"/>
      <protection locked="0"/>
    </xf>
    <xf numFmtId="167" fontId="59" fillId="15" borderId="72" xfId="48" applyNumberFormat="1" applyFont="1" applyFill="1" applyBorder="1" applyAlignment="1" applyProtection="1">
      <alignment horizontal="center" vertical="center" wrapText="1"/>
      <protection locked="0"/>
    </xf>
    <xf numFmtId="168" fontId="59" fillId="15" borderId="71" xfId="54" applyNumberFormat="1" applyFont="1" applyFill="1" applyBorder="1" applyAlignment="1" applyProtection="1">
      <alignment horizontal="center" vertical="center" wrapText="1"/>
      <protection locked="0"/>
    </xf>
    <xf numFmtId="0" fontId="30" fillId="15" borderId="1" xfId="47" applyFont="1" applyFill="1" applyBorder="1" applyAlignment="1">
      <alignment vertical="center"/>
    </xf>
    <xf numFmtId="0" fontId="30" fillId="15" borderId="1" xfId="47" applyFont="1" applyFill="1" applyBorder="1" applyAlignment="1">
      <alignment horizontal="center" vertical="center"/>
    </xf>
    <xf numFmtId="0" fontId="30" fillId="15" borderId="1" xfId="17" applyFont="1" applyFill="1" applyBorder="1" applyAlignment="1">
      <alignment vertical="center"/>
    </xf>
    <xf numFmtId="14" fontId="30" fillId="15" borderId="1" xfId="47" applyNumberFormat="1" applyFont="1" applyFill="1" applyBorder="1" applyAlignment="1">
      <alignment vertical="center"/>
    </xf>
    <xf numFmtId="14" fontId="30" fillId="15" borderId="1" xfId="17" applyNumberFormat="1" applyFont="1" applyFill="1" applyBorder="1" applyAlignment="1">
      <alignment vertical="center"/>
    </xf>
    <xf numFmtId="0" fontId="30" fillId="15" borderId="1" xfId="17" applyFont="1" applyFill="1" applyBorder="1" applyAlignment="1">
      <alignment horizontal="center" vertical="center"/>
    </xf>
    <xf numFmtId="0" fontId="7" fillId="15" borderId="1" xfId="47" applyFill="1" applyBorder="1" applyAlignment="1">
      <alignment horizontal="center" vertical="center"/>
    </xf>
    <xf numFmtId="0" fontId="12" fillId="15" borderId="1" xfId="17" applyFill="1" applyBorder="1" applyAlignment="1">
      <alignment horizontal="center" vertical="center"/>
    </xf>
    <xf numFmtId="0" fontId="12" fillId="15" borderId="1" xfId="17" applyFill="1" applyBorder="1" applyAlignment="1">
      <alignment horizontal="center" vertical="center" wrapText="1"/>
    </xf>
    <xf numFmtId="168" fontId="32" fillId="15" borderId="20" xfId="49" applyNumberFormat="1" applyFont="1" applyFill="1" applyBorder="1" applyAlignment="1" applyProtection="1">
      <alignment horizontal="center"/>
    </xf>
    <xf numFmtId="168" fontId="12" fillId="15" borderId="1" xfId="17" applyNumberFormat="1" applyFill="1" applyBorder="1" applyAlignment="1">
      <alignment horizontal="center" vertical="center"/>
    </xf>
    <xf numFmtId="0" fontId="12" fillId="15" borderId="1" xfId="17" applyFill="1" applyBorder="1" applyAlignment="1">
      <alignment horizontal="center" wrapText="1"/>
    </xf>
    <xf numFmtId="168" fontId="12" fillId="15" borderId="1" xfId="17" applyNumberFormat="1" applyFill="1" applyBorder="1" applyAlignment="1">
      <alignment horizontal="center" vertical="center" wrapText="1"/>
    </xf>
    <xf numFmtId="168" fontId="30" fillId="15" borderId="1" xfId="47" applyNumberFormat="1" applyFont="1" applyFill="1" applyBorder="1" applyAlignment="1">
      <alignment horizontal="center" vertical="center"/>
    </xf>
    <xf numFmtId="168" fontId="30" fillId="15" borderId="1" xfId="17" applyNumberFormat="1" applyFont="1" applyFill="1" applyBorder="1" applyAlignment="1">
      <alignment horizontal="center" vertical="center"/>
    </xf>
    <xf numFmtId="0" fontId="7" fillId="15" borderId="0" xfId="47" applyFill="1" applyAlignment="1">
      <alignment horizontal="center" vertical="center"/>
    </xf>
    <xf numFmtId="0" fontId="7" fillId="15" borderId="1" xfId="47" applyFill="1" applyBorder="1" applyAlignment="1">
      <alignment vertical="center"/>
    </xf>
    <xf numFmtId="0" fontId="12" fillId="15" borderId="1" xfId="17" applyFill="1" applyBorder="1" applyAlignment="1">
      <alignment vertical="center"/>
    </xf>
    <xf numFmtId="0" fontId="7" fillId="15" borderId="4" xfId="47" applyFill="1" applyBorder="1" applyAlignment="1">
      <alignment vertical="center"/>
    </xf>
    <xf numFmtId="0" fontId="30" fillId="15" borderId="7" xfId="47" applyFont="1" applyFill="1" applyBorder="1" applyAlignment="1">
      <alignment horizontal="center" vertical="center"/>
    </xf>
    <xf numFmtId="0" fontId="30" fillId="15" borderId="7" xfId="17" applyFont="1" applyFill="1" applyBorder="1" applyAlignment="1">
      <alignment horizontal="center" vertical="center"/>
    </xf>
    <xf numFmtId="170" fontId="36" fillId="15" borderId="1" xfId="48" applyNumberFormat="1" applyFont="1" applyFill="1" applyBorder="1" applyAlignment="1">
      <alignment vertical="center"/>
    </xf>
    <xf numFmtId="170" fontId="36" fillId="15" borderId="1" xfId="18" applyNumberFormat="1" applyFont="1" applyFill="1" applyBorder="1" applyAlignment="1">
      <alignment vertical="center"/>
    </xf>
    <xf numFmtId="170" fontId="0" fillId="15" borderId="1" xfId="18" applyNumberFormat="1" applyFont="1" applyFill="1" applyBorder="1" applyAlignment="1">
      <alignment vertical="center"/>
    </xf>
    <xf numFmtId="43" fontId="0" fillId="15" borderId="1" xfId="60" applyFont="1" applyFill="1" applyBorder="1" applyAlignment="1">
      <alignment vertical="center"/>
    </xf>
    <xf numFmtId="170" fontId="40" fillId="15" borderId="1" xfId="48" applyNumberFormat="1" applyFont="1" applyFill="1" applyBorder="1" applyAlignment="1">
      <alignment vertical="center"/>
    </xf>
    <xf numFmtId="171" fontId="30" fillId="15" borderId="1" xfId="48" applyNumberFormat="1" applyFont="1" applyFill="1" applyBorder="1" applyAlignment="1">
      <alignment vertical="center"/>
    </xf>
    <xf numFmtId="0" fontId="7" fillId="15" borderId="8" xfId="47" applyFill="1" applyBorder="1" applyAlignment="1">
      <alignment horizontal="center" vertical="center"/>
    </xf>
    <xf numFmtId="0" fontId="12" fillId="15" borderId="17" xfId="17" applyFill="1" applyBorder="1" applyAlignment="1">
      <alignment vertical="center"/>
    </xf>
    <xf numFmtId="0" fontId="7" fillId="15" borderId="8" xfId="47" applyFill="1" applyBorder="1" applyAlignment="1">
      <alignment vertical="center"/>
    </xf>
    <xf numFmtId="0" fontId="77" fillId="15" borderId="1" xfId="7" applyFont="1" applyFill="1" applyBorder="1" applyAlignment="1">
      <alignment horizontal="center" vertical="center"/>
    </xf>
    <xf numFmtId="171" fontId="77" fillId="15" borderId="1" xfId="61" applyNumberFormat="1" applyFont="1" applyFill="1" applyBorder="1" applyAlignment="1" applyProtection="1">
      <alignment horizontal="center" vertical="center"/>
    </xf>
    <xf numFmtId="0" fontId="77" fillId="15" borderId="1" xfId="0" applyFont="1" applyFill="1" applyBorder="1" applyAlignment="1">
      <alignment horizontal="center" vertical="center"/>
    </xf>
    <xf numFmtId="1" fontId="77" fillId="15" borderId="22" xfId="0" applyNumberFormat="1" applyFont="1" applyFill="1" applyBorder="1" applyAlignment="1">
      <alignment horizontal="center" vertical="center"/>
    </xf>
    <xf numFmtId="1" fontId="77" fillId="15" borderId="20" xfId="0" applyNumberFormat="1" applyFont="1" applyFill="1" applyBorder="1" applyAlignment="1">
      <alignment horizontal="center" vertical="center"/>
    </xf>
    <xf numFmtId="1" fontId="77" fillId="15" borderId="1" xfId="0" applyNumberFormat="1" applyFont="1" applyFill="1" applyBorder="1" applyAlignment="1">
      <alignment horizontal="center" vertical="center"/>
    </xf>
    <xf numFmtId="3" fontId="77" fillId="15" borderId="20" xfId="0" applyNumberFormat="1" applyFont="1" applyFill="1" applyBorder="1" applyAlignment="1" applyProtection="1">
      <alignment horizontal="center" vertical="center" shrinkToFit="1"/>
    </xf>
    <xf numFmtId="3" fontId="77" fillId="15" borderId="20" xfId="7" applyNumberFormat="1" applyFont="1" applyFill="1" applyBorder="1" applyAlignment="1" applyProtection="1">
      <alignment horizontal="center" vertical="center" shrinkToFit="1"/>
    </xf>
    <xf numFmtId="1" fontId="77" fillId="15" borderId="20" xfId="7" applyNumberFormat="1" applyFont="1" applyFill="1" applyBorder="1" applyAlignment="1">
      <alignment horizontal="center" vertical="center"/>
    </xf>
    <xf numFmtId="0" fontId="77" fillId="15" borderId="20" xfId="7" applyFont="1" applyFill="1" applyBorder="1" applyAlignment="1">
      <alignment horizontal="center" vertical="center"/>
    </xf>
    <xf numFmtId="171" fontId="75" fillId="15" borderId="29" xfId="7" applyNumberFormat="1" applyFont="1" applyFill="1" applyBorder="1" applyAlignment="1">
      <alignment horizontal="center" vertical="center"/>
    </xf>
    <xf numFmtId="171" fontId="83" fillId="15" borderId="20" xfId="61" applyNumberFormat="1" applyFont="1" applyFill="1" applyBorder="1" applyAlignment="1" applyProtection="1">
      <alignment horizontal="center" vertical="center"/>
    </xf>
    <xf numFmtId="0" fontId="58" fillId="0" borderId="0" xfId="54" applyFont="1" applyFill="1" applyBorder="1" applyAlignment="1" applyProtection="1">
      <alignment horizontal="center" vertical="center" wrapText="1"/>
      <protection locked="0"/>
    </xf>
    <xf numFmtId="0" fontId="21" fillId="2" borderId="0" xfId="7" applyFont="1" applyFill="1" applyBorder="1" applyAlignment="1">
      <alignment horizontal="center" vertical="center" wrapText="1"/>
    </xf>
    <xf numFmtId="0" fontId="21" fillId="12" borderId="0" xfId="7" applyFont="1" applyFill="1" applyBorder="1" applyAlignment="1">
      <alignment horizontal="center" vertical="center"/>
    </xf>
    <xf numFmtId="0" fontId="41" fillId="0" borderId="0" xfId="7" applyFont="1" applyFill="1" applyBorder="1" applyAlignment="1" applyProtection="1">
      <alignment horizontal="center" vertical="center"/>
      <protection locked="0"/>
    </xf>
    <xf numFmtId="0" fontId="41" fillId="0" borderId="0" xfId="7" applyFont="1" applyBorder="1" applyAlignment="1" applyProtection="1">
      <alignment horizontal="center" vertical="center"/>
      <protection locked="0"/>
    </xf>
    <xf numFmtId="0" fontId="54" fillId="0" borderId="1" xfId="0" applyFont="1" applyBorder="1" applyAlignment="1">
      <alignment horizontal="center"/>
    </xf>
    <xf numFmtId="175" fontId="54" fillId="0" borderId="1" xfId="0" applyNumberFormat="1" applyFont="1" applyFill="1" applyBorder="1"/>
    <xf numFmtId="175" fontId="54" fillId="0" borderId="1" xfId="60" applyNumberFormat="1" applyFont="1" applyFill="1" applyBorder="1"/>
    <xf numFmtId="0" fontId="21" fillId="3" borderId="1" xfId="7" applyFont="1" applyFill="1" applyBorder="1" applyAlignment="1">
      <alignment horizontal="center" vertical="center"/>
    </xf>
    <xf numFmtId="0" fontId="21" fillId="2" borderId="4" xfId="7" applyFont="1" applyFill="1" applyBorder="1" applyAlignment="1">
      <alignment horizontal="center" vertical="center" wrapText="1"/>
    </xf>
    <xf numFmtId="0" fontId="21" fillId="2" borderId="5" xfId="7" applyFont="1" applyFill="1" applyBorder="1" applyAlignment="1">
      <alignment horizontal="center" vertical="center" wrapText="1"/>
    </xf>
    <xf numFmtId="0" fontId="21" fillId="2" borderId="6" xfId="7" applyFont="1" applyFill="1" applyBorder="1" applyAlignment="1">
      <alignment horizontal="center" vertical="center" wrapText="1"/>
    </xf>
    <xf numFmtId="0" fontId="1" fillId="2" borderId="8" xfId="22" applyFont="1" applyFill="1" applyBorder="1" applyAlignment="1">
      <alignment horizontal="center" vertical="center"/>
    </xf>
    <xf numFmtId="0" fontId="7" fillId="2" borderId="9" xfId="22" applyFont="1" applyFill="1" applyBorder="1" applyAlignment="1">
      <alignment horizontal="center" vertical="center"/>
    </xf>
    <xf numFmtId="0" fontId="2" fillId="15" borderId="8" xfId="22" applyFont="1" applyFill="1" applyBorder="1" applyAlignment="1">
      <alignment horizontal="center" vertical="center"/>
    </xf>
    <xf numFmtId="0" fontId="5" fillId="15" borderId="9" xfId="22" applyFont="1" applyFill="1" applyBorder="1" applyAlignment="1">
      <alignment horizontal="center" vertical="center"/>
    </xf>
    <xf numFmtId="0" fontId="5" fillId="2" borderId="9" xfId="22" applyFont="1" applyFill="1" applyBorder="1" applyAlignment="1">
      <alignment horizontal="center" vertical="center"/>
    </xf>
    <xf numFmtId="0" fontId="3" fillId="2" borderId="8" xfId="22" applyFont="1" applyFill="1" applyBorder="1" applyAlignment="1">
      <alignment horizontal="center" vertical="center"/>
    </xf>
    <xf numFmtId="0" fontId="6" fillId="15" borderId="12" xfId="22" applyFont="1" applyFill="1" applyBorder="1" applyAlignment="1">
      <alignment horizontal="center" vertical="center"/>
    </xf>
    <xf numFmtId="0" fontId="6" fillId="15" borderId="9" xfId="22" applyFont="1" applyFill="1" applyBorder="1" applyAlignment="1">
      <alignment horizontal="center" vertical="center"/>
    </xf>
    <xf numFmtId="0" fontId="6" fillId="2" borderId="12" xfId="22" applyFont="1" applyFill="1" applyBorder="1" applyAlignment="1">
      <alignment horizontal="center" vertical="center"/>
    </xf>
    <xf numFmtId="0" fontId="6" fillId="2" borderId="9" xfId="22" applyFont="1" applyFill="1" applyBorder="1" applyAlignment="1">
      <alignment horizontal="center" vertical="center"/>
    </xf>
    <xf numFmtId="0" fontId="49" fillId="0" borderId="8" xfId="7" applyFont="1" applyFill="1" applyBorder="1" applyAlignment="1" applyProtection="1">
      <alignment horizontal="center" vertical="center"/>
      <protection locked="0"/>
    </xf>
    <xf numFmtId="0" fontId="49" fillId="0" borderId="12" xfId="7" applyFont="1" applyFill="1" applyBorder="1" applyAlignment="1" applyProtection="1">
      <alignment horizontal="center" vertical="center"/>
      <protection locked="0"/>
    </xf>
    <xf numFmtId="0" fontId="49" fillId="0" borderId="9" xfId="7" applyFont="1" applyFill="1" applyBorder="1" applyAlignment="1" applyProtection="1">
      <alignment horizontal="center" vertical="center"/>
      <protection locked="0"/>
    </xf>
    <xf numFmtId="0" fontId="50" fillId="0" borderId="8" xfId="7" applyFont="1" applyFill="1" applyBorder="1" applyAlignment="1" applyProtection="1">
      <alignment horizontal="center" vertical="center"/>
      <protection locked="0"/>
    </xf>
    <xf numFmtId="0" fontId="50" fillId="0" borderId="12" xfId="7" applyFont="1" applyFill="1" applyBorder="1" applyAlignment="1" applyProtection="1">
      <alignment horizontal="center" vertical="center"/>
      <protection locked="0"/>
    </xf>
    <xf numFmtId="0" fontId="50" fillId="0" borderId="9" xfId="7" applyFont="1" applyFill="1" applyBorder="1" applyAlignment="1" applyProtection="1">
      <alignment horizontal="center" vertical="center"/>
      <protection locked="0"/>
    </xf>
    <xf numFmtId="0" fontId="11" fillId="2" borderId="9" xfId="22" applyFill="1" applyBorder="1" applyAlignment="1">
      <alignment horizontal="center" vertical="center"/>
    </xf>
    <xf numFmtId="0" fontId="11" fillId="15" borderId="9" xfId="22" applyFill="1" applyBorder="1" applyAlignment="1">
      <alignment horizontal="center" vertical="center"/>
    </xf>
    <xf numFmtId="0" fontId="21" fillId="2" borderId="1" xfId="7" applyFont="1" applyFill="1" applyBorder="1" applyAlignment="1">
      <alignment horizontal="center" vertical="center" wrapText="1"/>
    </xf>
    <xf numFmtId="14" fontId="21" fillId="2" borderId="1" xfId="7" applyNumberFormat="1" applyFont="1" applyFill="1" applyBorder="1" applyAlignment="1">
      <alignment horizontal="center" vertical="center" wrapText="1"/>
    </xf>
    <xf numFmtId="0" fontId="21" fillId="12" borderId="45" xfId="7" applyFont="1" applyFill="1" applyBorder="1" applyAlignment="1">
      <alignment horizontal="center" vertical="center"/>
    </xf>
    <xf numFmtId="0" fontId="21" fillId="12" borderId="46" xfId="7" applyFont="1" applyFill="1" applyBorder="1" applyAlignment="1">
      <alignment horizontal="center" vertical="center"/>
    </xf>
    <xf numFmtId="0" fontId="21" fillId="12" borderId="47" xfId="7" applyFont="1" applyFill="1" applyBorder="1" applyAlignment="1">
      <alignment horizontal="center" vertical="center"/>
    </xf>
    <xf numFmtId="0" fontId="21" fillId="12" borderId="48" xfId="7" applyFont="1" applyFill="1" applyBorder="1" applyAlignment="1">
      <alignment horizontal="center" vertical="center"/>
    </xf>
    <xf numFmtId="0" fontId="41" fillId="0" borderId="8" xfId="7" applyFont="1" applyFill="1" applyBorder="1" applyAlignment="1" applyProtection="1">
      <alignment horizontal="center" vertical="center"/>
      <protection locked="0"/>
    </xf>
    <xf numFmtId="0" fontId="41" fillId="0" borderId="12" xfId="7" applyFont="1" applyFill="1" applyBorder="1" applyAlignment="1" applyProtection="1">
      <alignment horizontal="center" vertical="center"/>
      <protection locked="0"/>
    </xf>
    <xf numFmtId="0" fontId="41" fillId="0" borderId="9" xfId="7" applyFont="1" applyFill="1" applyBorder="1" applyAlignment="1" applyProtection="1">
      <alignment horizontal="center" vertical="center"/>
      <protection locked="0"/>
    </xf>
    <xf numFmtId="0" fontId="41" fillId="0" borderId="34" xfId="7" applyFont="1" applyBorder="1" applyAlignment="1" applyProtection="1">
      <alignment horizontal="center" vertical="center"/>
      <protection locked="0"/>
    </xf>
    <xf numFmtId="0" fontId="41" fillId="0" borderId="12" xfId="7" applyFont="1" applyBorder="1" applyAlignment="1" applyProtection="1">
      <alignment horizontal="center" vertical="center"/>
      <protection locked="0"/>
    </xf>
    <xf numFmtId="0" fontId="41" fillId="0" borderId="35" xfId="7" applyFont="1" applyBorder="1" applyAlignment="1" applyProtection="1">
      <alignment horizontal="center" vertical="center"/>
      <protection locked="0"/>
    </xf>
    <xf numFmtId="0" fontId="41" fillId="8" borderId="7" xfId="7" applyFont="1" applyFill="1" applyBorder="1" applyAlignment="1" applyProtection="1">
      <alignment horizontal="left" vertical="center"/>
      <protection locked="0"/>
    </xf>
    <xf numFmtId="0" fontId="41" fillId="8" borderId="31" xfId="7" applyFont="1" applyFill="1" applyBorder="1" applyAlignment="1" applyProtection="1">
      <alignment horizontal="left" vertical="center"/>
      <protection locked="0"/>
    </xf>
    <xf numFmtId="0" fontId="41" fillId="8" borderId="7" xfId="7" applyFont="1" applyFill="1" applyBorder="1" applyAlignment="1" applyProtection="1">
      <alignment horizontal="center" vertical="center" wrapText="1"/>
      <protection locked="0"/>
    </xf>
    <xf numFmtId="0" fontId="41" fillId="8" borderId="31" xfId="7" applyFont="1" applyFill="1" applyBorder="1" applyAlignment="1" applyProtection="1">
      <alignment horizontal="center" vertical="center" wrapText="1"/>
      <protection locked="0"/>
    </xf>
    <xf numFmtId="0" fontId="41" fillId="8" borderId="7" xfId="7" applyFont="1" applyFill="1" applyBorder="1" applyAlignment="1" applyProtection="1">
      <alignment horizontal="center" vertical="center"/>
      <protection locked="0"/>
    </xf>
    <xf numFmtId="0" fontId="41" fillId="8" borderId="31" xfId="7" applyFont="1" applyFill="1" applyBorder="1" applyAlignment="1" applyProtection="1">
      <alignment horizontal="center" vertical="center"/>
      <protection locked="0"/>
    </xf>
    <xf numFmtId="4" fontId="41" fillId="8" borderId="7" xfId="7" applyNumberFormat="1" applyFont="1" applyFill="1" applyBorder="1" applyAlignment="1" applyProtection="1">
      <alignment horizontal="right" vertical="center" wrapText="1"/>
      <protection locked="0"/>
    </xf>
    <xf numFmtId="4" fontId="41" fillId="8" borderId="31" xfId="7" applyNumberFormat="1" applyFont="1" applyFill="1" applyBorder="1" applyAlignment="1" applyProtection="1">
      <alignment horizontal="right" vertical="center" wrapText="1"/>
      <protection locked="0"/>
    </xf>
    <xf numFmtId="0" fontId="41" fillId="17" borderId="7" xfId="7" applyFont="1" applyFill="1" applyBorder="1" applyAlignment="1" applyProtection="1">
      <alignment horizontal="center" vertical="center"/>
      <protection locked="0"/>
    </xf>
    <xf numFmtId="0" fontId="41" fillId="17" borderId="31" xfId="7" applyFont="1" applyFill="1" applyBorder="1" applyAlignment="1" applyProtection="1">
      <alignment horizontal="center" vertical="center"/>
      <protection locked="0"/>
    </xf>
    <xf numFmtId="4" fontId="41" fillId="17" borderId="7" xfId="7" applyNumberFormat="1" applyFont="1" applyFill="1" applyBorder="1" applyAlignment="1" applyProtection="1">
      <alignment horizontal="right" vertical="center" wrapText="1"/>
      <protection locked="0"/>
    </xf>
    <xf numFmtId="4" fontId="41" fillId="17" borderId="31" xfId="7" applyNumberFormat="1" applyFont="1" applyFill="1" applyBorder="1" applyAlignment="1" applyProtection="1">
      <alignment horizontal="right" vertical="center" wrapText="1"/>
      <protection locked="0"/>
    </xf>
    <xf numFmtId="0" fontId="2" fillId="18" borderId="8" xfId="22" applyFont="1" applyFill="1" applyBorder="1" applyAlignment="1">
      <alignment horizontal="center" vertical="center"/>
    </xf>
    <xf numFmtId="0" fontId="11" fillId="18" borderId="9" xfId="22" applyFill="1" applyBorder="1" applyAlignment="1">
      <alignment horizontal="center" vertical="center"/>
    </xf>
    <xf numFmtId="167" fontId="58" fillId="0" borderId="56" xfId="48" applyNumberFormat="1" applyFont="1" applyFill="1" applyBorder="1" applyAlignment="1" applyProtection="1">
      <alignment horizontal="center" vertical="center" wrapText="1"/>
      <protection locked="0"/>
    </xf>
    <xf numFmtId="167" fontId="58" fillId="0" borderId="59" xfId="48" applyNumberFormat="1" applyFont="1" applyFill="1" applyBorder="1" applyAlignment="1" applyProtection="1">
      <alignment horizontal="center" vertical="center" wrapText="1"/>
      <protection locked="0"/>
    </xf>
    <xf numFmtId="168" fontId="58" fillId="0" borderId="56" xfId="54" applyNumberFormat="1" applyFont="1" applyFill="1" applyBorder="1" applyAlignment="1" applyProtection="1">
      <alignment horizontal="center" vertical="center" wrapText="1"/>
      <protection locked="0"/>
    </xf>
    <xf numFmtId="168" fontId="58" fillId="0" borderId="59" xfId="54" applyNumberFormat="1" applyFont="1" applyFill="1" applyBorder="1" applyAlignment="1" applyProtection="1">
      <alignment horizontal="center" vertical="center" wrapText="1"/>
      <protection locked="0"/>
    </xf>
    <xf numFmtId="0" fontId="1" fillId="2" borderId="82" xfId="22" applyFont="1" applyFill="1" applyBorder="1" applyAlignment="1">
      <alignment horizontal="center" vertical="center"/>
    </xf>
    <xf numFmtId="0" fontId="4" fillId="2" borderId="83" xfId="22" applyFont="1" applyFill="1" applyBorder="1" applyAlignment="1">
      <alignment horizontal="center" vertical="center"/>
    </xf>
    <xf numFmtId="168" fontId="58" fillId="0" borderId="67" xfId="54" applyNumberFormat="1" applyFont="1" applyFill="1" applyBorder="1" applyAlignment="1" applyProtection="1">
      <alignment horizontal="center" vertical="center" wrapText="1"/>
      <protection locked="0"/>
    </xf>
    <xf numFmtId="168" fontId="58" fillId="0" borderId="69" xfId="54" applyNumberFormat="1" applyFont="1" applyFill="1" applyBorder="1" applyAlignment="1" applyProtection="1">
      <alignment horizontal="center" vertical="center" wrapText="1"/>
      <protection locked="0"/>
    </xf>
    <xf numFmtId="167" fontId="58" fillId="0" borderId="67" xfId="48" applyNumberFormat="1" applyFont="1" applyFill="1" applyBorder="1" applyAlignment="1" applyProtection="1">
      <alignment horizontal="center" vertical="center" wrapText="1"/>
      <protection locked="0"/>
    </xf>
    <xf numFmtId="167" fontId="58" fillId="0" borderId="69" xfId="48" applyNumberFormat="1" applyFont="1" applyFill="1" applyBorder="1" applyAlignment="1" applyProtection="1">
      <alignment horizontal="center" vertical="center" wrapText="1"/>
      <protection locked="0"/>
    </xf>
    <xf numFmtId="0" fontId="11" fillId="2" borderId="12" xfId="22" applyFill="1" applyBorder="1" applyAlignment="1">
      <alignment horizontal="center" vertical="center"/>
    </xf>
    <xf numFmtId="167" fontId="58" fillId="15" borderId="56" xfId="48" applyNumberFormat="1" applyFont="1" applyFill="1" applyBorder="1" applyAlignment="1" applyProtection="1">
      <alignment horizontal="center" vertical="center" wrapText="1"/>
      <protection locked="0"/>
    </xf>
    <xf numFmtId="167" fontId="58" fillId="15" borderId="65" xfId="48" applyNumberFormat="1" applyFont="1" applyFill="1" applyBorder="1" applyAlignment="1" applyProtection="1">
      <alignment horizontal="center" vertical="center" wrapText="1"/>
      <protection locked="0"/>
    </xf>
    <xf numFmtId="168" fontId="58" fillId="15" borderId="56" xfId="54" applyNumberFormat="1" applyFont="1" applyFill="1" applyBorder="1" applyAlignment="1" applyProtection="1">
      <alignment horizontal="center" vertical="center" wrapText="1"/>
      <protection locked="0"/>
    </xf>
    <xf numFmtId="168" fontId="58" fillId="15" borderId="65" xfId="54" applyNumberFormat="1" applyFont="1" applyFill="1" applyBorder="1" applyAlignment="1" applyProtection="1">
      <alignment horizontal="center" vertical="center" wrapText="1"/>
      <protection locked="0"/>
    </xf>
    <xf numFmtId="0" fontId="2" fillId="15" borderId="1" xfId="22" applyFont="1" applyFill="1" applyBorder="1" applyAlignment="1">
      <alignment horizontal="center" vertical="center"/>
    </xf>
    <xf numFmtId="0" fontId="4" fillId="15" borderId="1" xfId="22" applyFont="1" applyFill="1" applyBorder="1" applyAlignment="1">
      <alignment horizontal="center" vertical="center"/>
    </xf>
    <xf numFmtId="0" fontId="58" fillId="0" borderId="51" xfId="54" applyFont="1" applyFill="1" applyBorder="1" applyAlignment="1" applyProtection="1">
      <alignment horizontal="center" vertical="center" wrapText="1"/>
      <protection locked="0"/>
    </xf>
    <xf numFmtId="0" fontId="58" fillId="0" borderId="52" xfId="54" applyFont="1" applyFill="1" applyBorder="1" applyAlignment="1" applyProtection="1">
      <alignment horizontal="center" vertical="center" wrapText="1"/>
      <protection locked="0"/>
    </xf>
    <xf numFmtId="0" fontId="58" fillId="0" borderId="53" xfId="54" applyFont="1" applyFill="1" applyBorder="1" applyAlignment="1" applyProtection="1">
      <alignment horizontal="center" vertical="center" wrapText="1"/>
      <protection locked="0"/>
    </xf>
    <xf numFmtId="0" fontId="58" fillId="0" borderId="64" xfId="54" applyFont="1" applyFill="1" applyBorder="1" applyAlignment="1" applyProtection="1">
      <alignment horizontal="center" vertical="center" wrapText="1"/>
      <protection locked="0"/>
    </xf>
    <xf numFmtId="0" fontId="58" fillId="0" borderId="0" xfId="54" applyFont="1" applyFill="1" applyBorder="1" applyAlignment="1" applyProtection="1">
      <alignment horizontal="center" vertical="center" wrapText="1"/>
      <protection locked="0"/>
    </xf>
    <xf numFmtId="0" fontId="58" fillId="0" borderId="65" xfId="54" applyFont="1" applyFill="1" applyBorder="1" applyAlignment="1" applyProtection="1">
      <alignment horizontal="center" vertical="center" wrapText="1"/>
      <protection locked="0"/>
    </xf>
    <xf numFmtId="0" fontId="58" fillId="0" borderId="54" xfId="54" applyFont="1" applyFill="1" applyBorder="1" applyAlignment="1" applyProtection="1">
      <alignment horizontal="center" vertical="center" wrapText="1"/>
      <protection locked="0"/>
    </xf>
    <xf numFmtId="0" fontId="58" fillId="0" borderId="57" xfId="54" applyFont="1" applyFill="1" applyBorder="1" applyAlignment="1" applyProtection="1">
      <alignment horizontal="center" vertical="center" wrapText="1"/>
      <protection locked="0"/>
    </xf>
    <xf numFmtId="0" fontId="58" fillId="0" borderId="55" xfId="54" applyFont="1" applyFill="1" applyBorder="1" applyAlignment="1" applyProtection="1">
      <alignment horizontal="center" vertical="center" wrapText="1"/>
      <protection locked="0"/>
    </xf>
    <xf numFmtId="0" fontId="58" fillId="0" borderId="58" xfId="54" applyFont="1" applyFill="1" applyBorder="1" applyAlignment="1" applyProtection="1">
      <alignment horizontal="center" vertical="center" wrapText="1"/>
      <protection locked="0"/>
    </xf>
    <xf numFmtId="0" fontId="58" fillId="0" borderId="66" xfId="54" applyFont="1" applyFill="1" applyBorder="1" applyAlignment="1" applyProtection="1">
      <alignment horizontal="center" vertical="center" wrapText="1"/>
      <protection locked="0"/>
    </xf>
    <xf numFmtId="0" fontId="58" fillId="0" borderId="68" xfId="54" applyFont="1" applyFill="1" applyBorder="1" applyAlignment="1" applyProtection="1">
      <alignment horizontal="center" vertical="center" wrapText="1"/>
      <protection locked="0"/>
    </xf>
    <xf numFmtId="0" fontId="58" fillId="0" borderId="67" xfId="54" applyFont="1" applyFill="1" applyBorder="1" applyAlignment="1" applyProtection="1">
      <alignment horizontal="center" vertical="center" wrapText="1"/>
      <protection locked="0"/>
    </xf>
    <xf numFmtId="0" fontId="58" fillId="0" borderId="69" xfId="54" applyFont="1" applyFill="1" applyBorder="1" applyAlignment="1" applyProtection="1">
      <alignment horizontal="center" vertical="center" wrapText="1"/>
      <protection locked="0"/>
    </xf>
    <xf numFmtId="167" fontId="58" fillId="15" borderId="59" xfId="48" applyNumberFormat="1" applyFont="1" applyFill="1" applyBorder="1" applyAlignment="1" applyProtection="1">
      <alignment horizontal="center" vertical="center" wrapText="1"/>
      <protection locked="0"/>
    </xf>
    <xf numFmtId="168" fontId="58" fillId="15" borderId="59" xfId="54" applyNumberFormat="1" applyFont="1" applyFill="1" applyBorder="1" applyAlignment="1" applyProtection="1">
      <alignment horizontal="center" vertical="center" wrapText="1"/>
      <protection locked="0"/>
    </xf>
    <xf numFmtId="0" fontId="30" fillId="0" borderId="14" xfId="47" applyFont="1" applyBorder="1" applyAlignment="1">
      <alignment horizontal="center" vertical="center"/>
    </xf>
    <xf numFmtId="0" fontId="30" fillId="0" borderId="16" xfId="47" applyFont="1" applyBorder="1" applyAlignment="1">
      <alignment horizontal="center" vertical="center"/>
    </xf>
    <xf numFmtId="0" fontId="30" fillId="0" borderId="14" xfId="17" applyFont="1" applyBorder="1" applyAlignment="1">
      <alignment horizontal="center" vertical="center"/>
    </xf>
    <xf numFmtId="0" fontId="30" fillId="0" borderId="76" xfId="17" applyFont="1" applyBorder="1" applyAlignment="1">
      <alignment horizontal="center" vertical="center"/>
    </xf>
    <xf numFmtId="0" fontId="30" fillId="0" borderId="10" xfId="47" applyFont="1" applyBorder="1" applyAlignment="1">
      <alignment horizontal="center" wrapText="1"/>
    </xf>
    <xf numFmtId="0" fontId="30" fillId="0" borderId="11" xfId="47" applyFont="1" applyBorder="1" applyAlignment="1">
      <alignment horizontal="center" wrapText="1"/>
    </xf>
    <xf numFmtId="0" fontId="30" fillId="4" borderId="8" xfId="47" applyFont="1" applyFill="1" applyBorder="1" applyAlignment="1">
      <alignment horizontal="center" vertical="center"/>
    </xf>
    <xf numFmtId="0" fontId="30" fillId="4" borderId="12" xfId="47" applyFont="1" applyFill="1" applyBorder="1" applyAlignment="1">
      <alignment horizontal="center" vertical="center"/>
    </xf>
    <xf numFmtId="0" fontId="30" fillId="4" borderId="1" xfId="47" applyFont="1" applyFill="1" applyBorder="1" applyAlignment="1">
      <alignment horizontal="left" vertical="center"/>
    </xf>
    <xf numFmtId="0" fontId="30" fillId="0" borderId="13" xfId="47" applyFont="1" applyBorder="1" applyAlignment="1">
      <alignment horizontal="center" vertical="center" wrapText="1"/>
    </xf>
    <xf numFmtId="0" fontId="30" fillId="0" borderId="15" xfId="47" applyFont="1" applyBorder="1" applyAlignment="1">
      <alignment horizontal="center" vertical="center" wrapText="1"/>
    </xf>
    <xf numFmtId="0" fontId="7" fillId="2" borderId="12" xfId="22" applyFont="1" applyFill="1" applyBorder="1" applyAlignment="1">
      <alignment horizontal="center" vertical="center"/>
    </xf>
    <xf numFmtId="0" fontId="30" fillId="15" borderId="14" xfId="47" applyFont="1" applyFill="1" applyBorder="1" applyAlignment="1">
      <alignment horizontal="center" vertical="center"/>
    </xf>
    <xf numFmtId="0" fontId="30" fillId="15" borderId="16" xfId="47" applyFont="1" applyFill="1" applyBorder="1" applyAlignment="1">
      <alignment horizontal="center" vertical="center"/>
    </xf>
    <xf numFmtId="0" fontId="30" fillId="15" borderId="14" xfId="17" applyFont="1" applyFill="1" applyBorder="1" applyAlignment="1">
      <alignment horizontal="center" vertical="center"/>
    </xf>
    <xf numFmtId="0" fontId="30" fillId="15" borderId="76" xfId="17" applyFont="1" applyFill="1" applyBorder="1" applyAlignment="1">
      <alignment horizontal="center" vertical="center"/>
    </xf>
    <xf numFmtId="170" fontId="78" fillId="0" borderId="20" xfId="61" applyFont="1" applyFill="1" applyBorder="1" applyAlignment="1" applyProtection="1">
      <alignment horizontal="center" vertical="center"/>
    </xf>
    <xf numFmtId="1" fontId="77" fillId="0" borderId="79" xfId="7" applyNumberFormat="1" applyFont="1" applyBorder="1" applyAlignment="1">
      <alignment horizontal="center" vertical="center"/>
    </xf>
    <xf numFmtId="1" fontId="77" fillId="0" borderId="80" xfId="7" applyNumberFormat="1" applyFont="1" applyBorder="1" applyAlignment="1">
      <alignment horizontal="center" vertical="center"/>
    </xf>
    <xf numFmtId="0" fontId="77" fillId="0" borderId="20" xfId="7" applyFont="1" applyFill="1" applyBorder="1" applyAlignment="1">
      <alignment horizontal="center" vertical="center"/>
    </xf>
    <xf numFmtId="170" fontId="78" fillId="15" borderId="20" xfId="61" applyFont="1" applyFill="1" applyBorder="1" applyAlignment="1" applyProtection="1">
      <alignment horizontal="center" vertical="center"/>
    </xf>
    <xf numFmtId="0" fontId="77" fillId="15" borderId="20" xfId="7" applyFont="1" applyFill="1" applyBorder="1" applyAlignment="1">
      <alignment horizontal="center" vertical="center"/>
    </xf>
    <xf numFmtId="1" fontId="77" fillId="15" borderId="79" xfId="7" applyNumberFormat="1" applyFont="1" applyFill="1" applyBorder="1" applyAlignment="1">
      <alignment horizontal="center" vertical="center"/>
    </xf>
    <xf numFmtId="1" fontId="77" fillId="15" borderId="80" xfId="7" applyNumberFormat="1" applyFont="1" applyFill="1" applyBorder="1" applyAlignment="1">
      <alignment horizontal="center" vertical="center"/>
    </xf>
    <xf numFmtId="0" fontId="75" fillId="4" borderId="20" xfId="7" applyFont="1" applyFill="1" applyBorder="1" applyAlignment="1">
      <alignment horizontal="center" vertical="center"/>
    </xf>
  </cellXfs>
  <cellStyles count="62">
    <cellStyle name="0,0_x000d__x000a_NA_x000d__x000a_" xfId="5"/>
    <cellStyle name="Comma" xfId="60" builtinId="3"/>
    <cellStyle name="Comma 10" xfId="8"/>
    <cellStyle name="Comma 12" xfId="46"/>
    <cellStyle name="Comma 15" xfId="55"/>
    <cellStyle name="Comma 2" xfId="1"/>
    <cellStyle name="Comma 2 2" xfId="49"/>
    <cellStyle name="Comma 2 2 3" xfId="43"/>
    <cellStyle name="Comma 2 3" xfId="4"/>
    <cellStyle name="Comma 2 3 2" xfId="50"/>
    <cellStyle name="Comma 2 4" xfId="56"/>
    <cellStyle name="Comma 2 5" xfId="59"/>
    <cellStyle name="Comma 3" xfId="6"/>
    <cellStyle name="Comma 4" xfId="18"/>
    <cellStyle name="Comma 5" xfId="48"/>
    <cellStyle name="Comma 6" xfId="53"/>
    <cellStyle name="Comma 7" xfId="58"/>
    <cellStyle name="Comma 8" xfId="61"/>
    <cellStyle name="Currency 2" xfId="39"/>
    <cellStyle name="Excel Built-in Normal" xfId="10"/>
    <cellStyle name="Excel Built-in Normal 1" xfId="15"/>
    <cellStyle name="Excel Built-in Normal 2" xfId="14"/>
    <cellStyle name="Excel Built-in Normal 3" xfId="51"/>
    <cellStyle name="Excel Built-in Normal 3 2" xfId="57"/>
    <cellStyle name="Normal" xfId="0" builtinId="0"/>
    <cellStyle name="Normal 10" xfId="7"/>
    <cellStyle name="Normal 2" xfId="2"/>
    <cellStyle name="Normal 2 10" xfId="44"/>
    <cellStyle name="Normal 2 2" xfId="29"/>
    <cellStyle name="Normal 2 3" xfId="33"/>
    <cellStyle name="Normal 2 4" xfId="25"/>
    <cellStyle name="Normal 3" xfId="12"/>
    <cellStyle name="Normal 3 2" xfId="9"/>
    <cellStyle name="Normal 3 2 2" xfId="19"/>
    <cellStyle name="Normal 3 2 2 2" xfId="38"/>
    <cellStyle name="Normal 3 2 2 3" xfId="30"/>
    <cellStyle name="Normal 3 2 3" xfId="34"/>
    <cellStyle name="Normal 3 2 4" xfId="26"/>
    <cellStyle name="Normal 3 3" xfId="32"/>
    <cellStyle name="Normal 3 4" xfId="36"/>
    <cellStyle name="Normal 3 5" xfId="28"/>
    <cellStyle name="Normal 4" xfId="13"/>
    <cellStyle name="Normal 4 2" xfId="21"/>
    <cellStyle name="Normal 4 3" xfId="42"/>
    <cellStyle name="Normal 5" xfId="11"/>
    <cellStyle name="Normal 5 2" xfId="17"/>
    <cellStyle name="Normal 5 2 2" xfId="23"/>
    <cellStyle name="Normal 5 2 2 2" xfId="37"/>
    <cellStyle name="Normal 5 2 3" xfId="31"/>
    <cellStyle name="Normal 5 2 4" xfId="54"/>
    <cellStyle name="Normal 5 3" xfId="20"/>
    <cellStyle name="Normal 5 4" xfId="35"/>
    <cellStyle name="Normal 5 5" xfId="27"/>
    <cellStyle name="Normal 6" xfId="22"/>
    <cellStyle name="Normal 6 2" xfId="45"/>
    <cellStyle name="Normal 7" xfId="24"/>
    <cellStyle name="Normal 8" xfId="40"/>
    <cellStyle name="Normal 9" xfId="47"/>
    <cellStyle name="Normal_KITCHEN ELE BOQ" xfId="52"/>
    <cellStyle name="Style 1" xfId="3"/>
    <cellStyle name="Style 1 2" xfId="16"/>
    <cellStyle name="常规_Sheet1" xfId="4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calcChain" Target="calcChain.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61</xdr:row>
      <xdr:rowOff>0</xdr:rowOff>
    </xdr:from>
    <xdr:to>
      <xdr:col>1</xdr:col>
      <xdr:colOff>1695451</xdr:colOff>
      <xdr:row>62</xdr:row>
      <xdr:rowOff>131555</xdr:rowOff>
    </xdr:to>
    <xdr:pic>
      <xdr:nvPicPr>
        <xdr:cNvPr id="2" name="Picture 1367" descr="010 SN">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1891553" y="27095824"/>
          <a:ext cx="285751" cy="322055"/>
        </a:xfrm>
        <a:prstGeom prst="rect">
          <a:avLst/>
        </a:prstGeom>
        <a:noFill/>
        <a:ln w="9525">
          <a:noFill/>
          <a:miter lim="800000"/>
          <a:headEnd/>
          <a:tailEnd/>
        </a:ln>
      </xdr:spPr>
    </xdr:pic>
    <xdr:clientData/>
  </xdr:twoCellAnchor>
  <xdr:twoCellAnchor editAs="oneCell">
    <xdr:from>
      <xdr:col>1</xdr:col>
      <xdr:colOff>1733551</xdr:colOff>
      <xdr:row>61</xdr:row>
      <xdr:rowOff>0</xdr:rowOff>
    </xdr:from>
    <xdr:to>
      <xdr:col>1</xdr:col>
      <xdr:colOff>2009776</xdr:colOff>
      <xdr:row>62</xdr:row>
      <xdr:rowOff>102979</xdr:rowOff>
    </xdr:to>
    <xdr:pic>
      <xdr:nvPicPr>
        <xdr:cNvPr id="3" name="Picture 333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5404" y="27095824"/>
          <a:ext cx="276225" cy="29347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61</xdr:row>
      <xdr:rowOff>0</xdr:rowOff>
    </xdr:from>
    <xdr:to>
      <xdr:col>1</xdr:col>
      <xdr:colOff>2667001</xdr:colOff>
      <xdr:row>62</xdr:row>
      <xdr:rowOff>102979</xdr:rowOff>
    </xdr:to>
    <xdr:pic>
      <xdr:nvPicPr>
        <xdr:cNvPr id="4" name="Picture 333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76551" y="28127325"/>
          <a:ext cx="276225" cy="29347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61</xdr:row>
      <xdr:rowOff>0</xdr:rowOff>
    </xdr:from>
    <xdr:to>
      <xdr:col>1</xdr:col>
      <xdr:colOff>2333626</xdr:colOff>
      <xdr:row>62</xdr:row>
      <xdr:rowOff>102979</xdr:rowOff>
    </xdr:to>
    <xdr:pic>
      <xdr:nvPicPr>
        <xdr:cNvPr id="5" name="Picture 333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6" y="28127325"/>
          <a:ext cx="276225" cy="29347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61</xdr:row>
      <xdr:rowOff>0</xdr:rowOff>
    </xdr:from>
    <xdr:to>
      <xdr:col>1</xdr:col>
      <xdr:colOff>2972441</xdr:colOff>
      <xdr:row>62</xdr:row>
      <xdr:rowOff>83929</xdr:rowOff>
    </xdr:to>
    <xdr:pic>
      <xdr:nvPicPr>
        <xdr:cNvPr id="6" name="Picture 134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200401" y="28127325"/>
          <a:ext cx="257815" cy="274429"/>
        </a:xfrm>
        <a:prstGeom prst="rect">
          <a:avLst/>
        </a:prstGeom>
        <a:noFill/>
        <a:ln w="9525">
          <a:noFill/>
          <a:miter lim="800000"/>
          <a:headEnd/>
          <a:tailEnd/>
        </a:ln>
      </xdr:spPr>
    </xdr:pic>
    <xdr:clientData/>
  </xdr:twoCellAnchor>
  <xdr:twoCellAnchor editAs="oneCell">
    <xdr:from>
      <xdr:col>1</xdr:col>
      <xdr:colOff>2152650</xdr:colOff>
      <xdr:row>61</xdr:row>
      <xdr:rowOff>0</xdr:rowOff>
    </xdr:from>
    <xdr:to>
      <xdr:col>1</xdr:col>
      <xdr:colOff>2419350</xdr:colOff>
      <xdr:row>62</xdr:row>
      <xdr:rowOff>93454</xdr:rowOff>
    </xdr:to>
    <xdr:pic>
      <xdr:nvPicPr>
        <xdr:cNvPr id="7" name="Picture 1367" descr="010 SN">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34503" y="27095824"/>
          <a:ext cx="266700" cy="283954"/>
        </a:xfrm>
        <a:prstGeom prst="rect">
          <a:avLst/>
        </a:prstGeom>
        <a:noFill/>
        <a:ln w="9525">
          <a:noFill/>
          <a:miter lim="800000"/>
          <a:headEnd/>
          <a:tailEnd/>
        </a:ln>
      </xdr:spPr>
    </xdr:pic>
    <xdr:clientData/>
  </xdr:twoCellAnchor>
  <xdr:twoCellAnchor editAs="oneCell">
    <xdr:from>
      <xdr:col>1</xdr:col>
      <xdr:colOff>2438400</xdr:colOff>
      <xdr:row>61</xdr:row>
      <xdr:rowOff>0</xdr:rowOff>
    </xdr:from>
    <xdr:to>
      <xdr:col>1</xdr:col>
      <xdr:colOff>2686050</xdr:colOff>
      <xdr:row>62</xdr:row>
      <xdr:rowOff>72433</xdr:rowOff>
    </xdr:to>
    <xdr:pic>
      <xdr:nvPicPr>
        <xdr:cNvPr id="8" name="Picture 333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20253" y="27095824"/>
          <a:ext cx="247650" cy="262933"/>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61</xdr:row>
      <xdr:rowOff>0</xdr:rowOff>
    </xdr:from>
    <xdr:to>
      <xdr:col>1</xdr:col>
      <xdr:colOff>2962275</xdr:colOff>
      <xdr:row>62</xdr:row>
      <xdr:rowOff>72433</xdr:rowOff>
    </xdr:to>
    <xdr:pic>
      <xdr:nvPicPr>
        <xdr:cNvPr id="9" name="Picture 33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96478" y="27095824"/>
          <a:ext cx="247650" cy="262933"/>
        </a:xfrm>
        <a:prstGeom prst="rect">
          <a:avLst/>
        </a:prstGeom>
        <a:solidFill>
          <a:sysClr val="window" lastClr="FFFFFF"/>
        </a:solidFill>
        <a:ln w="9525">
          <a:solidFill>
            <a:srgbClr val="000000"/>
          </a:solidFill>
          <a:miter lim="800000"/>
          <a:headEnd/>
          <a:tailEnd/>
        </a:ln>
      </xdr:spPr>
    </xdr:pic>
    <xdr:clientData/>
  </xdr:twoCellAnchor>
  <xdr:twoCellAnchor editAs="oneCell">
    <xdr:from>
      <xdr:col>2</xdr:col>
      <xdr:colOff>1681</xdr:colOff>
      <xdr:row>61</xdr:row>
      <xdr:rowOff>0</xdr:rowOff>
    </xdr:from>
    <xdr:to>
      <xdr:col>2</xdr:col>
      <xdr:colOff>254934</xdr:colOff>
      <xdr:row>62</xdr:row>
      <xdr:rowOff>86312</xdr:rowOff>
    </xdr:to>
    <xdr:pic>
      <xdr:nvPicPr>
        <xdr:cNvPr id="10" name="Picture 627">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3901328" y="27095824"/>
          <a:ext cx="253253" cy="276812"/>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61</xdr:row>
      <xdr:rowOff>0</xdr:rowOff>
    </xdr:from>
    <xdr:to>
      <xdr:col>1</xdr:col>
      <xdr:colOff>3248025</xdr:colOff>
      <xdr:row>62</xdr:row>
      <xdr:rowOff>72433</xdr:rowOff>
    </xdr:to>
    <xdr:pic>
      <xdr:nvPicPr>
        <xdr:cNvPr id="11" name="Picture 333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82228" y="27095824"/>
          <a:ext cx="247650" cy="262933"/>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61</xdr:row>
      <xdr:rowOff>0</xdr:rowOff>
    </xdr:from>
    <xdr:to>
      <xdr:col>2</xdr:col>
      <xdr:colOff>131109</xdr:colOff>
      <xdr:row>62</xdr:row>
      <xdr:rowOff>73038</xdr:rowOff>
    </xdr:to>
    <xdr:pic>
      <xdr:nvPicPr>
        <xdr:cNvPr id="12" name="Picture 134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81425" y="28127325"/>
          <a:ext cx="254934" cy="26353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DOCUME~1\Ravi\LOCALS~1\Temp\notes6030C8\BookingForm%20jc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alu\new_disk%20(e)\AirDesign\01%20Data\02%20Templates\01%20Process%20templates\PROCESS%20BOO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Pentahouse\B.O.Q%2004-05-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PriceCalc%2017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alu\new_disk%20(e)\Documents%20and%20Settings\SP-1\Desktop\hll%20ahu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rver\ponrajan\excel\XCAL\sivanand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nefertoum\home6$\p031509\MyDocs\My%20doc\PBM\SUIVI%20des%20docs%20consult&#233;s\DOCUMENTS%20PBM%20VALIDES\5_Etudes\521_Tableau_de_suivi_des_cou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fs2\CDwriteshare\BandIP\BandF\design\electrical\Kanwar\operating%20jobs\Siruseri%20Housing%20-%2006165\Metering%20Room%20Substation%20BOQ.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onica\test\PRICE\HYAT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sadm01\common\Documents%20and%20Settings\dbovee\Local%20Settings\Temporary%20Internet%20Files\OLK102\Quote%20Sheet%201.4%20+%20services%2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arthak\Users\Shailesh\AppData\Local\Microsoft\Windows\Temporary%20Internet%20Files\Content.Outlook\H7FHSFM8\ACTIS_07-03-2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_II"/>
      <sheetName val="PRECAST lightconc-II"/>
      <sheetName val="PRECAST-conc-II"/>
      <sheetName val="Miscellaneous-civil"/>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八幡"/>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Headings"/>
      <sheetName val="SITE OVERHEADS"/>
      <sheetName val="labour coeff"/>
      <sheetName val="Site Dev BOQ"/>
      <sheetName val="Sheet3"/>
      <sheetName val="VCH-SLC"/>
      <sheetName val="Supplier"/>
      <sheetName val="SILICATE"/>
      <sheetName val="Costing Upto Mar'11 (2)"/>
      <sheetName val="Tender Summary"/>
      <sheetName val="#REF!"/>
      <sheetName val="Boq Block A"/>
      <sheetName val="p&amp;m"/>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M-Book for Conc"/>
      <sheetName val="M-Book for FW"/>
      <sheetName val="upa"/>
      <sheetName val="Design"/>
      <sheetName val="List"/>
      <sheetName val="BOQ_Direct_selling co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aster"/>
      <sheetName val="Meas.-Hotel Part"/>
      <sheetName val="dBase"/>
      <sheetName val="Contract Night Staff"/>
      <sheetName val="Contract Day Staff"/>
      <sheetName val="Day Shift"/>
      <sheetName val="Night Shift"/>
      <sheetName val="scurve calc (2)"/>
      <sheetName val="Direct cost shed A-2 "/>
      <sheetName val="final abstract"/>
      <sheetName val="Sheet2"/>
      <sheetName val="Fee Rate Summary"/>
      <sheetName val="Civil Boq"/>
      <sheetName val="factors"/>
      <sheetName val="Meas__Hotel Part"/>
      <sheetName val="22.12.2011"/>
      <sheetName val="Build-up"/>
      <sheetName val="BOQ (2)"/>
      <sheetName val="2gii"/>
      <sheetName val="Detail"/>
      <sheetName val="Data"/>
      <sheetName val="Lead"/>
      <sheetName val="beam-reinft"/>
      <sheetName val="INPUT SHEET"/>
      <sheetName val="DataInput"/>
      <sheetName val="DataInput-1"/>
      <sheetName val="DI Rate Analysis"/>
      <sheetName val="Economic RisingMain  Ph-I"/>
      <sheetName val="inWords"/>
      <sheetName val="Fill this out first..."/>
      <sheetName val="St.co.91.5lvl"/>
      <sheetName val=" 09.07.10 M顅ᎆ뤀ᨇ԰?缀?"/>
      <sheetName val="HVAC"/>
      <sheetName val="Ave.wtd.rates"/>
      <sheetName val="Material "/>
      <sheetName val="Labour &amp; Plant"/>
      <sheetName val="Cashflow projection"/>
      <sheetName val="Item- Compact"/>
      <sheetName val="PA- Consutant "/>
      <sheetName val="Civil Works"/>
      <sheetName val="IO List"/>
      <sheetName val="BS8007"/>
      <sheetName val=" 09.07.10 M顅ᎆ뤀ᨇ԰"/>
      <sheetName val=" 09.07.10 M顅ᎆ뤀ᨇ԰_缀_"/>
      <sheetName val="TBAL9697 _group wise  sdpl"/>
      <sheetName val="Intake"/>
      <sheetName val="SP Break Up"/>
      <sheetName val="Sales &amp; Prod"/>
      <sheetName val="temp"/>
      <sheetName val="GBW"/>
      <sheetName val="HEAD"/>
      <sheetName val="Labour productivity"/>
      <sheetName val="공장별판관비배부"/>
      <sheetName val="cash in flow Summary JV "/>
      <sheetName val="water prop."/>
      <sheetName val="GR.slab-reinft"/>
      <sheetName val="Cost Index"/>
      <sheetName val="MN T.B."/>
      <sheetName val="Assumptions"/>
      <sheetName val="Staff Acco."/>
      <sheetName val="08.07.10헾】_x0005_????ꎋ"/>
      <sheetName val="3cd Annexure"/>
      <sheetName val="Fin. Assumpt. - Sensitivities"/>
      <sheetName val="Bill 1"/>
      <sheetName val="Bill 2"/>
      <sheetName val="Bill 3"/>
      <sheetName val="Bill 4"/>
      <sheetName val="Bill 5"/>
      <sheetName val="Bill 6"/>
      <sheetName val="Bill 7"/>
      <sheetName val="PRELIM5"/>
      <sheetName val="section"/>
      <sheetName val="Labour"/>
      <sheetName val="Structure Bills Qty"/>
      <sheetName val="Costing"/>
      <sheetName val="col-reinft1"/>
      <sheetName val="dlvoid"/>
      <sheetName val="Prelims Breakup"/>
      <sheetName val="B3-B4-B5-B6"/>
      <sheetName val="1.Civil-RA"/>
      <sheetName val="F20 Risk Analysis"/>
      <sheetName val="Change Order Log"/>
      <sheetName val="lookups"/>
      <sheetName val="ref"/>
      <sheetName val="Bin"/>
      <sheetName val="2000 MOR"/>
      <sheetName val="estm_mech"/>
      <sheetName val="gen"/>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box-12"/>
      <sheetName val="Rate analysis- BOQ 1 "/>
      <sheetName val=" _x000a_¢_x0002_&amp;???ú5#???????"/>
      <sheetName val=""/>
      <sheetName val="AOR"/>
      <sheetName val="Driveway Beams"/>
      <sheetName val="Analy_7-10"/>
      <sheetName val="INDIGINEOUS ITEMS "/>
      <sheetName val="Meas_-Hotel_Part"/>
      <sheetName val="22_12_2011"/>
      <sheetName val="BOQ_(2)"/>
      <sheetName val="_24_07_10_RS_&amp;_SECURITY"/>
      <sheetName val="24_07_10_CIVIL_WET"/>
      <sheetName val="_24_07_10_CIVIL"/>
      <sheetName val="COLUMN"/>
      <sheetName val=" 09.07.10 M顅ᎆ뤀ᨇ԰_x0000_缀_x0000_"/>
      <sheetName val="_24_07_10_MECH-FAB"/>
      <sheetName val="_24_07_10_MECH-TANK"/>
    </sheetNames>
    <sheetDataSet>
      <sheetData sheetId="0" refreshError="1"/>
      <sheetData sheetId="1" refreshError="1">
        <row r="19">
          <cell r="K19">
            <v>1.3500000000000001E-3</v>
          </cell>
        </row>
        <row r="20">
          <cell r="J20">
            <v>0.15082999999999999</v>
          </cell>
          <cell r="K20">
            <v>0.10083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Works - Quote Sheet"/>
      <sheetName val="factors"/>
      <sheetName val="IO LIST"/>
      <sheetName val="INDIGINEOUS ITEMS "/>
      <sheetName val="Headings"/>
    </sheetNames>
    <sheetDataSet>
      <sheetData sheetId="0"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estimate"/>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Break up Sheet"/>
      <sheetName val="4-Int- ele(RA)"/>
      <sheetName val="Sqn_Abs_G_6_ "/>
      <sheetName val="WO_Abs _G_2_ 6 DUs"/>
      <sheetName val="Air_Abs_G_6_ 23 DUs"/>
      <sheetName val="BLOCK-A (MEA.SHEET)"/>
      <sheetName val="Sheet2"/>
      <sheetName val="Cable-data"/>
      <sheetName val="Summary"/>
      <sheetName val="ACS(1)"/>
      <sheetName val="FAS-C(4)"/>
      <sheetName val="Costing"/>
      <sheetName val="Box- Gird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UNP-NCW "/>
      <sheetName val="BTB"/>
      <sheetName val="cf"/>
      <sheetName val="orders"/>
      <sheetName val="DLC lookups"/>
      <sheetName val="Gen Info"/>
      <sheetName val="Indirect expenses"/>
      <sheetName val="CCTV_EST1"/>
      <sheetName val="Quote Sheet"/>
      <sheetName val="labour coeff"/>
      <sheetName val="Works - Quote Sheet"/>
      <sheetName val="Mat_Cost"/>
      <sheetName val="Cost_Any."/>
      <sheetName val="LIST OF MAKES"/>
      <sheetName val="2004"/>
      <sheetName val="Bed Class"/>
      <sheetName val="Cd"/>
      <sheetName val="Parameter"/>
      <sheetName val="1_Project_Profile"/>
      <sheetName val="GF Columns"/>
      <sheetName val="Lease rents"/>
      <sheetName val="Detail 1A"/>
      <sheetName val="banilad"/>
      <sheetName val="Mactan"/>
      <sheetName val="Mandaue"/>
      <sheetName val="Detail"/>
      <sheetName val="Headings"/>
      <sheetName val="Pile cap"/>
      <sheetName val="ABB"/>
      <sheetName val="GE"/>
      <sheetName val="Mat.Cost"/>
      <sheetName val="SPILL OVER"/>
      <sheetName val="s"/>
      <sheetName val="Loads"/>
      <sheetName val="DATA"/>
      <sheetName val="DTF Summary"/>
      <sheetName val="jobhist"/>
      <sheetName val="Rate"/>
      <sheetName val="Codes"/>
      <sheetName val="BHANDUP"/>
      <sheetName val="macros"/>
      <sheetName val="Brand"/>
      <sheetName val="PackSize"/>
      <sheetName val="PackagingType"/>
      <sheetName val="Plant"/>
      <sheetName val="ProductHierarchy"/>
      <sheetName val="PurchGroup"/>
      <sheetName val="Sub-brand"/>
      <sheetName val="UOM"/>
      <sheetName val="Variant"/>
      <sheetName val="Form 6"/>
      <sheetName val="BOQ_Direct_selling cost"/>
      <sheetName val="#REF!"/>
      <sheetName val="VCH-SLC"/>
      <sheetName val="Supplier"/>
      <sheetName val="WWR"/>
      <sheetName val="MASTER_RATE ANALYSIS"/>
      <sheetName val="Cover"/>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erial"/>
      <sheetName val="Zone"/>
      <sheetName val="Vendor"/>
      <sheetName val="BULook"/>
      <sheetName val="Intro"/>
      <sheetName val="key dates"/>
      <sheetName val="Actuals"/>
      <sheetName val="Inventory"/>
      <sheetName val="Assumptions"/>
      <sheetName val="specification options"/>
      <sheetName val="M.R.List (2)"/>
      <sheetName val="Aseet1998"/>
      <sheetName val="Cost summary"/>
      <sheetName val="01"/>
      <sheetName val="外気負荷"/>
      <sheetName val="Estimation"/>
      <sheetName val="Annex"/>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Maint"/>
      <sheetName val="Housek"/>
      <sheetName val="beam-reinft-machine rm"/>
      <sheetName val="calcul"/>
      <sheetName val="T1 WO"/>
      <sheetName val="concrete"/>
      <sheetName val="beam-reinft-IIInd floor"/>
      <sheetName val="Direct cost shed A-2 "/>
      <sheetName val=" Resource list"/>
      <sheetName val="Labour"/>
      <sheetName val="THANE SITE"/>
      <sheetName val="BOQ Distribution"/>
      <sheetName val="Labels"/>
      <sheetName val=" IO List"/>
      <sheetName val="A.O.R."/>
      <sheetName val="FF Inst RA 08 Inst 03"/>
      <sheetName val="C-1"/>
      <sheetName val="C-10"/>
      <sheetName val="C-11"/>
      <sheetName val="C-12"/>
      <sheetName val="C-2"/>
      <sheetName val="C-3"/>
      <sheetName val="C-4"/>
      <sheetName val="C-5"/>
      <sheetName val="C-5A"/>
      <sheetName val="C-6"/>
      <sheetName val="C-6A"/>
      <sheetName val="C-7"/>
      <sheetName val="C-8"/>
      <sheetName val="C-9"/>
      <sheetName val="REf"/>
      <sheetName val="saihous.ele"/>
      <sheetName val="Balance Sheet "/>
      <sheetName val="Transfer"/>
      <sheetName val="Cost Index"/>
      <sheetName val="Indirect_x0005__x0000__x0000__x0000__x0000_쌳ᎈ駜/"/>
      <sheetName val="SCHEDULE"/>
      <sheetName val="GBW"/>
      <sheetName val="Legend"/>
      <sheetName val="SSR _ NSSR Market final"/>
      <sheetName val="Bidform"/>
      <sheetName val="Basic Rates"/>
      <sheetName val="M+MC"/>
      <sheetName val="STAFFSCHED "/>
      <sheetName val="procurement"/>
      <sheetName val="col-reinft1"/>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asic"/>
      <sheetName val="ecc_res"/>
      <sheetName val="bs BP 04 SA"/>
      <sheetName val="1-Pop Proj"/>
      <sheetName val="SUMMARY-client"/>
      <sheetName val="RA"/>
      <sheetName val="Blr hire"/>
      <sheetName val="VIWSCo1"/>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FitOutConfCen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CTV_EST1"/>
      <sheetName val="Config"/>
      <sheetName val="Break Dw"/>
      <sheetName val="환율"/>
      <sheetName val="refer"/>
      <sheetName val="cables - Warmshell"/>
      <sheetName val="RATE ANALYSIS HYDRAULIC 17-03-2"/>
      <sheetName val="Summary_Bank"/>
      <sheetName val="Staff Acco."/>
      <sheetName val="zone-8"/>
      <sheetName val="MHNO_LEV"/>
      <sheetName val="Fin Sum"/>
      <sheetName val="key dates"/>
      <sheetName val="Actuals"/>
      <sheetName val="GR.slab-reinft"/>
      <sheetName val="Name List"/>
      <sheetName val="Design"/>
      <sheetName val="VALIDATIONS"/>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 val="Profile"/>
      <sheetName val="Sheet3"/>
      <sheetName val="co_5"/>
      <sheetName val="Cash Flow Input Data_ISC"/>
      <sheetName val="Interface_SC"/>
      <sheetName val="Calc_ISC"/>
      <sheetName val="Calc_SC"/>
      <sheetName val="Interface_ISC"/>
      <sheetName val="GD"/>
      <sheetName val="zone-2"/>
      <sheetName val="key info"/>
      <sheetName val="Res Sheet"/>
      <sheetName val="Civil BOQ"/>
      <sheetName val="Sheet1"/>
      <sheetName val="Cash Flow"/>
      <sheetName val="VCH-SLC"/>
      <sheetName val="Supplier"/>
      <sheetName val="Mat.-Rates"/>
      <sheetName val="Assumptions"/>
      <sheetName val="Assmpns"/>
      <sheetName val="Data sheet"/>
      <sheetName val="FINOLEX"/>
      <sheetName val="Sheet 1"/>
      <sheetName val="Set"/>
      <sheetName val="COA-17"/>
      <sheetName val="C-18"/>
      <sheetName val="coa_ramco_168"/>
      <sheetName val="Break_Dw"/>
      <sheetName val="Break_Dw1"/>
      <sheetName val="PRECAST_lightconc-II2"/>
      <sheetName val="Civil &amp; design"/>
      <sheetName val="Door"/>
      <sheetName val="Per Unit"/>
      <sheetName val="Window"/>
      <sheetName val="Footings"/>
      <sheetName val="Pay_Sep06"/>
      <sheetName val="Pacakges split"/>
      <sheetName val="p&amp;m"/>
      <sheetName val="계정"/>
      <sheetName val="Driveway Beams"/>
      <sheetName val="Map"/>
      <sheetName val="4 CIS"/>
      <sheetName val="sc-mar2000"/>
      <sheetName val="Build-up"/>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__Basant_projects_PROJECTS_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PMS"/>
      <sheetName val="\\Basant\projects\PROJECTS\Proj"/>
      <sheetName val="INPUT_SHEET"/>
      <sheetName val="INPUT_SHEET1"/>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E15"/>
      <sheetName val="AOR"/>
      <sheetName val="SCF"/>
      <sheetName val="Nu_2"/>
      <sheetName val="Ve"/>
      <sheetName val="Mat_Cost"/>
      <sheetName val="foot-slab reinft"/>
      <sheetName val=""/>
      <sheetName val="P&amp;LSum"/>
      <sheetName val="Code Map"/>
      <sheetName val="PointNo.5"/>
      <sheetName val=" COP 100%"/>
      <sheetName val="INTIME PROJECT AREA"/>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Material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Basement Budget"/>
      <sheetName val="Sheet3"/>
      <sheetName val="VCH-SLC"/>
      <sheetName val="Supplier"/>
      <sheetName val="Input"/>
      <sheetName val="Pay_Sep06"/>
      <sheetName val="Pacakges split"/>
      <sheetName val="Sheet1"/>
      <sheetName val="s"/>
      <sheetName val="gen"/>
      <sheetName val="Costing"/>
      <sheetName val=""/>
      <sheetName val="ducting"/>
      <sheetName val="p&amp;m"/>
      <sheetName val="d_m_yy"/>
      <sheetName val="d_m_yy__x0013__$-1010000_d_m_yyyy__x001e__$"/>
      <sheetName val="[Offer.xls][Offer.xls]d/m/yy?_x0013_["/>
      <sheetName val="VAV"/>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Offer.xls][Offer.xls]d_m_yy__2"/>
      <sheetName val="[Offer.xls][Offer.xls]d_m_yy__3"/>
      <sheetName val="[Offer.xls][Offer.xls]d_m_yy__4"/>
      <sheetName val="[Offer.xls][Offer.xls]d_m_yy__5"/>
      <sheetName val="[Offer.xls][Offer.xls]d_m_yy__6"/>
      <sheetName val="[Offer.xls]d/m/yy?_x0013_[$-1010000]d"/>
      <sheetName val="[Offer.xls][Offer.xls]d_m_yy__7"/>
    </sheetNames>
    <sheetDataSet>
      <sheetData sheetId="0" refreshError="1">
        <row r="8">
          <cell r="J8">
            <v>1.17746</v>
          </cell>
        </row>
        <row r="12">
          <cell r="J12">
            <v>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sheetData sheetId="140"/>
      <sheetData sheetId="141"/>
      <sheetData sheetId="1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refreshError="1"/>
      <sheetData sheetId="1" refreshError="1">
        <row r="2">
          <cell r="B2" t="str">
            <v>YES</v>
          </cell>
        </row>
        <row r="3">
          <cell r="B3" t="str">
            <v>NO</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refreshError="1"/>
      <sheetData sheetId="1" refreshError="1">
        <row r="3">
          <cell r="C3">
            <v>0.12</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IO LIST"/>
      <sheetName val="DDCest-basis"/>
      <sheetName val="Basement Budget"/>
      <sheetName val="PCS"/>
      <sheetName val="LIST OF MAKES"/>
      <sheetName val="factor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master"/>
      <sheetName val="Indices"/>
      <sheetName val="Civil Works"/>
      <sheetName val="strand"/>
      <sheetName val="Wordsdata"/>
      <sheetName val="item"/>
      <sheetName val="beam-reinft"/>
      <sheetName val="water prop."/>
      <sheetName val="TBAL9697 -group wise  sdpl"/>
      <sheetName val="Headings"/>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JobPlan_Control (2)"/>
      <sheetName val="Sheet1"/>
      <sheetName val="JobPlan_Control"/>
      <sheetName val="KEYS"/>
      <sheetName val="IO Summary"/>
      <sheetName val="Water_Valves-2Way"/>
      <sheetName val="Water_Valves-3Way"/>
      <sheetName val="Steam_Valves"/>
      <sheetName val="Look-ups"/>
      <sheetName val="Water_Valves-2Way (V58--)"/>
      <sheetName val="Water_Valves-3Way (V58--)"/>
      <sheetName val="Master Valve Parts List"/>
      <sheetName val="Master Damper Parts List"/>
      <sheetName val="DwgIndex"/>
      <sheetName val="Module1"/>
      <sheetName val="IO LIST"/>
      <sheetName val="#REF!"/>
      <sheetName val="Basemen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MS without TFA"/>
      <sheetName val="INDIGINEOUS ITEMS "/>
      <sheetName val="Headings"/>
    </sheetNames>
    <sheetDataSet>
      <sheetData sheetId="0" refreshError="1"/>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S-MMS without TFA"/>
      <sheetName val="FG_Accessory Matrix"/>
    </sheetNames>
    <sheetDataSet>
      <sheetData sheetId="0" refreshError="1"/>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 val="S-MMS without TF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Formulas"/>
    </sheetNames>
    <sheetDataSet>
      <sheetData sheetId="0" refreshError="1"/>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s"/>
      <sheetName val="Sheet2"/>
      <sheetName val="factors"/>
      <sheetName val="#REF!"/>
      <sheetName val="Services"/>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      "/>
      <sheetName val="VD FOR LIGHTING"/>
      <sheetName val="CABLE DATA"/>
      <sheetName val="Sheet1"/>
      <sheetName val="R20_R30_work"/>
      <sheetName val="Formulas"/>
      <sheetName val="Rates_PVC"/>
      <sheetName val="PRSH"/>
      <sheetName val="______"/>
      <sheetName val="VD_FOR_LIGHTING"/>
      <sheetName val="CABLE_DATA"/>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
      <sheetName val="INTRO"/>
      <sheetName val="RECAPITULATION"/>
      <sheetName val="Suivi client"/>
      <sheetName val="Fiche N°1"/>
      <sheetName val="Fiche N°2"/>
      <sheetName val="Fiche N°3"/>
      <sheetName val="Fiche N°4"/>
      <sheetName val="Fiche N°5"/>
      <sheetName val="Fiche N°6"/>
      <sheetName val="Fiche N°7"/>
      <sheetName val="Fiche N°8"/>
      <sheetName val="Fiche N°9"/>
      <sheetName val="Fiche N°10"/>
      <sheetName val="Fiche N°11"/>
      <sheetName val="Fiche N°12"/>
      <sheetName val="Fiche N°13"/>
      <sheetName val="Fiche N°14"/>
      <sheetName val="Fiche N°15"/>
      <sheetName val="CABL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33KV TNEB Metering Room"/>
      <sheetName val="33KV indoor Substation "/>
      <sheetName val="DG set"/>
      <sheetName val="Cables "/>
      <sheetName val="RECAPITULATION"/>
      <sheetName val="Cable-data"/>
      <sheetName val="CABLE DATA"/>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e specs"/>
      <sheetName val="d_safe specs"/>
      <sheetName val="d-safe DELUXE"/>
      <sheetName val="SPT vs PHI"/>
      <sheetName val="Final Bill of Material"/>
      <sheetName val="계정"/>
      <sheetName val="Headings"/>
      <sheetName val="INDIGINEOUS ITEM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e Sheet"/>
      <sheetName val="Services Info"/>
      <sheetName val="Project Info"/>
      <sheetName val="Standard Delivery"/>
      <sheetName val="Definitions"/>
      <sheetName val="d-safe spec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 val="Quote 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zoomScaleNormal="100" workbookViewId="0">
      <selection activeCell="F1" sqref="F1:F1048576"/>
    </sheetView>
  </sheetViews>
  <sheetFormatPr defaultRowHeight="15"/>
  <cols>
    <col min="1" max="1" width="19.140625" style="726" bestFit="1" customWidth="1"/>
    <col min="2" max="2" width="20.85546875" style="726" customWidth="1"/>
    <col min="3" max="3" width="19" style="726" customWidth="1"/>
    <col min="4" max="4" width="14.5703125" style="726" bestFit="1" customWidth="1"/>
    <col min="5" max="5" width="14.5703125" style="726" customWidth="1"/>
    <col min="6" max="6" width="12.85546875" style="726" bestFit="1" customWidth="1"/>
    <col min="7" max="7" width="12.85546875" style="726" customWidth="1"/>
    <col min="8" max="8" width="10.7109375" style="726" bestFit="1" customWidth="1"/>
    <col min="9" max="9" width="10.7109375" style="726" customWidth="1"/>
    <col min="10" max="10" width="10.5703125" style="726" bestFit="1" customWidth="1"/>
    <col min="11" max="16384" width="9.140625" style="726"/>
  </cols>
  <sheetData>
    <row r="1" spans="1:10">
      <c r="A1" s="725"/>
      <c r="B1" s="924" t="s">
        <v>638</v>
      </c>
      <c r="C1" s="924" t="s">
        <v>636</v>
      </c>
      <c r="D1" s="725" t="s">
        <v>631</v>
      </c>
      <c r="E1" s="725" t="s">
        <v>632</v>
      </c>
      <c r="F1" s="924" t="s">
        <v>639</v>
      </c>
      <c r="G1" s="924" t="s">
        <v>640</v>
      </c>
      <c r="H1" s="725" t="s">
        <v>641</v>
      </c>
      <c r="I1" s="725" t="s">
        <v>642</v>
      </c>
      <c r="J1" s="728" t="s">
        <v>633</v>
      </c>
    </row>
    <row r="2" spans="1:10">
      <c r="A2" s="725" t="s">
        <v>622</v>
      </c>
      <c r="B2" s="926">
        <f>CIVIL!I61</f>
        <v>2348100</v>
      </c>
      <c r="C2" s="926">
        <f>CIVIL!K61</f>
        <v>1928100</v>
      </c>
      <c r="D2" s="926">
        <f>CIVIL!M61</f>
        <v>2822900</v>
      </c>
      <c r="E2" s="926">
        <f>CIVIL!O61</f>
        <v>2595950</v>
      </c>
      <c r="F2" s="926">
        <f>CIVIL!Q61</f>
        <v>2334150</v>
      </c>
      <c r="G2" s="926">
        <f>CIVIL!S61</f>
        <v>2251700</v>
      </c>
      <c r="H2" s="926">
        <f>CIVIL!U61</f>
        <v>2441710</v>
      </c>
      <c r="I2" s="926">
        <f>CIVIL!W61</f>
        <v>2152210</v>
      </c>
      <c r="J2" s="925">
        <f t="shared" ref="J2:J9" si="0">MIN(B2:I2)</f>
        <v>1928100</v>
      </c>
    </row>
    <row r="3" spans="1:10">
      <c r="A3" s="725" t="s">
        <v>623</v>
      </c>
      <c r="B3" s="926">
        <f>'FIRE ALARM BOQ'!H39</f>
        <v>400300</v>
      </c>
      <c r="C3" s="926">
        <f>'FIRE ALARM BOQ'!L39</f>
        <v>106450</v>
      </c>
      <c r="D3" s="926">
        <f>'FIRE ALARM BOQ'!P39</f>
        <v>151550</v>
      </c>
      <c r="E3" s="926">
        <f>'FIRE ALARM BOQ'!T39</f>
        <v>138550</v>
      </c>
      <c r="F3" s="926">
        <f>'FIRE ALARM BOQ'!X39</f>
        <v>202200</v>
      </c>
      <c r="G3" s="926">
        <f>'FIRE ALARM BOQ'!AB39</f>
        <v>117300</v>
      </c>
      <c r="H3" s="926">
        <f>'FIRE ALARM BOQ'!AF39</f>
        <v>182920</v>
      </c>
      <c r="I3" s="926">
        <f>'FIRE ALARM BOQ'!AJ39</f>
        <v>94220</v>
      </c>
      <c r="J3" s="925">
        <f t="shared" si="0"/>
        <v>94220</v>
      </c>
    </row>
    <row r="4" spans="1:10">
      <c r="A4" s="725" t="s">
        <v>624</v>
      </c>
      <c r="B4" s="926">
        <f>CARPENTRY!I59</f>
        <v>2387072.5</v>
      </c>
      <c r="C4" s="926">
        <f>CARPENTRY!K59</f>
        <v>1395329.5</v>
      </c>
      <c r="D4" s="926">
        <f>CARPENTRY!M59</f>
        <v>3031930</v>
      </c>
      <c r="E4" s="926">
        <f>CARPENTRY!O59</f>
        <v>2252742</v>
      </c>
      <c r="F4" s="926">
        <f>CARPENTRY!Q59</f>
        <v>2406722</v>
      </c>
      <c r="G4" s="926">
        <f>CARPENTRY!S59</f>
        <v>1751154</v>
      </c>
      <c r="H4" s="926">
        <f>CARPENTRY!U59</f>
        <v>2625954.5</v>
      </c>
      <c r="I4" s="926">
        <f>CARPENTRY!W59</f>
        <v>2453387</v>
      </c>
      <c r="J4" s="925">
        <f t="shared" si="0"/>
        <v>1395329.5</v>
      </c>
    </row>
    <row r="5" spans="1:10">
      <c r="A5" s="725" t="s">
        <v>625</v>
      </c>
      <c r="B5" s="926">
        <f>'ELE BOQ'!F8</f>
        <v>1940525</v>
      </c>
      <c r="C5" s="926">
        <f>'ELE BOQ'!H8</f>
        <v>1385925</v>
      </c>
      <c r="D5" s="926">
        <f>'ELE BOQ'!J8</f>
        <v>2624000</v>
      </c>
      <c r="E5" s="926">
        <f>'ELE BOQ'!L8</f>
        <v>2183100</v>
      </c>
      <c r="F5" s="926">
        <f>'ELE BOQ'!N8</f>
        <v>1988945</v>
      </c>
      <c r="G5" s="926">
        <f>'ELE BOQ'!P8</f>
        <v>1626270</v>
      </c>
      <c r="H5" s="926">
        <f>'ELE BOQ'!R8</f>
        <v>1317140</v>
      </c>
      <c r="I5" s="926">
        <f>'ELE BOQ'!T8</f>
        <v>1261587.5</v>
      </c>
      <c r="J5" s="925">
        <f t="shared" si="0"/>
        <v>1261587.5</v>
      </c>
    </row>
    <row r="6" spans="1:10">
      <c r="A6" s="725" t="s">
        <v>626</v>
      </c>
      <c r="B6" s="926">
        <f>'HVAC - HI SIDE'!G6</f>
        <v>648400</v>
      </c>
      <c r="C6" s="926">
        <f>'HVAC - HI SIDE'!J6</f>
        <v>454050</v>
      </c>
      <c r="D6" s="926">
        <f>'HVAC - HI SIDE'!M6</f>
        <v>773200</v>
      </c>
      <c r="E6" s="926">
        <f>'HVAC - HI SIDE'!P6</f>
        <v>588900</v>
      </c>
      <c r="F6" s="926">
        <f>'HVAC - HI SIDE'!S6</f>
        <v>874245</v>
      </c>
      <c r="G6" s="926">
        <f>'HVAC - HI SIDE'!V6</f>
        <v>613855</v>
      </c>
      <c r="H6" s="926">
        <f>'HVAC - HI SIDE'!Y6</f>
        <v>289675</v>
      </c>
      <c r="I6" s="926">
        <f>'HVAC - HI SIDE'!AB6</f>
        <v>287431</v>
      </c>
      <c r="J6" s="925">
        <f t="shared" si="0"/>
        <v>287431</v>
      </c>
    </row>
    <row r="7" spans="1:10">
      <c r="A7" s="725" t="s">
        <v>627</v>
      </c>
      <c r="B7" s="926">
        <f>'HVAC - LOW SIDE'!G103</f>
        <v>502300</v>
      </c>
      <c r="C7" s="926">
        <f>'HVAC - LOW SIDE'!J103</f>
        <v>383495</v>
      </c>
      <c r="D7" s="926">
        <f>'HVAC - LOW SIDE'!M103</f>
        <v>631600</v>
      </c>
      <c r="E7" s="926">
        <f>'HVAC - LOW SIDE'!P103</f>
        <v>626100</v>
      </c>
      <c r="F7" s="926">
        <f>'HVAC - LOW SIDE'!S103</f>
        <v>477192.5</v>
      </c>
      <c r="G7" s="926">
        <f>'HVAC - LOW SIDE'!V103</f>
        <v>433567.5</v>
      </c>
      <c r="H7" s="926">
        <f>'HVAC - LOW SIDE'!Y103</f>
        <v>348590</v>
      </c>
      <c r="I7" s="926">
        <f>'HVAC - LOW SIDE'!AB103</f>
        <v>342907.5</v>
      </c>
      <c r="J7" s="925">
        <f t="shared" si="0"/>
        <v>342907.5</v>
      </c>
    </row>
    <row r="8" spans="1:10">
      <c r="A8" s="725" t="s">
        <v>628</v>
      </c>
      <c r="B8" s="926">
        <f>'PHE BOQ'!F55</f>
        <v>303500</v>
      </c>
      <c r="C8" s="926">
        <f>'PHE BOQ'!I55</f>
        <v>211100</v>
      </c>
      <c r="D8" s="926">
        <f>'PHE BOQ'!L55</f>
        <v>184150</v>
      </c>
      <c r="E8" s="926">
        <f>'PHE BOQ'!O55</f>
        <v>184150</v>
      </c>
      <c r="F8" s="926">
        <f>'PHE BOQ'!R55</f>
        <v>216200</v>
      </c>
      <c r="G8" s="926">
        <f>'PHE BOQ'!U55</f>
        <v>169700</v>
      </c>
      <c r="H8" s="926">
        <f>'PHE BOQ'!X55</f>
        <v>406400</v>
      </c>
      <c r="I8" s="926">
        <f>'PHE BOQ'!AA55</f>
        <v>203050</v>
      </c>
      <c r="J8" s="925">
        <f t="shared" si="0"/>
        <v>169700</v>
      </c>
    </row>
    <row r="9" spans="1:10">
      <c r="A9" s="725" t="s">
        <v>629</v>
      </c>
      <c r="B9" s="926">
        <f>'FIRE FIGHTING'!F35</f>
        <v>242325</v>
      </c>
      <c r="C9" s="926">
        <f>'FIRE FIGHTING'!H35</f>
        <v>201250</v>
      </c>
      <c r="D9" s="926">
        <f>'FIRE FIGHTING'!J35</f>
        <v>167150</v>
      </c>
      <c r="E9" s="926">
        <f>'FIRE FIGHTING'!L35</f>
        <v>167150</v>
      </c>
      <c r="F9" s="926">
        <f>'FIRE FIGHTING'!N35</f>
        <v>429200</v>
      </c>
      <c r="G9" s="926">
        <f>'FIRE FIGHTING'!P35</f>
        <v>296300</v>
      </c>
      <c r="H9" s="926">
        <f>'FIRE FIGHTING'!R35</f>
        <v>171325</v>
      </c>
      <c r="I9" s="926">
        <f>'FIRE FIGHTING'!T35</f>
        <v>153225</v>
      </c>
      <c r="J9" s="925">
        <f t="shared" si="0"/>
        <v>153225</v>
      </c>
    </row>
    <row r="10" spans="1:10">
      <c r="A10" s="725"/>
      <c r="B10" s="709">
        <f t="shared" ref="B10:J10" si="1">SUM(B2:B9)</f>
        <v>8772522.5</v>
      </c>
      <c r="C10" s="709">
        <f t="shared" si="1"/>
        <v>6065699.5</v>
      </c>
      <c r="D10" s="709">
        <f t="shared" si="1"/>
        <v>10386480</v>
      </c>
      <c r="E10" s="709">
        <f t="shared" si="1"/>
        <v>8736642</v>
      </c>
      <c r="F10" s="709">
        <f t="shared" si="1"/>
        <v>8928854.5</v>
      </c>
      <c r="G10" s="709">
        <f>SUM(G2:G9)</f>
        <v>7259846.5</v>
      </c>
      <c r="H10" s="709">
        <f t="shared" si="1"/>
        <v>7783714.5</v>
      </c>
      <c r="I10" s="709">
        <f t="shared" si="1"/>
        <v>6948018</v>
      </c>
      <c r="J10" s="709">
        <f t="shared" si="1"/>
        <v>5632500.5</v>
      </c>
    </row>
    <row r="11" spans="1:10">
      <c r="D11" s="727"/>
      <c r="E11" s="72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opLeftCell="F1" zoomScale="70" zoomScaleNormal="70" zoomScaleSheetLayoutView="115" workbookViewId="0">
      <selection activeCell="Q1" sqref="P1:Q1048576"/>
    </sheetView>
  </sheetViews>
  <sheetFormatPr defaultColWidth="9.140625" defaultRowHeight="15"/>
  <cols>
    <col min="1" max="1" width="9.28515625" style="1" customWidth="1"/>
    <col min="2" max="2" width="30" style="1" customWidth="1"/>
    <col min="3" max="3" width="54.85546875" style="1" customWidth="1"/>
    <col min="4" max="4" width="19.42578125" style="2" customWidth="1"/>
    <col min="5" max="5" width="14.5703125" style="2" customWidth="1"/>
    <col min="6" max="6" width="9.140625" style="2"/>
    <col min="7" max="7" width="17" style="2" bestFit="1" customWidth="1"/>
    <col min="8" max="8" width="12.140625" style="2" bestFit="1" customWidth="1"/>
    <col min="9" max="9" width="14.85546875" style="2" bestFit="1" customWidth="1"/>
    <col min="10" max="10" width="12.140625" style="2" bestFit="1" customWidth="1"/>
    <col min="11" max="11" width="14.85546875" style="2" bestFit="1" customWidth="1"/>
    <col min="12" max="12" width="7.42578125" style="2" bestFit="1" customWidth="1"/>
    <col min="13" max="13" width="15.28515625" style="2" bestFit="1" customWidth="1"/>
    <col min="14" max="14" width="7.42578125" style="2" bestFit="1" customWidth="1"/>
    <col min="15" max="15" width="15.28515625" style="2" bestFit="1" customWidth="1"/>
    <col min="16" max="16" width="7.42578125" style="2" bestFit="1" customWidth="1"/>
    <col min="17" max="17" width="14.85546875" style="2" bestFit="1" customWidth="1"/>
    <col min="18" max="18" width="7.42578125" style="2" bestFit="1" customWidth="1"/>
    <col min="19" max="19" width="14.85546875" style="2" bestFit="1" customWidth="1"/>
    <col min="20" max="20" width="7.42578125" style="2" bestFit="1" customWidth="1"/>
    <col min="21" max="21" width="14.42578125" style="2" bestFit="1" customWidth="1"/>
    <col min="22" max="22" width="7.42578125" style="2" bestFit="1" customWidth="1"/>
    <col min="23" max="23" width="14.42578125" style="2" bestFit="1" customWidth="1"/>
    <col min="24" max="24" width="12.140625" style="2" bestFit="1" customWidth="1"/>
    <col min="25" max="25" width="14.42578125" style="2" bestFit="1" customWidth="1"/>
    <col min="26" max="16384" width="9.140625" style="1"/>
  </cols>
  <sheetData>
    <row r="1" spans="1:25" ht="19.5" customHeight="1">
      <c r="A1" s="928" t="s">
        <v>40</v>
      </c>
      <c r="B1" s="929"/>
      <c r="C1" s="929"/>
      <c r="D1" s="929"/>
      <c r="E1" s="930"/>
      <c r="F1" s="50" t="s">
        <v>79</v>
      </c>
      <c r="G1" s="51">
        <v>45310</v>
      </c>
      <c r="H1" s="48"/>
      <c r="I1" s="49"/>
      <c r="J1" s="48"/>
      <c r="K1" s="49"/>
      <c r="L1" s="48"/>
      <c r="M1" s="49"/>
      <c r="N1" s="48"/>
      <c r="O1" s="49"/>
      <c r="P1" s="48"/>
      <c r="Q1" s="49"/>
      <c r="R1" s="48"/>
      <c r="S1" s="49"/>
      <c r="T1" s="48"/>
      <c r="U1" s="49"/>
      <c r="V1" s="48"/>
      <c r="W1" s="49"/>
      <c r="X1" s="48"/>
      <c r="Y1" s="49"/>
    </row>
    <row r="2" spans="1:25" s="21" customFormat="1" ht="15.75">
      <c r="A2" s="15"/>
      <c r="B2" s="16"/>
      <c r="C2" s="17"/>
      <c r="D2" s="18"/>
      <c r="E2" s="17"/>
      <c r="F2" s="19"/>
      <c r="G2" s="20"/>
      <c r="H2" s="931" t="s">
        <v>637</v>
      </c>
      <c r="I2" s="932"/>
      <c r="J2" s="931" t="s">
        <v>636</v>
      </c>
      <c r="K2" s="932"/>
      <c r="L2" s="936" t="s">
        <v>631</v>
      </c>
      <c r="M2" s="932"/>
      <c r="N2" s="936" t="s">
        <v>632</v>
      </c>
      <c r="O2" s="932"/>
      <c r="P2" s="931" t="s">
        <v>639</v>
      </c>
      <c r="Q2" s="932"/>
      <c r="R2" s="931" t="s">
        <v>640</v>
      </c>
      <c r="S2" s="932"/>
      <c r="T2" s="931" t="s">
        <v>641</v>
      </c>
      <c r="U2" s="935"/>
      <c r="V2" s="931" t="s">
        <v>642</v>
      </c>
      <c r="W2" s="935"/>
      <c r="X2" s="933" t="s">
        <v>633</v>
      </c>
      <c r="Y2" s="934"/>
    </row>
    <row r="3" spans="1:25" s="24" customFormat="1" ht="15.75">
      <c r="A3" s="15" t="s">
        <v>0</v>
      </c>
      <c r="B3" s="15" t="s">
        <v>4</v>
      </c>
      <c r="C3" s="15" t="s">
        <v>1</v>
      </c>
      <c r="D3" s="3" t="s">
        <v>39</v>
      </c>
      <c r="E3" s="3" t="s">
        <v>3</v>
      </c>
      <c r="F3" s="22" t="s">
        <v>2</v>
      </c>
      <c r="G3" s="23" t="s">
        <v>38</v>
      </c>
      <c r="H3" s="53" t="s">
        <v>9</v>
      </c>
      <c r="I3" s="53" t="s">
        <v>10</v>
      </c>
      <c r="J3" s="53" t="s">
        <v>9</v>
      </c>
      <c r="K3" s="53" t="s">
        <v>10</v>
      </c>
      <c r="L3" s="53" t="s">
        <v>9</v>
      </c>
      <c r="M3" s="53" t="s">
        <v>10</v>
      </c>
      <c r="N3" s="53" t="s">
        <v>9</v>
      </c>
      <c r="O3" s="53" t="s">
        <v>10</v>
      </c>
      <c r="P3" s="53" t="s">
        <v>9</v>
      </c>
      <c r="Q3" s="53" t="s">
        <v>10</v>
      </c>
      <c r="R3" s="53" t="s">
        <v>9</v>
      </c>
      <c r="S3" s="53" t="s">
        <v>10</v>
      </c>
      <c r="T3" s="53" t="s">
        <v>9</v>
      </c>
      <c r="U3" s="53" t="s">
        <v>10</v>
      </c>
      <c r="V3" s="53" t="s">
        <v>9</v>
      </c>
      <c r="W3" s="53" t="s">
        <v>10</v>
      </c>
      <c r="X3" s="741" t="s">
        <v>9</v>
      </c>
      <c r="Y3" s="741" t="s">
        <v>10</v>
      </c>
    </row>
    <row r="4" spans="1:25" s="21" customFormat="1" ht="15.75">
      <c r="A4" s="15"/>
      <c r="B4" s="16"/>
      <c r="C4" s="17"/>
      <c r="D4" s="18"/>
      <c r="E4" s="17"/>
      <c r="F4" s="19"/>
      <c r="G4" s="20"/>
      <c r="H4" s="54"/>
      <c r="I4" s="54"/>
      <c r="J4" s="54"/>
      <c r="K4" s="54"/>
      <c r="L4" s="54"/>
      <c r="M4" s="54"/>
      <c r="N4" s="54"/>
      <c r="O4" s="54"/>
      <c r="P4" s="54"/>
      <c r="Q4" s="54"/>
      <c r="R4" s="54"/>
      <c r="S4" s="54"/>
      <c r="T4" s="54"/>
      <c r="U4" s="54"/>
      <c r="V4" s="54"/>
      <c r="W4" s="54"/>
      <c r="X4" s="711"/>
      <c r="Y4" s="711"/>
    </row>
    <row r="5" spans="1:25" s="21" customFormat="1" ht="15.75">
      <c r="A5" s="927" t="s">
        <v>11</v>
      </c>
      <c r="B5" s="927"/>
      <c r="C5" s="927"/>
      <c r="D5" s="927"/>
      <c r="E5" s="927"/>
      <c r="F5" s="927"/>
      <c r="G5" s="927"/>
      <c r="H5" s="63"/>
      <c r="I5" s="63"/>
      <c r="J5" s="63"/>
      <c r="K5" s="63"/>
      <c r="L5" s="63"/>
      <c r="M5" s="63"/>
      <c r="N5" s="63"/>
      <c r="O5" s="63"/>
      <c r="P5" s="63"/>
      <c r="Q5" s="63"/>
      <c r="R5" s="63"/>
      <c r="S5" s="63"/>
      <c r="T5" s="63"/>
      <c r="U5" s="63"/>
      <c r="V5" s="63"/>
      <c r="W5" s="63"/>
      <c r="X5" s="711"/>
      <c r="Y5" s="711"/>
    </row>
    <row r="6" spans="1:25" s="27" customFormat="1" ht="157.5">
      <c r="A6" s="6">
        <v>1</v>
      </c>
      <c r="B6" s="14" t="s">
        <v>23</v>
      </c>
      <c r="C6" s="8" t="s">
        <v>47</v>
      </c>
      <c r="D6" s="25" t="s">
        <v>5</v>
      </c>
      <c r="E6" s="25" t="s">
        <v>5</v>
      </c>
      <c r="F6" s="6" t="s">
        <v>24</v>
      </c>
      <c r="G6" s="26">
        <v>110</v>
      </c>
      <c r="H6" s="55">
        <v>110</v>
      </c>
      <c r="I6" s="56">
        <f>H6*$G6</f>
        <v>12100</v>
      </c>
      <c r="J6" s="55">
        <v>90</v>
      </c>
      <c r="K6" s="56">
        <f>J6*$G6</f>
        <v>9900</v>
      </c>
      <c r="L6" s="55">
        <v>150</v>
      </c>
      <c r="M6" s="56">
        <f>L6*$G6</f>
        <v>16500</v>
      </c>
      <c r="N6" s="55">
        <v>150</v>
      </c>
      <c r="O6" s="56">
        <f>N6*$G6</f>
        <v>16500</v>
      </c>
      <c r="P6" s="55">
        <v>250</v>
      </c>
      <c r="Q6" s="56">
        <f>P6*$G6</f>
        <v>27500</v>
      </c>
      <c r="R6" s="55">
        <v>150</v>
      </c>
      <c r="S6" s="56">
        <f>R6*$G6</f>
        <v>16500</v>
      </c>
      <c r="T6" s="55">
        <v>71</v>
      </c>
      <c r="U6" s="56">
        <f>T6*$G6</f>
        <v>7810</v>
      </c>
      <c r="V6" s="55">
        <v>71</v>
      </c>
      <c r="W6" s="56">
        <f>V6*$G6</f>
        <v>7810</v>
      </c>
      <c r="X6" s="711">
        <f>MIN(H6:U6)</f>
        <v>71</v>
      </c>
      <c r="Y6" s="712">
        <f>X6*$G6</f>
        <v>7810</v>
      </c>
    </row>
    <row r="7" spans="1:25" s="21" customFormat="1" ht="63">
      <c r="A7" s="28">
        <v>2</v>
      </c>
      <c r="B7" s="29" t="s">
        <v>12</v>
      </c>
      <c r="C7" s="30" t="s">
        <v>55</v>
      </c>
      <c r="D7" s="31" t="s">
        <v>5</v>
      </c>
      <c r="E7" s="31" t="s">
        <v>5</v>
      </c>
      <c r="F7" s="28" t="s">
        <v>24</v>
      </c>
      <c r="G7" s="32">
        <v>100</v>
      </c>
      <c r="H7" s="54">
        <v>950</v>
      </c>
      <c r="I7" s="56">
        <f t="shared" ref="I7:I10" si="0">H7*$G7</f>
        <v>95000</v>
      </c>
      <c r="J7" s="54">
        <v>700</v>
      </c>
      <c r="K7" s="56">
        <f t="shared" ref="K7:K10" si="1">J7*$G7</f>
        <v>70000</v>
      </c>
      <c r="L7" s="54">
        <v>1560</v>
      </c>
      <c r="M7" s="56">
        <f>L7*$G7</f>
        <v>156000</v>
      </c>
      <c r="N7" s="54">
        <v>1560</v>
      </c>
      <c r="O7" s="56">
        <f>N7*$G7</f>
        <v>156000</v>
      </c>
      <c r="P7" s="54">
        <v>2500</v>
      </c>
      <c r="Q7" s="56">
        <f>P7*$G7</f>
        <v>250000</v>
      </c>
      <c r="R7" s="54">
        <v>1250</v>
      </c>
      <c r="S7" s="56">
        <f>R7*$G7</f>
        <v>125000</v>
      </c>
      <c r="T7" s="54">
        <v>2100</v>
      </c>
      <c r="U7" s="56">
        <f>T7*$G7</f>
        <v>210000</v>
      </c>
      <c r="V7" s="54">
        <v>950</v>
      </c>
      <c r="W7" s="56">
        <f>V7*$G7</f>
        <v>95000</v>
      </c>
      <c r="X7" s="711">
        <f>MIN(H7:U7)</f>
        <v>700</v>
      </c>
      <c r="Y7" s="712">
        <f>X7*$G7</f>
        <v>70000</v>
      </c>
    </row>
    <row r="8" spans="1:25" s="21" customFormat="1" ht="15.75">
      <c r="A8" s="28">
        <v>3</v>
      </c>
      <c r="B8" s="33" t="s">
        <v>21</v>
      </c>
      <c r="C8" s="30" t="s">
        <v>42</v>
      </c>
      <c r="D8" s="31" t="s">
        <v>5</v>
      </c>
      <c r="E8" s="31" t="s">
        <v>5</v>
      </c>
      <c r="F8" s="28" t="s">
        <v>22</v>
      </c>
      <c r="G8" s="32">
        <v>1</v>
      </c>
      <c r="H8" s="54">
        <v>35000</v>
      </c>
      <c r="I8" s="56">
        <f t="shared" si="0"/>
        <v>35000</v>
      </c>
      <c r="J8" s="54">
        <v>15000</v>
      </c>
      <c r="K8" s="56">
        <f t="shared" si="1"/>
        <v>15000</v>
      </c>
      <c r="L8" s="54">
        <v>25000</v>
      </c>
      <c r="M8" s="56">
        <f>L8*$G8</f>
        <v>25000</v>
      </c>
      <c r="N8" s="54">
        <v>25000</v>
      </c>
      <c r="O8" s="56">
        <f>N8*$G8</f>
        <v>25000</v>
      </c>
      <c r="P8" s="54">
        <v>20000</v>
      </c>
      <c r="Q8" s="56">
        <f>P8*$G8</f>
        <v>20000</v>
      </c>
      <c r="R8" s="54">
        <v>20000</v>
      </c>
      <c r="S8" s="56">
        <f>R8*$G8</f>
        <v>20000</v>
      </c>
      <c r="T8" s="54">
        <v>30000</v>
      </c>
      <c r="U8" s="56">
        <f>T8*$G8</f>
        <v>30000</v>
      </c>
      <c r="V8" s="54">
        <v>20000</v>
      </c>
      <c r="W8" s="56">
        <f>V8*$G8</f>
        <v>20000</v>
      </c>
      <c r="X8" s="711">
        <f>MIN(H8:U8)</f>
        <v>15000</v>
      </c>
      <c r="Y8" s="712">
        <f>X8*$G8</f>
        <v>15000</v>
      </c>
    </row>
    <row r="9" spans="1:25" s="27" customFormat="1" ht="61.5" customHeight="1">
      <c r="A9" s="6">
        <v>4</v>
      </c>
      <c r="B9" s="14" t="s">
        <v>13</v>
      </c>
      <c r="C9" s="12" t="s">
        <v>48</v>
      </c>
      <c r="D9" s="25" t="s">
        <v>5</v>
      </c>
      <c r="E9" s="25" t="s">
        <v>5</v>
      </c>
      <c r="F9" s="6" t="s">
        <v>27</v>
      </c>
      <c r="G9" s="34">
        <v>10</v>
      </c>
      <c r="H9" s="55">
        <v>450</v>
      </c>
      <c r="I9" s="56">
        <f t="shared" si="0"/>
        <v>4500</v>
      </c>
      <c r="J9" s="55">
        <v>400</v>
      </c>
      <c r="K9" s="56">
        <f t="shared" si="1"/>
        <v>4000</v>
      </c>
      <c r="L9" s="55">
        <v>400</v>
      </c>
      <c r="M9" s="56">
        <f>L9*$G9</f>
        <v>4000</v>
      </c>
      <c r="N9" s="55">
        <v>400</v>
      </c>
      <c r="O9" s="56">
        <f>N9*$G9</f>
        <v>4000</v>
      </c>
      <c r="P9" s="55">
        <v>450</v>
      </c>
      <c r="Q9" s="56">
        <f>P9*$G9</f>
        <v>4500</v>
      </c>
      <c r="R9" s="55">
        <v>400</v>
      </c>
      <c r="S9" s="56">
        <f>R9*$G9</f>
        <v>4000</v>
      </c>
      <c r="T9" s="55">
        <v>520</v>
      </c>
      <c r="U9" s="56">
        <f>T9*$G9</f>
        <v>5200</v>
      </c>
      <c r="V9" s="55">
        <v>400</v>
      </c>
      <c r="W9" s="56">
        <f>V9*$G9</f>
        <v>4000</v>
      </c>
      <c r="X9" s="711">
        <f>MIN(H9:U9)</f>
        <v>400</v>
      </c>
      <c r="Y9" s="712">
        <f>X9*$G9</f>
        <v>4000</v>
      </c>
    </row>
    <row r="10" spans="1:25" s="27" customFormat="1" ht="63">
      <c r="A10" s="6">
        <v>5</v>
      </c>
      <c r="B10" s="14" t="s">
        <v>30</v>
      </c>
      <c r="C10" s="12" t="s">
        <v>43</v>
      </c>
      <c r="D10" s="25" t="s">
        <v>5</v>
      </c>
      <c r="E10" s="25" t="s">
        <v>5</v>
      </c>
      <c r="F10" s="6" t="s">
        <v>8</v>
      </c>
      <c r="G10" s="34">
        <v>5</v>
      </c>
      <c r="H10" s="55">
        <v>1000</v>
      </c>
      <c r="I10" s="56">
        <f t="shared" si="0"/>
        <v>5000</v>
      </c>
      <c r="J10" s="55">
        <v>1000</v>
      </c>
      <c r="K10" s="56">
        <f t="shared" si="1"/>
        <v>5000</v>
      </c>
      <c r="L10" s="55">
        <v>1200</v>
      </c>
      <c r="M10" s="56">
        <f>L10*$G10</f>
        <v>6000</v>
      </c>
      <c r="N10" s="55">
        <v>1200</v>
      </c>
      <c r="O10" s="56">
        <f>N10*$G10</f>
        <v>6000</v>
      </c>
      <c r="P10" s="55">
        <v>1200</v>
      </c>
      <c r="Q10" s="56">
        <f>P10*$G10</f>
        <v>6000</v>
      </c>
      <c r="R10" s="55">
        <v>1000</v>
      </c>
      <c r="S10" s="56">
        <f>R10*$G10</f>
        <v>5000</v>
      </c>
      <c r="T10" s="55">
        <v>1600</v>
      </c>
      <c r="U10" s="56">
        <f>T10*$G10</f>
        <v>8000</v>
      </c>
      <c r="V10" s="55">
        <v>1000</v>
      </c>
      <c r="W10" s="56">
        <f>V10*$G10</f>
        <v>5000</v>
      </c>
      <c r="X10" s="711">
        <f>MIN(H10:U10)</f>
        <v>1000</v>
      </c>
      <c r="Y10" s="712">
        <f>X10*$G10</f>
        <v>5000</v>
      </c>
    </row>
    <row r="11" spans="1:25" s="21" customFormat="1" ht="15.75">
      <c r="A11" s="15"/>
      <c r="B11" s="16"/>
      <c r="C11" s="17"/>
      <c r="D11" s="18"/>
      <c r="E11" s="17"/>
      <c r="F11" s="19"/>
      <c r="G11" s="35"/>
      <c r="H11" s="54"/>
      <c r="I11" s="54"/>
      <c r="J11" s="54"/>
      <c r="K11" s="54"/>
      <c r="L11" s="54"/>
      <c r="M11" s="56"/>
      <c r="N11" s="54"/>
      <c r="O11" s="56"/>
      <c r="P11" s="54"/>
      <c r="Q11" s="56"/>
      <c r="R11" s="54"/>
      <c r="S11" s="56"/>
      <c r="T11" s="54"/>
      <c r="U11" s="56"/>
      <c r="V11" s="54"/>
      <c r="W11" s="56"/>
      <c r="X11" s="711"/>
      <c r="Y11" s="712"/>
    </row>
    <row r="12" spans="1:25" s="21" customFormat="1" ht="15.75">
      <c r="A12" s="927" t="s">
        <v>14</v>
      </c>
      <c r="B12" s="927"/>
      <c r="C12" s="927"/>
      <c r="D12" s="927"/>
      <c r="E12" s="927"/>
      <c r="F12" s="927"/>
      <c r="G12" s="927"/>
      <c r="H12" s="54"/>
      <c r="I12" s="54"/>
      <c r="J12" s="54"/>
      <c r="K12" s="54"/>
      <c r="L12" s="54"/>
      <c r="M12" s="56"/>
      <c r="N12" s="54"/>
      <c r="O12" s="56"/>
      <c r="P12" s="54"/>
      <c r="Q12" s="56"/>
      <c r="R12" s="54"/>
      <c r="S12" s="56"/>
      <c r="T12" s="54"/>
      <c r="U12" s="56"/>
      <c r="V12" s="54"/>
      <c r="W12" s="56"/>
      <c r="X12" s="711"/>
      <c r="Y12" s="712"/>
    </row>
    <row r="13" spans="1:25" s="21" customFormat="1" ht="189">
      <c r="A13" s="28">
        <v>1</v>
      </c>
      <c r="B13" s="5" t="s">
        <v>15</v>
      </c>
      <c r="C13" s="5" t="s">
        <v>56</v>
      </c>
      <c r="D13" s="36" t="s">
        <v>66</v>
      </c>
      <c r="E13" s="36"/>
      <c r="F13" s="28"/>
      <c r="G13" s="32"/>
      <c r="H13" s="54"/>
      <c r="I13" s="54"/>
      <c r="J13" s="54"/>
      <c r="K13" s="54"/>
      <c r="L13" s="54"/>
      <c r="M13" s="56"/>
      <c r="N13" s="54"/>
      <c r="O13" s="56"/>
      <c r="P13" s="54"/>
      <c r="Q13" s="56"/>
      <c r="R13" s="54"/>
      <c r="S13" s="56"/>
      <c r="T13" s="54"/>
      <c r="U13" s="56"/>
      <c r="V13" s="54"/>
      <c r="W13" s="56"/>
      <c r="X13" s="711"/>
      <c r="Y13" s="712"/>
    </row>
    <row r="14" spans="1:25" s="21" customFormat="1" ht="15.75">
      <c r="A14" s="28"/>
      <c r="B14" s="5"/>
      <c r="C14" s="5" t="s">
        <v>19</v>
      </c>
      <c r="D14" s="36"/>
      <c r="E14" s="36" t="s">
        <v>5</v>
      </c>
      <c r="F14" s="28" t="s">
        <v>24</v>
      </c>
      <c r="G14" s="32">
        <v>130</v>
      </c>
      <c r="H14" s="54">
        <v>1650</v>
      </c>
      <c r="I14" s="56">
        <f t="shared" ref="I14:I15" si="2">H14*$G14</f>
        <v>214500</v>
      </c>
      <c r="J14" s="54">
        <v>1250</v>
      </c>
      <c r="K14" s="56">
        <f t="shared" ref="K14:K15" si="3">J14*$G14</f>
        <v>162500</v>
      </c>
      <c r="L14" s="54">
        <v>1560</v>
      </c>
      <c r="M14" s="56">
        <f>L14*$G14</f>
        <v>202800</v>
      </c>
      <c r="N14" s="54">
        <v>1560</v>
      </c>
      <c r="O14" s="56">
        <f>N14*$G14</f>
        <v>202800</v>
      </c>
      <c r="P14" s="54">
        <v>1250</v>
      </c>
      <c r="Q14" s="56">
        <f>P14*$G14</f>
        <v>162500</v>
      </c>
      <c r="R14" s="54">
        <v>1250</v>
      </c>
      <c r="S14" s="56">
        <f>R14*$G14</f>
        <v>162500</v>
      </c>
      <c r="T14" s="54">
        <v>2200</v>
      </c>
      <c r="U14" s="56">
        <f>T14*$G14</f>
        <v>286000</v>
      </c>
      <c r="V14" s="54">
        <v>1850</v>
      </c>
      <c r="W14" s="56">
        <f>V14*$G14</f>
        <v>240500</v>
      </c>
      <c r="X14" s="711">
        <f>MIN(H14:U14)</f>
        <v>1250</v>
      </c>
      <c r="Y14" s="712">
        <f>X14*$G14</f>
        <v>162500</v>
      </c>
    </row>
    <row r="15" spans="1:25" s="21" customFormat="1" ht="15.75">
      <c r="A15" s="28"/>
      <c r="B15" s="5"/>
      <c r="C15" s="5" t="s">
        <v>36</v>
      </c>
      <c r="D15" s="36"/>
      <c r="E15" s="36" t="s">
        <v>5</v>
      </c>
      <c r="F15" s="28" t="s">
        <v>24</v>
      </c>
      <c r="G15" s="32">
        <v>55</v>
      </c>
      <c r="H15" s="54">
        <v>1650</v>
      </c>
      <c r="I15" s="56">
        <f t="shared" si="2"/>
        <v>90750</v>
      </c>
      <c r="J15" s="54">
        <v>1100</v>
      </c>
      <c r="K15" s="56">
        <f t="shared" si="3"/>
        <v>60500</v>
      </c>
      <c r="L15" s="54">
        <v>1560</v>
      </c>
      <c r="M15" s="56">
        <f>L15*$G15</f>
        <v>85800</v>
      </c>
      <c r="N15" s="54">
        <v>1560</v>
      </c>
      <c r="O15" s="56">
        <f>N15*$G15</f>
        <v>85800</v>
      </c>
      <c r="P15" s="54">
        <v>1100</v>
      </c>
      <c r="Q15" s="56">
        <f>P15*$G15</f>
        <v>60500</v>
      </c>
      <c r="R15" s="54">
        <v>1100</v>
      </c>
      <c r="S15" s="56">
        <f>R15*$G15</f>
        <v>60500</v>
      </c>
      <c r="T15" s="54">
        <v>2200</v>
      </c>
      <c r="U15" s="56">
        <f>T15*$G15</f>
        <v>121000</v>
      </c>
      <c r="V15" s="54">
        <v>1850</v>
      </c>
      <c r="W15" s="56">
        <f>V15*$G15</f>
        <v>101750</v>
      </c>
      <c r="X15" s="711">
        <f>MIN(H15:U15)</f>
        <v>1100</v>
      </c>
      <c r="Y15" s="712">
        <f>X15*$G15</f>
        <v>60500</v>
      </c>
    </row>
    <row r="16" spans="1:25" s="21" customFormat="1" ht="15.75">
      <c r="A16" s="28"/>
      <c r="B16" s="5"/>
      <c r="C16" s="5"/>
      <c r="D16" s="36"/>
      <c r="E16" s="36"/>
      <c r="F16" s="28"/>
      <c r="G16" s="32"/>
      <c r="H16" s="54"/>
      <c r="I16" s="54"/>
      <c r="J16" s="54"/>
      <c r="K16" s="54"/>
      <c r="L16" s="54"/>
      <c r="M16" s="56"/>
      <c r="N16" s="54"/>
      <c r="O16" s="56"/>
      <c r="P16" s="54"/>
      <c r="Q16" s="56"/>
      <c r="R16" s="54"/>
      <c r="S16" s="56"/>
      <c r="T16" s="54"/>
      <c r="U16" s="56"/>
      <c r="V16" s="54"/>
      <c r="W16" s="56"/>
      <c r="X16" s="711"/>
      <c r="Y16" s="712"/>
    </row>
    <row r="17" spans="1:25" s="21" customFormat="1" ht="220.5" customHeight="1">
      <c r="A17" s="28">
        <v>2</v>
      </c>
      <c r="B17" s="5" t="s">
        <v>16</v>
      </c>
      <c r="C17" s="5" t="s">
        <v>49</v>
      </c>
      <c r="D17" s="7" t="s">
        <v>65</v>
      </c>
      <c r="E17" s="36"/>
      <c r="F17" s="28"/>
      <c r="G17" s="32"/>
      <c r="H17" s="54"/>
      <c r="I17" s="54"/>
      <c r="J17" s="54"/>
      <c r="K17" s="54"/>
      <c r="L17" s="54"/>
      <c r="M17" s="56"/>
      <c r="N17" s="54"/>
      <c r="O17" s="56"/>
      <c r="P17" s="54"/>
      <c r="Q17" s="56"/>
      <c r="R17" s="54"/>
      <c r="S17" s="56"/>
      <c r="T17" s="54"/>
      <c r="U17" s="56"/>
      <c r="V17" s="54"/>
      <c r="W17" s="56"/>
      <c r="X17" s="711"/>
      <c r="Y17" s="712"/>
    </row>
    <row r="18" spans="1:25" s="21" customFormat="1" ht="15.75">
      <c r="A18" s="28"/>
      <c r="B18" s="5"/>
      <c r="C18" s="5" t="s">
        <v>25</v>
      </c>
      <c r="D18" s="36"/>
      <c r="E18" s="36" t="s">
        <v>5</v>
      </c>
      <c r="F18" s="28" t="s">
        <v>24</v>
      </c>
      <c r="G18" s="32">
        <v>150</v>
      </c>
      <c r="H18" s="54">
        <v>1550</v>
      </c>
      <c r="I18" s="56">
        <f t="shared" ref="I18:I19" si="4">H18*$G18</f>
        <v>232500</v>
      </c>
      <c r="J18" s="54">
        <v>1200</v>
      </c>
      <c r="K18" s="56">
        <f t="shared" ref="K18:K19" si="5">J18*$G18</f>
        <v>180000</v>
      </c>
      <c r="L18" s="54">
        <v>3200</v>
      </c>
      <c r="M18" s="56">
        <f>L18*$G18</f>
        <v>480000</v>
      </c>
      <c r="N18" s="54">
        <v>2600</v>
      </c>
      <c r="O18" s="56">
        <f>N18*$G18</f>
        <v>390000</v>
      </c>
      <c r="P18" s="711"/>
      <c r="Q18" s="712">
        <f>P18*$G18</f>
        <v>0</v>
      </c>
      <c r="R18" s="711">
        <v>1250</v>
      </c>
      <c r="S18" s="712">
        <f>R18*$G18</f>
        <v>187500</v>
      </c>
      <c r="T18" s="54">
        <v>1100</v>
      </c>
      <c r="U18" s="56">
        <f>T18*$G18</f>
        <v>165000</v>
      </c>
      <c r="V18" s="54">
        <v>1100</v>
      </c>
      <c r="W18" s="56">
        <f>V18*$G18</f>
        <v>165000</v>
      </c>
      <c r="X18" s="711">
        <f>MIN(H18,L18,N18,T18)</f>
        <v>1100</v>
      </c>
      <c r="Y18" s="712">
        <f>X18*$G18</f>
        <v>165000</v>
      </c>
    </row>
    <row r="19" spans="1:25" s="21" customFormat="1" ht="15.75">
      <c r="A19" s="28"/>
      <c r="B19" s="5"/>
      <c r="C19" s="5" t="s">
        <v>78</v>
      </c>
      <c r="D19" s="36"/>
      <c r="E19" s="36" t="s">
        <v>5</v>
      </c>
      <c r="F19" s="28" t="s">
        <v>24</v>
      </c>
      <c r="G19" s="32">
        <v>7</v>
      </c>
      <c r="H19" s="54">
        <v>1350</v>
      </c>
      <c r="I19" s="56">
        <f t="shared" si="4"/>
        <v>9450</v>
      </c>
      <c r="J19" s="54">
        <v>1350</v>
      </c>
      <c r="K19" s="56">
        <f t="shared" si="5"/>
        <v>9450</v>
      </c>
      <c r="L19" s="54">
        <v>3700</v>
      </c>
      <c r="M19" s="56">
        <f>L19*$G19</f>
        <v>25900</v>
      </c>
      <c r="N19" s="54">
        <v>2600</v>
      </c>
      <c r="O19" s="56">
        <f>N19*$G19</f>
        <v>18200</v>
      </c>
      <c r="P19" s="711"/>
      <c r="Q19" s="712">
        <f>P19*$G19</f>
        <v>0</v>
      </c>
      <c r="R19" s="711">
        <v>1250</v>
      </c>
      <c r="S19" s="712">
        <f>R19*$G19</f>
        <v>8750</v>
      </c>
      <c r="T19" s="54">
        <v>1100</v>
      </c>
      <c r="U19" s="56">
        <f>T19*$G19</f>
        <v>7700</v>
      </c>
      <c r="V19" s="54">
        <v>1100</v>
      </c>
      <c r="W19" s="56">
        <f>V19*$G19</f>
        <v>7700</v>
      </c>
      <c r="X19" s="711">
        <f>MIN(H19,L19,N19,T19)</f>
        <v>1100</v>
      </c>
      <c r="Y19" s="712">
        <f>X19*$G19</f>
        <v>7700</v>
      </c>
    </row>
    <row r="20" spans="1:25" s="21" customFormat="1" ht="15.75">
      <c r="A20" s="28"/>
      <c r="B20" s="5"/>
      <c r="C20" s="5"/>
      <c r="D20" s="36"/>
      <c r="E20" s="36"/>
      <c r="F20" s="28"/>
      <c r="G20" s="32"/>
      <c r="H20" s="54"/>
      <c r="I20" s="54"/>
      <c r="J20" s="54"/>
      <c r="K20" s="54"/>
      <c r="L20" s="54"/>
      <c r="M20" s="56"/>
      <c r="N20" s="54"/>
      <c r="O20" s="56"/>
      <c r="P20" s="54"/>
      <c r="Q20" s="56"/>
      <c r="R20" s="54"/>
      <c r="S20" s="56"/>
      <c r="T20" s="54"/>
      <c r="U20" s="56"/>
      <c r="V20" s="54"/>
      <c r="W20" s="56"/>
      <c r="X20" s="711"/>
      <c r="Y20" s="712"/>
    </row>
    <row r="21" spans="1:25" s="21" customFormat="1" ht="110.25" customHeight="1">
      <c r="A21" s="28">
        <v>3</v>
      </c>
      <c r="B21" s="5" t="s">
        <v>17</v>
      </c>
      <c r="C21" s="5" t="s">
        <v>54</v>
      </c>
      <c r="D21" s="36" t="s">
        <v>5</v>
      </c>
      <c r="E21" s="36" t="s">
        <v>5</v>
      </c>
      <c r="F21" s="28" t="s">
        <v>24</v>
      </c>
      <c r="G21" s="32">
        <v>395</v>
      </c>
      <c r="H21" s="54">
        <v>650</v>
      </c>
      <c r="I21" s="56">
        <f>H21*$G21</f>
        <v>256750</v>
      </c>
      <c r="J21" s="54">
        <v>600</v>
      </c>
      <c r="K21" s="56">
        <f>J21*$G21</f>
        <v>237000</v>
      </c>
      <c r="L21" s="54">
        <v>750</v>
      </c>
      <c r="M21" s="56">
        <f>L21*$G21</f>
        <v>296250</v>
      </c>
      <c r="N21" s="54">
        <v>700</v>
      </c>
      <c r="O21" s="56">
        <f>N21*$G21</f>
        <v>276500</v>
      </c>
      <c r="P21" s="54">
        <v>850</v>
      </c>
      <c r="Q21" s="56">
        <f>P21*$G21</f>
        <v>335750</v>
      </c>
      <c r="R21" s="54">
        <v>750</v>
      </c>
      <c r="S21" s="56">
        <f>R21*$G21</f>
        <v>296250</v>
      </c>
      <c r="T21" s="54">
        <v>750</v>
      </c>
      <c r="U21" s="56">
        <f>T21*$G21</f>
        <v>296250</v>
      </c>
      <c r="V21" s="54">
        <v>650</v>
      </c>
      <c r="W21" s="56">
        <f>V21*$G21</f>
        <v>256750</v>
      </c>
      <c r="X21" s="711">
        <f>MIN(H21:U21)</f>
        <v>600</v>
      </c>
      <c r="Y21" s="712">
        <f>X21*$G21</f>
        <v>237000</v>
      </c>
    </row>
    <row r="22" spans="1:25" s="21" customFormat="1" ht="15.75">
      <c r="A22" s="28"/>
      <c r="B22" s="5"/>
      <c r="C22" s="5"/>
      <c r="D22" s="36"/>
      <c r="E22" s="36"/>
      <c r="F22" s="28"/>
      <c r="G22" s="32"/>
      <c r="H22" s="54"/>
      <c r="I22" s="54"/>
      <c r="J22" s="54"/>
      <c r="K22" s="54"/>
      <c r="L22" s="54"/>
      <c r="M22" s="56"/>
      <c r="N22" s="54"/>
      <c r="O22" s="56"/>
      <c r="P22" s="54"/>
      <c r="Q22" s="56"/>
      <c r="R22" s="54"/>
      <c r="S22" s="56"/>
      <c r="T22" s="54"/>
      <c r="U22" s="56"/>
      <c r="V22" s="54"/>
      <c r="W22" s="56"/>
      <c r="X22" s="711"/>
      <c r="Y22" s="712"/>
    </row>
    <row r="23" spans="1:25" s="27" customFormat="1" ht="150" customHeight="1">
      <c r="A23" s="6">
        <v>4</v>
      </c>
      <c r="B23" s="8" t="s">
        <v>26</v>
      </c>
      <c r="C23" s="4" t="s">
        <v>44</v>
      </c>
      <c r="D23" s="9"/>
      <c r="E23" s="9"/>
      <c r="F23" s="6"/>
      <c r="G23" s="34"/>
      <c r="H23" s="55"/>
      <c r="I23" s="55"/>
      <c r="J23" s="55"/>
      <c r="K23" s="55"/>
      <c r="L23" s="55"/>
      <c r="M23" s="56"/>
      <c r="N23" s="55"/>
      <c r="O23" s="56"/>
      <c r="P23" s="55"/>
      <c r="Q23" s="56"/>
      <c r="R23" s="55"/>
      <c r="S23" s="56"/>
      <c r="T23" s="55"/>
      <c r="U23" s="56"/>
      <c r="V23" s="55"/>
      <c r="W23" s="56"/>
      <c r="X23" s="711"/>
      <c r="Y23" s="712"/>
    </row>
    <row r="24" spans="1:25" s="27" customFormat="1" ht="31.5">
      <c r="A24" s="6"/>
      <c r="B24" s="8"/>
      <c r="C24" s="8" t="s">
        <v>72</v>
      </c>
      <c r="D24" s="9" t="s">
        <v>5</v>
      </c>
      <c r="E24" s="9" t="s">
        <v>5</v>
      </c>
      <c r="F24" s="6" t="s">
        <v>24</v>
      </c>
      <c r="G24" s="34">
        <v>85</v>
      </c>
      <c r="H24" s="55">
        <v>1600</v>
      </c>
      <c r="I24" s="56">
        <f>H24*$G24</f>
        <v>136000</v>
      </c>
      <c r="J24" s="55">
        <v>1350</v>
      </c>
      <c r="K24" s="56">
        <f>J24*$G24</f>
        <v>114750</v>
      </c>
      <c r="L24" s="55">
        <v>1450</v>
      </c>
      <c r="M24" s="56">
        <f>L24*$G24</f>
        <v>123250</v>
      </c>
      <c r="N24" s="55">
        <v>1450</v>
      </c>
      <c r="O24" s="56">
        <f>N24*$G24</f>
        <v>123250</v>
      </c>
      <c r="P24" s="711"/>
      <c r="Q24" s="712">
        <f>P24*$G24</f>
        <v>0</v>
      </c>
      <c r="R24" s="711">
        <v>1450</v>
      </c>
      <c r="S24" s="712">
        <f>R24*$G24</f>
        <v>123250</v>
      </c>
      <c r="T24" s="55">
        <v>1650</v>
      </c>
      <c r="U24" s="56">
        <f>T24*$G24</f>
        <v>140250</v>
      </c>
      <c r="V24" s="55">
        <v>1450</v>
      </c>
      <c r="W24" s="56">
        <f>V24*$G24</f>
        <v>123250</v>
      </c>
      <c r="X24" s="711">
        <f>MIN(H24,L24,N24,T24)</f>
        <v>1450</v>
      </c>
      <c r="Y24" s="712">
        <f>X24*$G24</f>
        <v>123250</v>
      </c>
    </row>
    <row r="25" spans="1:25" s="21" customFormat="1" ht="15.75">
      <c r="A25" s="28"/>
      <c r="B25" s="5"/>
      <c r="C25" s="5"/>
      <c r="D25" s="36"/>
      <c r="E25" s="36"/>
      <c r="F25" s="28"/>
      <c r="G25" s="32"/>
      <c r="H25" s="54"/>
      <c r="I25" s="54"/>
      <c r="J25" s="54"/>
      <c r="K25" s="54"/>
      <c r="L25" s="54"/>
      <c r="M25" s="56"/>
      <c r="N25" s="54"/>
      <c r="O25" s="56"/>
      <c r="P25" s="54"/>
      <c r="Q25" s="56"/>
      <c r="R25" s="54"/>
      <c r="S25" s="56"/>
      <c r="T25" s="54"/>
      <c r="U25" s="56"/>
      <c r="V25" s="54"/>
      <c r="W25" s="56"/>
      <c r="X25" s="711"/>
      <c r="Y25" s="712"/>
    </row>
    <row r="26" spans="1:25" s="21" customFormat="1" ht="15.75">
      <c r="A26" s="927" t="s">
        <v>18</v>
      </c>
      <c r="B26" s="927"/>
      <c r="C26" s="927"/>
      <c r="D26" s="927"/>
      <c r="E26" s="927"/>
      <c r="F26" s="927"/>
      <c r="G26" s="927"/>
      <c r="H26" s="54"/>
      <c r="I26" s="54"/>
      <c r="J26" s="54"/>
      <c r="K26" s="54"/>
      <c r="L26" s="54"/>
      <c r="M26" s="56"/>
      <c r="N26" s="54"/>
      <c r="O26" s="56"/>
      <c r="P26" s="54"/>
      <c r="Q26" s="56"/>
      <c r="R26" s="54"/>
      <c r="S26" s="56"/>
      <c r="T26" s="54"/>
      <c r="U26" s="56"/>
      <c r="V26" s="54"/>
      <c r="W26" s="56"/>
      <c r="X26" s="711"/>
      <c r="Y26" s="712"/>
    </row>
    <row r="27" spans="1:25" s="21" customFormat="1" ht="218.25" customHeight="1">
      <c r="A27" s="28">
        <v>1</v>
      </c>
      <c r="B27" s="5" t="s">
        <v>34</v>
      </c>
      <c r="C27" s="58" t="s">
        <v>73</v>
      </c>
      <c r="D27" s="36" t="s">
        <v>67</v>
      </c>
      <c r="E27" s="36"/>
      <c r="F27" s="28"/>
      <c r="G27" s="34"/>
      <c r="H27" s="54"/>
      <c r="I27" s="54"/>
      <c r="J27" s="54"/>
      <c r="K27" s="54"/>
      <c r="L27" s="54"/>
      <c r="M27" s="54"/>
      <c r="N27" s="54"/>
      <c r="O27" s="54"/>
      <c r="P27" s="54"/>
      <c r="Q27" s="54"/>
      <c r="R27" s="54"/>
      <c r="S27" s="54"/>
      <c r="T27" s="54"/>
      <c r="U27" s="54"/>
      <c r="V27" s="54"/>
      <c r="W27" s="54"/>
      <c r="X27" s="711"/>
      <c r="Y27" s="711"/>
    </row>
    <row r="28" spans="1:25" s="21" customFormat="1" ht="15.75">
      <c r="A28" s="28"/>
      <c r="B28" s="5"/>
      <c r="C28" s="5" t="s">
        <v>60</v>
      </c>
      <c r="D28" s="36"/>
      <c r="E28" s="36"/>
      <c r="F28" s="28"/>
      <c r="G28" s="34"/>
      <c r="H28" s="54"/>
      <c r="I28" s="54"/>
      <c r="J28" s="54"/>
      <c r="K28" s="54"/>
      <c r="L28" s="54"/>
      <c r="M28" s="54"/>
      <c r="N28" s="54"/>
      <c r="O28" s="54"/>
      <c r="P28" s="54"/>
      <c r="Q28" s="54"/>
      <c r="R28" s="54"/>
      <c r="S28" s="54"/>
      <c r="T28" s="54"/>
      <c r="U28" s="54"/>
      <c r="V28" s="54"/>
      <c r="W28" s="54"/>
      <c r="X28" s="711"/>
      <c r="Y28" s="711"/>
    </row>
    <row r="29" spans="1:25" s="21" customFormat="1" ht="15.75">
      <c r="A29" s="28"/>
      <c r="B29" s="5"/>
      <c r="C29" s="5" t="s">
        <v>19</v>
      </c>
      <c r="D29" s="36"/>
      <c r="E29" s="36" t="s">
        <v>5</v>
      </c>
      <c r="F29" s="6" t="s">
        <v>24</v>
      </c>
      <c r="G29" s="34">
        <v>85</v>
      </c>
      <c r="H29" s="54">
        <v>1650</v>
      </c>
      <c r="I29" s="56">
        <f>H29*$G29</f>
        <v>140250</v>
      </c>
      <c r="J29" s="54">
        <v>1600</v>
      </c>
      <c r="K29" s="56">
        <f>J29*$G29</f>
        <v>136000</v>
      </c>
      <c r="L29" s="54">
        <v>2300</v>
      </c>
      <c r="M29" s="56">
        <f>L29*$G29</f>
        <v>195500</v>
      </c>
      <c r="N29" s="54">
        <v>2100</v>
      </c>
      <c r="O29" s="56">
        <f>N29*$G29</f>
        <v>178500</v>
      </c>
      <c r="P29" s="54">
        <v>2500</v>
      </c>
      <c r="Q29" s="56">
        <f>P29*$G29</f>
        <v>212500</v>
      </c>
      <c r="R29" s="54">
        <v>1950</v>
      </c>
      <c r="S29" s="56">
        <f>R29*$G29</f>
        <v>165750</v>
      </c>
      <c r="T29" s="54">
        <v>1800</v>
      </c>
      <c r="U29" s="56">
        <f>T29*$G29</f>
        <v>153000</v>
      </c>
      <c r="V29" s="54">
        <v>1700</v>
      </c>
      <c r="W29" s="56">
        <f>V29*$G29</f>
        <v>144500</v>
      </c>
      <c r="X29" s="711">
        <f>MIN(H29:U29)</f>
        <v>1600</v>
      </c>
      <c r="Y29" s="712">
        <f>X29*$G29</f>
        <v>136000</v>
      </c>
    </row>
    <row r="30" spans="1:25" s="21" customFormat="1" ht="15.75">
      <c r="A30" s="28"/>
      <c r="B30" s="5"/>
      <c r="C30" s="5"/>
      <c r="D30" s="36"/>
      <c r="E30" s="36"/>
      <c r="F30" s="28"/>
      <c r="G30" s="34"/>
      <c r="H30" s="54"/>
      <c r="I30" s="54"/>
      <c r="J30" s="54"/>
      <c r="K30" s="54"/>
      <c r="L30" s="54"/>
      <c r="M30" s="54"/>
      <c r="N30" s="54"/>
      <c r="O30" s="54"/>
      <c r="P30" s="54"/>
      <c r="Q30" s="54"/>
      <c r="R30" s="54"/>
      <c r="S30" s="54"/>
      <c r="T30" s="54"/>
      <c r="U30" s="54"/>
      <c r="V30" s="54"/>
      <c r="W30" s="54"/>
      <c r="X30" s="711"/>
      <c r="Y30" s="711"/>
    </row>
    <row r="31" spans="1:25" s="21" customFormat="1" ht="151.5" customHeight="1">
      <c r="A31" s="28">
        <v>2</v>
      </c>
      <c r="B31" s="5" t="s">
        <v>41</v>
      </c>
      <c r="C31" s="8" t="s">
        <v>71</v>
      </c>
      <c r="D31" s="36" t="s">
        <v>67</v>
      </c>
      <c r="E31" s="36"/>
      <c r="F31" s="28"/>
      <c r="G31" s="34"/>
      <c r="H31" s="54"/>
      <c r="I31" s="57"/>
      <c r="J31" s="54"/>
      <c r="K31" s="57"/>
      <c r="L31" s="54"/>
      <c r="M31" s="57"/>
      <c r="N31" s="54"/>
      <c r="O31" s="57"/>
      <c r="P31" s="54"/>
      <c r="Q31" s="57"/>
      <c r="R31" s="54"/>
      <c r="S31" s="57"/>
      <c r="T31" s="54"/>
      <c r="U31" s="57"/>
      <c r="V31" s="54"/>
      <c r="W31" s="57"/>
      <c r="X31" s="711"/>
      <c r="Y31" s="712"/>
    </row>
    <row r="32" spans="1:25" s="21" customFormat="1" ht="15.75">
      <c r="A32" s="28"/>
      <c r="B32" s="5"/>
      <c r="C32" s="5" t="s">
        <v>59</v>
      </c>
      <c r="D32" s="36"/>
      <c r="E32" s="36"/>
      <c r="F32" s="28"/>
      <c r="G32" s="34"/>
      <c r="H32" s="54"/>
      <c r="I32" s="54"/>
      <c r="J32" s="54"/>
      <c r="K32" s="54"/>
      <c r="L32" s="54"/>
      <c r="M32" s="54"/>
      <c r="N32" s="54"/>
      <c r="O32" s="54"/>
      <c r="P32" s="54"/>
      <c r="Q32" s="54"/>
      <c r="R32" s="54"/>
      <c r="S32" s="54"/>
      <c r="T32" s="54"/>
      <c r="U32" s="54"/>
      <c r="V32" s="54"/>
      <c r="W32" s="54"/>
      <c r="X32" s="711"/>
      <c r="Y32" s="711"/>
    </row>
    <row r="33" spans="1:25" s="21" customFormat="1" ht="15.75">
      <c r="A33" s="28"/>
      <c r="B33" s="5"/>
      <c r="C33" s="5" t="s">
        <v>35</v>
      </c>
      <c r="D33" s="36"/>
      <c r="E33" s="36" t="s">
        <v>5</v>
      </c>
      <c r="F33" s="6" t="s">
        <v>24</v>
      </c>
      <c r="G33" s="34">
        <v>30</v>
      </c>
      <c r="H33" s="54">
        <v>2650</v>
      </c>
      <c r="I33" s="56">
        <f>H33*$G33</f>
        <v>79500</v>
      </c>
      <c r="J33" s="54">
        <v>2500</v>
      </c>
      <c r="K33" s="56">
        <f>J33*$G33</f>
        <v>75000</v>
      </c>
      <c r="L33" s="54">
        <v>3400</v>
      </c>
      <c r="M33" s="56">
        <f>L33*$G33</f>
        <v>102000</v>
      </c>
      <c r="N33" s="54">
        <v>2900</v>
      </c>
      <c r="O33" s="56">
        <f>N33*$G33</f>
        <v>87000</v>
      </c>
      <c r="P33" s="54">
        <v>4500</v>
      </c>
      <c r="Q33" s="56">
        <f>P33*$G33</f>
        <v>135000</v>
      </c>
      <c r="R33" s="54">
        <v>3600</v>
      </c>
      <c r="S33" s="56">
        <f>R33*$G33</f>
        <v>108000</v>
      </c>
      <c r="T33" s="54">
        <v>2560</v>
      </c>
      <c r="U33" s="56">
        <f>T33*$G33</f>
        <v>76800</v>
      </c>
      <c r="V33" s="54">
        <v>2560</v>
      </c>
      <c r="W33" s="56">
        <f>V33*$G33</f>
        <v>76800</v>
      </c>
      <c r="X33" s="711">
        <f>MIN(H33:U33)</f>
        <v>2500</v>
      </c>
      <c r="Y33" s="712">
        <f>X33*$G33</f>
        <v>75000</v>
      </c>
    </row>
    <row r="34" spans="1:25" s="21" customFormat="1" ht="15.75">
      <c r="A34" s="28"/>
      <c r="B34" s="5"/>
      <c r="C34" s="5"/>
      <c r="D34" s="36"/>
      <c r="E34" s="36"/>
      <c r="F34" s="28"/>
      <c r="G34" s="34"/>
      <c r="H34" s="54"/>
      <c r="I34" s="54"/>
      <c r="J34" s="54"/>
      <c r="K34" s="54"/>
      <c r="L34" s="54"/>
      <c r="M34" s="54"/>
      <c r="N34" s="54"/>
      <c r="O34" s="54"/>
      <c r="P34" s="54"/>
      <c r="Q34" s="54"/>
      <c r="R34" s="54"/>
      <c r="S34" s="54"/>
      <c r="T34" s="54"/>
      <c r="U34" s="54"/>
      <c r="V34" s="54"/>
      <c r="W34" s="54"/>
      <c r="X34" s="711"/>
      <c r="Y34" s="711"/>
    </row>
    <row r="35" spans="1:25" s="21" customFormat="1" ht="110.25">
      <c r="A35" s="28">
        <v>4</v>
      </c>
      <c r="B35" s="5" t="s">
        <v>76</v>
      </c>
      <c r="C35" s="5" t="s">
        <v>77</v>
      </c>
      <c r="D35" s="36"/>
      <c r="E35" s="36"/>
      <c r="F35" s="28"/>
      <c r="G35" s="34"/>
      <c r="H35" s="54"/>
      <c r="I35" s="57"/>
      <c r="J35" s="54"/>
      <c r="K35" s="57"/>
      <c r="L35" s="54"/>
      <c r="M35" s="57"/>
      <c r="N35" s="54"/>
      <c r="O35" s="57"/>
      <c r="P35" s="54"/>
      <c r="Q35" s="57"/>
      <c r="R35" s="54"/>
      <c r="S35" s="57"/>
      <c r="T35" s="54"/>
      <c r="U35" s="57"/>
      <c r="V35" s="54"/>
      <c r="W35" s="57"/>
      <c r="X35" s="711"/>
      <c r="Y35" s="712"/>
    </row>
    <row r="36" spans="1:25" s="21" customFormat="1" ht="15.75">
      <c r="A36" s="28"/>
      <c r="B36" s="5"/>
      <c r="C36" s="5" t="s">
        <v>20</v>
      </c>
      <c r="D36" s="36" t="s">
        <v>5</v>
      </c>
      <c r="E36" s="36" t="s">
        <v>5</v>
      </c>
      <c r="F36" s="28" t="s">
        <v>27</v>
      </c>
      <c r="G36" s="34">
        <v>60</v>
      </c>
      <c r="H36" s="54">
        <v>550</v>
      </c>
      <c r="I36" s="56">
        <f>H36*$G36</f>
        <v>33000</v>
      </c>
      <c r="J36" s="54">
        <v>400</v>
      </c>
      <c r="K36" s="56">
        <f>J36*$G36</f>
        <v>24000</v>
      </c>
      <c r="L36" s="54">
        <v>400</v>
      </c>
      <c r="M36" s="56">
        <f>L36*$G36</f>
        <v>24000</v>
      </c>
      <c r="N36" s="54">
        <v>400</v>
      </c>
      <c r="O36" s="56">
        <f>N36*$G36</f>
        <v>24000</v>
      </c>
      <c r="P36" s="54">
        <v>1000</v>
      </c>
      <c r="Q36" s="56">
        <f>P36*$G36</f>
        <v>60000</v>
      </c>
      <c r="R36" s="54">
        <v>650</v>
      </c>
      <c r="S36" s="56">
        <f>R36*$G36</f>
        <v>39000</v>
      </c>
      <c r="T36" s="54">
        <v>490</v>
      </c>
      <c r="U36" s="56">
        <f>T36*$G36</f>
        <v>29400</v>
      </c>
      <c r="V36" s="54">
        <v>450</v>
      </c>
      <c r="W36" s="56">
        <f>V36*$G36</f>
        <v>27000</v>
      </c>
      <c r="X36" s="711">
        <f>MIN(H36:U36)</f>
        <v>400</v>
      </c>
      <c r="Y36" s="712">
        <f>X36*$G36</f>
        <v>24000</v>
      </c>
    </row>
    <row r="37" spans="1:25" s="21" customFormat="1" ht="15.75">
      <c r="A37" s="28"/>
      <c r="B37" s="5"/>
      <c r="C37" s="5"/>
      <c r="D37" s="36"/>
      <c r="E37" s="36"/>
      <c r="F37" s="28"/>
      <c r="G37" s="34"/>
      <c r="H37" s="54"/>
      <c r="I37" s="54"/>
      <c r="J37" s="54"/>
      <c r="K37" s="54"/>
      <c r="L37" s="54"/>
      <c r="M37" s="54"/>
      <c r="N37" s="54"/>
      <c r="O37" s="54"/>
      <c r="P37" s="54"/>
      <c r="Q37" s="54"/>
      <c r="R37" s="54"/>
      <c r="S37" s="54"/>
      <c r="T37" s="54"/>
      <c r="U37" s="54"/>
      <c r="V37" s="54"/>
      <c r="W37" s="54"/>
      <c r="X37" s="711"/>
      <c r="Y37" s="711"/>
    </row>
    <row r="38" spans="1:25" s="21" customFormat="1" ht="110.25">
      <c r="A38" s="28">
        <v>5</v>
      </c>
      <c r="B38" s="5" t="s">
        <v>28</v>
      </c>
      <c r="C38" s="5" t="s">
        <v>74</v>
      </c>
      <c r="D38" s="36"/>
      <c r="E38" s="36"/>
      <c r="F38" s="28"/>
      <c r="G38" s="34"/>
      <c r="H38" s="54"/>
      <c r="I38" s="57"/>
      <c r="J38" s="54"/>
      <c r="K38" s="57"/>
      <c r="L38" s="54"/>
      <c r="M38" s="57"/>
      <c r="N38" s="54"/>
      <c r="O38" s="57"/>
      <c r="P38" s="54"/>
      <c r="Q38" s="57"/>
      <c r="R38" s="54"/>
      <c r="S38" s="57"/>
      <c r="T38" s="54"/>
      <c r="U38" s="57"/>
      <c r="V38" s="54"/>
      <c r="W38" s="57"/>
      <c r="X38" s="711"/>
      <c r="Y38" s="712"/>
    </row>
    <row r="39" spans="1:25" s="21" customFormat="1" ht="15.75">
      <c r="A39" s="28"/>
      <c r="B39" s="5"/>
      <c r="C39" s="5" t="s">
        <v>33</v>
      </c>
      <c r="D39" s="36" t="s">
        <v>5</v>
      </c>
      <c r="E39" s="36" t="s">
        <v>5</v>
      </c>
      <c r="F39" s="28" t="s">
        <v>27</v>
      </c>
      <c r="G39" s="34">
        <v>20</v>
      </c>
      <c r="H39" s="54">
        <v>1450</v>
      </c>
      <c r="I39" s="56">
        <f>H39*$G39</f>
        <v>29000</v>
      </c>
      <c r="J39" s="54">
        <v>750</v>
      </c>
      <c r="K39" s="56">
        <f>J39*$G39</f>
        <v>15000</v>
      </c>
      <c r="L39" s="54">
        <v>500</v>
      </c>
      <c r="M39" s="56">
        <f>L39*$G39</f>
        <v>10000</v>
      </c>
      <c r="N39" s="54">
        <v>500</v>
      </c>
      <c r="O39" s="56">
        <f>N39*$G39</f>
        <v>10000</v>
      </c>
      <c r="P39" s="54">
        <v>350</v>
      </c>
      <c r="Q39" s="56">
        <f>P39*$G39</f>
        <v>7000</v>
      </c>
      <c r="R39" s="54">
        <v>350</v>
      </c>
      <c r="S39" s="56">
        <f>R39*$G39</f>
        <v>7000</v>
      </c>
      <c r="T39" s="54">
        <v>350</v>
      </c>
      <c r="U39" s="56">
        <f>T39*$G39</f>
        <v>7000</v>
      </c>
      <c r="V39" s="54">
        <v>350</v>
      </c>
      <c r="W39" s="56">
        <f>V39*$G39</f>
        <v>7000</v>
      </c>
      <c r="X39" s="711">
        <f>MIN(H39:U39)</f>
        <v>350</v>
      </c>
      <c r="Y39" s="712">
        <f>X39*$G39</f>
        <v>7000</v>
      </c>
    </row>
    <row r="40" spans="1:25" s="21" customFormat="1" ht="15.75">
      <c r="A40" s="28"/>
      <c r="B40" s="5"/>
      <c r="C40" s="5"/>
      <c r="D40" s="36"/>
      <c r="E40" s="36"/>
      <c r="F40" s="28"/>
      <c r="G40" s="34"/>
      <c r="H40" s="54"/>
      <c r="I40" s="54"/>
      <c r="J40" s="54"/>
      <c r="K40" s="54"/>
      <c r="L40" s="54"/>
      <c r="M40" s="54"/>
      <c r="N40" s="54"/>
      <c r="O40" s="54"/>
      <c r="P40" s="54"/>
      <c r="Q40" s="54"/>
      <c r="R40" s="54"/>
      <c r="S40" s="54"/>
      <c r="T40" s="54"/>
      <c r="U40" s="54"/>
      <c r="V40" s="54"/>
      <c r="W40" s="54"/>
      <c r="X40" s="711"/>
      <c r="Y40" s="711"/>
    </row>
    <row r="41" spans="1:25" s="21" customFormat="1" ht="47.25">
      <c r="A41" s="11">
        <v>6</v>
      </c>
      <c r="B41" s="14" t="s">
        <v>57</v>
      </c>
      <c r="C41" s="7" t="s">
        <v>69</v>
      </c>
      <c r="D41" s="36" t="s">
        <v>67</v>
      </c>
      <c r="E41" s="36"/>
      <c r="F41" s="28"/>
      <c r="G41" s="34"/>
      <c r="H41" s="54"/>
      <c r="I41" s="54"/>
      <c r="J41" s="54"/>
      <c r="K41" s="54"/>
      <c r="L41" s="54"/>
      <c r="M41" s="54"/>
      <c r="N41" s="54"/>
      <c r="O41" s="54"/>
      <c r="P41" s="54"/>
      <c r="Q41" s="54"/>
      <c r="R41" s="54"/>
      <c r="S41" s="54"/>
      <c r="T41" s="54"/>
      <c r="U41" s="54"/>
      <c r="V41" s="54"/>
      <c r="W41" s="54"/>
      <c r="X41" s="711"/>
      <c r="Y41" s="711"/>
    </row>
    <row r="42" spans="1:25" s="21" customFormat="1" ht="15.75">
      <c r="A42" s="11"/>
      <c r="B42" s="10"/>
      <c r="C42" s="7" t="s">
        <v>58</v>
      </c>
      <c r="D42" s="36"/>
      <c r="E42" s="36"/>
      <c r="F42" s="28"/>
      <c r="G42" s="34"/>
      <c r="H42" s="54"/>
      <c r="I42" s="54"/>
      <c r="J42" s="54"/>
      <c r="K42" s="54"/>
      <c r="L42" s="54"/>
      <c r="M42" s="54"/>
      <c r="N42" s="54"/>
      <c r="O42" s="54"/>
      <c r="P42" s="54"/>
      <c r="Q42" s="54"/>
      <c r="R42" s="54"/>
      <c r="S42" s="54"/>
      <c r="T42" s="54"/>
      <c r="U42" s="54"/>
      <c r="V42" s="54"/>
      <c r="W42" s="54"/>
      <c r="X42" s="711"/>
      <c r="Y42" s="711"/>
    </row>
    <row r="43" spans="1:25" s="21" customFormat="1" ht="15.75">
      <c r="A43" s="11"/>
      <c r="B43" s="10"/>
      <c r="C43" s="7" t="s">
        <v>70</v>
      </c>
      <c r="D43" s="36"/>
      <c r="E43" s="36" t="s">
        <v>5</v>
      </c>
      <c r="F43" s="28" t="s">
        <v>27</v>
      </c>
      <c r="G43" s="34">
        <v>12</v>
      </c>
      <c r="H43" s="54">
        <v>6500</v>
      </c>
      <c r="I43" s="56">
        <f>H43*$G43</f>
        <v>78000</v>
      </c>
      <c r="J43" s="54">
        <v>1050</v>
      </c>
      <c r="K43" s="56">
        <f>J43*$G43</f>
        <v>12600</v>
      </c>
      <c r="L43" s="54">
        <v>3200</v>
      </c>
      <c r="M43" s="56">
        <f>L43*$G43</f>
        <v>38400</v>
      </c>
      <c r="N43" s="54">
        <v>3200</v>
      </c>
      <c r="O43" s="56">
        <f>N43*$G43</f>
        <v>38400</v>
      </c>
      <c r="P43" s="54">
        <v>950</v>
      </c>
      <c r="Q43" s="56">
        <f>P43*$G43</f>
        <v>11400</v>
      </c>
      <c r="R43" s="54">
        <v>950</v>
      </c>
      <c r="S43" s="56">
        <f>R43*$G43</f>
        <v>11400</v>
      </c>
      <c r="T43" s="54">
        <v>2250</v>
      </c>
      <c r="U43" s="56">
        <f>T43*$G43</f>
        <v>27000</v>
      </c>
      <c r="V43" s="54">
        <v>1050</v>
      </c>
      <c r="W43" s="56">
        <f>V43*$G43</f>
        <v>12600</v>
      </c>
      <c r="X43" s="711">
        <f>MIN(H43:U43)</f>
        <v>950</v>
      </c>
      <c r="Y43" s="712">
        <f>X43*$G43</f>
        <v>11400</v>
      </c>
    </row>
    <row r="44" spans="1:25" s="21" customFormat="1" ht="15.75">
      <c r="A44" s="28"/>
      <c r="B44" s="5"/>
      <c r="C44" s="5"/>
      <c r="D44" s="36"/>
      <c r="E44" s="36"/>
      <c r="F44" s="28"/>
      <c r="G44" s="34"/>
      <c r="H44" s="54"/>
      <c r="I44" s="54"/>
      <c r="J44" s="54"/>
      <c r="K44" s="54"/>
      <c r="L44" s="54"/>
      <c r="M44" s="54"/>
      <c r="N44" s="54"/>
      <c r="O44" s="54"/>
      <c r="P44" s="54"/>
      <c r="Q44" s="54"/>
      <c r="R44" s="54"/>
      <c r="S44" s="54"/>
      <c r="T44" s="54"/>
      <c r="U44" s="54"/>
      <c r="V44" s="54"/>
      <c r="W44" s="54"/>
      <c r="X44" s="711"/>
      <c r="Y44" s="711"/>
    </row>
    <row r="45" spans="1:25" s="21" customFormat="1" ht="122.25" customHeight="1">
      <c r="A45" s="28">
        <v>7</v>
      </c>
      <c r="B45" s="5" t="s">
        <v>29</v>
      </c>
      <c r="C45" s="5" t="s">
        <v>50</v>
      </c>
      <c r="D45" s="36"/>
      <c r="E45" s="36"/>
      <c r="F45" s="28"/>
      <c r="G45" s="34"/>
      <c r="H45" s="54"/>
      <c r="I45" s="54"/>
      <c r="J45" s="54"/>
      <c r="K45" s="54"/>
      <c r="L45" s="54"/>
      <c r="M45" s="54"/>
      <c r="N45" s="54"/>
      <c r="O45" s="54"/>
      <c r="P45" s="54"/>
      <c r="Q45" s="54"/>
      <c r="R45" s="54"/>
      <c r="S45" s="54"/>
      <c r="T45" s="54"/>
      <c r="U45" s="54"/>
      <c r="V45" s="54"/>
      <c r="W45" s="54"/>
      <c r="X45" s="711"/>
      <c r="Y45" s="711"/>
    </row>
    <row r="46" spans="1:25" s="21" customFormat="1" ht="15.75">
      <c r="A46" s="28"/>
      <c r="B46" s="5"/>
      <c r="C46" s="5" t="s">
        <v>61</v>
      </c>
      <c r="D46" s="36"/>
      <c r="E46" s="36"/>
      <c r="F46" s="28"/>
      <c r="G46" s="34"/>
      <c r="H46" s="54"/>
      <c r="I46" s="54"/>
      <c r="J46" s="54"/>
      <c r="K46" s="54"/>
      <c r="L46" s="54"/>
      <c r="M46" s="54"/>
      <c r="N46" s="54"/>
      <c r="O46" s="54"/>
      <c r="P46" s="54"/>
      <c r="Q46" s="54"/>
      <c r="R46" s="54"/>
      <c r="S46" s="54"/>
      <c r="T46" s="54"/>
      <c r="U46" s="54"/>
      <c r="V46" s="54"/>
      <c r="W46" s="54"/>
      <c r="X46" s="711"/>
      <c r="Y46" s="711"/>
    </row>
    <row r="47" spans="1:25" s="21" customFormat="1" ht="15.75">
      <c r="A47" s="28"/>
      <c r="B47" s="5"/>
      <c r="C47" s="5" t="s">
        <v>45</v>
      </c>
      <c r="D47" s="36" t="s">
        <v>5</v>
      </c>
      <c r="E47" s="36" t="s">
        <v>5</v>
      </c>
      <c r="F47" s="6" t="s">
        <v>24</v>
      </c>
      <c r="G47" s="34">
        <v>175</v>
      </c>
      <c r="H47" s="54">
        <v>1450</v>
      </c>
      <c r="I47" s="56">
        <f>H47*$G47</f>
        <v>253750</v>
      </c>
      <c r="J47" s="54">
        <v>1400</v>
      </c>
      <c r="K47" s="56">
        <f>J47*$G47</f>
        <v>245000</v>
      </c>
      <c r="L47" s="54">
        <v>2100</v>
      </c>
      <c r="M47" s="56">
        <f>L47*$G47</f>
        <v>367500</v>
      </c>
      <c r="N47" s="54">
        <v>2000</v>
      </c>
      <c r="O47" s="56">
        <f>N47*$G47</f>
        <v>350000</v>
      </c>
      <c r="P47" s="54">
        <v>2000</v>
      </c>
      <c r="Q47" s="56">
        <f>P47*$G47</f>
        <v>350000</v>
      </c>
      <c r="R47" s="54">
        <v>1800</v>
      </c>
      <c r="S47" s="56">
        <f>R47*$G47</f>
        <v>315000</v>
      </c>
      <c r="T47" s="54">
        <v>1700</v>
      </c>
      <c r="U47" s="56">
        <f>T47*$G47</f>
        <v>297500</v>
      </c>
      <c r="V47" s="54">
        <v>1700</v>
      </c>
      <c r="W47" s="56">
        <f>V47*$G47</f>
        <v>297500</v>
      </c>
      <c r="X47" s="711">
        <f>MIN(H47:U47)</f>
        <v>1400</v>
      </c>
      <c r="Y47" s="712">
        <f>X47*$G47</f>
        <v>245000</v>
      </c>
    </row>
    <row r="48" spans="1:25" s="21" customFormat="1" ht="15.75">
      <c r="A48" s="28"/>
      <c r="B48" s="5"/>
      <c r="C48" s="5"/>
      <c r="D48" s="36"/>
      <c r="E48" s="36"/>
      <c r="F48" s="28"/>
      <c r="G48" s="34"/>
      <c r="H48" s="54"/>
      <c r="I48" s="54"/>
      <c r="J48" s="54"/>
      <c r="K48" s="54"/>
      <c r="L48" s="54"/>
      <c r="M48" s="54"/>
      <c r="N48" s="54"/>
      <c r="O48" s="54"/>
      <c r="P48" s="54"/>
      <c r="Q48" s="54"/>
      <c r="R48" s="54"/>
      <c r="S48" s="54"/>
      <c r="T48" s="54"/>
      <c r="U48" s="54"/>
      <c r="V48" s="54"/>
      <c r="W48" s="54"/>
      <c r="X48" s="711"/>
      <c r="Y48" s="711"/>
    </row>
    <row r="49" spans="1:25" s="21" customFormat="1" ht="91.5" customHeight="1">
      <c r="A49" s="28">
        <v>8</v>
      </c>
      <c r="B49" s="5" t="s">
        <v>6</v>
      </c>
      <c r="C49" s="5" t="s">
        <v>51</v>
      </c>
      <c r="D49" s="36" t="s">
        <v>5</v>
      </c>
      <c r="E49" s="36" t="s">
        <v>5</v>
      </c>
      <c r="F49" s="28" t="s">
        <v>27</v>
      </c>
      <c r="G49" s="34">
        <v>50</v>
      </c>
      <c r="H49" s="54">
        <v>2100</v>
      </c>
      <c r="I49" s="56">
        <f>H49*$G49</f>
        <v>105000</v>
      </c>
      <c r="J49" s="54">
        <v>1100</v>
      </c>
      <c r="K49" s="56">
        <f>J49*$G49</f>
        <v>55000</v>
      </c>
      <c r="L49" s="54">
        <v>500</v>
      </c>
      <c r="M49" s="56">
        <f>L49*$G49</f>
        <v>25000</v>
      </c>
      <c r="N49" s="54">
        <v>500</v>
      </c>
      <c r="O49" s="56">
        <f>N49*$G49</f>
        <v>25000</v>
      </c>
      <c r="P49" s="54">
        <v>750</v>
      </c>
      <c r="Q49" s="56">
        <f>P49*$G49</f>
        <v>37500</v>
      </c>
      <c r="R49" s="54">
        <v>650</v>
      </c>
      <c r="S49" s="56">
        <f>R49*$G49</f>
        <v>32500</v>
      </c>
      <c r="T49" s="54">
        <v>650</v>
      </c>
      <c r="U49" s="56">
        <f>T49*$G49</f>
        <v>32500</v>
      </c>
      <c r="V49" s="54">
        <v>600</v>
      </c>
      <c r="W49" s="56">
        <f>V49*$G49</f>
        <v>30000</v>
      </c>
      <c r="X49" s="711">
        <f>MIN(H49:U49)</f>
        <v>500</v>
      </c>
      <c r="Y49" s="712">
        <f>X49*$G49</f>
        <v>25000</v>
      </c>
    </row>
    <row r="50" spans="1:25" s="21" customFormat="1" ht="15.75">
      <c r="A50" s="28"/>
      <c r="B50" s="37"/>
      <c r="C50" s="38"/>
      <c r="D50" s="38"/>
      <c r="E50" s="39"/>
      <c r="F50" s="40"/>
      <c r="G50" s="41"/>
      <c r="H50" s="54"/>
      <c r="I50" s="54"/>
      <c r="J50" s="54"/>
      <c r="K50" s="54"/>
      <c r="L50" s="54"/>
      <c r="M50" s="54"/>
      <c r="N50" s="54"/>
      <c r="O50" s="54"/>
      <c r="P50" s="54"/>
      <c r="Q50" s="54"/>
      <c r="R50" s="54"/>
      <c r="S50" s="54"/>
      <c r="T50" s="54"/>
      <c r="U50" s="54"/>
      <c r="V50" s="54"/>
      <c r="W50" s="54"/>
      <c r="X50" s="711"/>
      <c r="Y50" s="711"/>
    </row>
    <row r="51" spans="1:25" s="21" customFormat="1" ht="77.25" customHeight="1">
      <c r="A51" s="28">
        <v>9</v>
      </c>
      <c r="B51" s="5" t="s">
        <v>7</v>
      </c>
      <c r="C51" s="5" t="s">
        <v>46</v>
      </c>
      <c r="D51" s="36" t="s">
        <v>5</v>
      </c>
      <c r="E51" s="36" t="s">
        <v>5</v>
      </c>
      <c r="F51" s="6" t="s">
        <v>24</v>
      </c>
      <c r="G51" s="34">
        <v>110</v>
      </c>
      <c r="H51" s="54">
        <v>255</v>
      </c>
      <c r="I51" s="56">
        <f>H51*$G51</f>
        <v>28050</v>
      </c>
      <c r="J51" s="54">
        <v>90</v>
      </c>
      <c r="K51" s="56">
        <f>J51*$G51</f>
        <v>9900</v>
      </c>
      <c r="L51" s="54">
        <v>150</v>
      </c>
      <c r="M51" s="56">
        <f>L51*$G51</f>
        <v>16500</v>
      </c>
      <c r="N51" s="54">
        <v>150</v>
      </c>
      <c r="O51" s="56">
        <f>N51*$G51</f>
        <v>16500</v>
      </c>
      <c r="P51" s="54">
        <v>150</v>
      </c>
      <c r="Q51" s="56">
        <f>P51*$G51</f>
        <v>16500</v>
      </c>
      <c r="R51" s="54">
        <v>80</v>
      </c>
      <c r="S51" s="56">
        <f>R51*$G51</f>
        <v>8800</v>
      </c>
      <c r="T51" s="54">
        <v>80</v>
      </c>
      <c r="U51" s="56">
        <f>T51*$G51</f>
        <v>8800</v>
      </c>
      <c r="V51" s="54">
        <v>80</v>
      </c>
      <c r="W51" s="56">
        <f>V51*$G51</f>
        <v>8800</v>
      </c>
      <c r="X51" s="711">
        <f>MIN(H51:U51)</f>
        <v>80</v>
      </c>
      <c r="Y51" s="712">
        <f>X51*$G51</f>
        <v>8800</v>
      </c>
    </row>
    <row r="52" spans="1:25" s="21" customFormat="1" ht="15.75">
      <c r="A52" s="28"/>
      <c r="B52" s="5"/>
      <c r="C52" s="5"/>
      <c r="D52" s="36"/>
      <c r="E52" s="36"/>
      <c r="F52" s="28"/>
      <c r="G52" s="34"/>
      <c r="H52" s="54"/>
      <c r="I52" s="57"/>
      <c r="J52" s="54"/>
      <c r="K52" s="57"/>
      <c r="L52" s="54"/>
      <c r="M52" s="57"/>
      <c r="N52" s="54"/>
      <c r="O52" s="57"/>
      <c r="P52" s="54"/>
      <c r="Q52" s="57"/>
      <c r="R52" s="54"/>
      <c r="S52" s="57"/>
      <c r="T52" s="54"/>
      <c r="U52" s="57"/>
      <c r="V52" s="54"/>
      <c r="W52" s="57"/>
      <c r="X52" s="711"/>
      <c r="Y52" s="712"/>
    </row>
    <row r="53" spans="1:25" s="21" customFormat="1" ht="123" customHeight="1">
      <c r="A53" s="28">
        <v>10</v>
      </c>
      <c r="B53" s="14" t="s">
        <v>37</v>
      </c>
      <c r="C53" s="42" t="s">
        <v>52</v>
      </c>
      <c r="D53" s="59" t="s">
        <v>68</v>
      </c>
      <c r="E53" s="36"/>
      <c r="F53" s="59"/>
      <c r="G53" s="44"/>
      <c r="H53" s="54"/>
      <c r="I53" s="57"/>
      <c r="J53" s="54"/>
      <c r="K53" s="57"/>
      <c r="L53" s="54"/>
      <c r="M53" s="57"/>
      <c r="N53" s="54"/>
      <c r="O53" s="57"/>
      <c r="P53" s="54"/>
      <c r="Q53" s="57"/>
      <c r="R53" s="54"/>
      <c r="S53" s="57"/>
      <c r="T53" s="54"/>
      <c r="U53" s="57"/>
      <c r="V53" s="54"/>
      <c r="W53" s="57"/>
      <c r="X53" s="711"/>
      <c r="Y53" s="712"/>
    </row>
    <row r="54" spans="1:25" s="21" customFormat="1" ht="15.75">
      <c r="A54" s="28"/>
      <c r="B54" s="13"/>
      <c r="C54" s="7" t="s">
        <v>63</v>
      </c>
      <c r="D54" s="7"/>
      <c r="E54" s="11"/>
      <c r="F54" s="43"/>
      <c r="G54" s="44"/>
      <c r="H54" s="54"/>
      <c r="I54" s="57"/>
      <c r="J54" s="54"/>
      <c r="K54" s="57"/>
      <c r="L54" s="54"/>
      <c r="M54" s="57"/>
      <c r="N54" s="54"/>
      <c r="O54" s="57"/>
      <c r="P54" s="54"/>
      <c r="Q54" s="57"/>
      <c r="R54" s="54"/>
      <c r="S54" s="57"/>
      <c r="T54" s="54"/>
      <c r="U54" s="57"/>
      <c r="V54" s="54"/>
      <c r="W54" s="57"/>
      <c r="X54" s="711"/>
      <c r="Y54" s="712"/>
    </row>
    <row r="55" spans="1:25" s="21" customFormat="1" ht="15.75">
      <c r="A55" s="28"/>
      <c r="B55" s="13"/>
      <c r="C55" s="7" t="s">
        <v>32</v>
      </c>
      <c r="D55" s="7"/>
      <c r="E55" s="36" t="s">
        <v>5</v>
      </c>
      <c r="F55" s="6" t="s">
        <v>24</v>
      </c>
      <c r="G55" s="45">
        <v>75</v>
      </c>
      <c r="H55" s="54">
        <v>3650</v>
      </c>
      <c r="I55" s="56">
        <f>H55*$G55</f>
        <v>273750</v>
      </c>
      <c r="J55" s="54">
        <v>3600</v>
      </c>
      <c r="K55" s="56">
        <f>J55*$G55</f>
        <v>270000</v>
      </c>
      <c r="L55" s="54">
        <v>4500</v>
      </c>
      <c r="M55" s="56">
        <f>L55*$G55</f>
        <v>337500</v>
      </c>
      <c r="N55" s="54">
        <v>4000</v>
      </c>
      <c r="O55" s="56">
        <f>N55*$G55</f>
        <v>300000</v>
      </c>
      <c r="P55" s="54">
        <v>4500</v>
      </c>
      <c r="Q55" s="56">
        <f>P55*$G55</f>
        <v>337500</v>
      </c>
      <c r="R55" s="54">
        <v>3800</v>
      </c>
      <c r="S55" s="56">
        <f>R55*$G55</f>
        <v>285000</v>
      </c>
      <c r="T55" s="54">
        <v>3800</v>
      </c>
      <c r="U55" s="56">
        <f>T55*$G55</f>
        <v>285000</v>
      </c>
      <c r="V55" s="54">
        <v>3800</v>
      </c>
      <c r="W55" s="56">
        <f>V55*$G55</f>
        <v>285000</v>
      </c>
      <c r="X55" s="711">
        <f>MIN(H55:U55)</f>
        <v>3600</v>
      </c>
      <c r="Y55" s="712">
        <f>X55*$G55</f>
        <v>270000</v>
      </c>
    </row>
    <row r="56" spans="1:25" s="21" customFormat="1" ht="15.75">
      <c r="A56" s="28"/>
      <c r="B56" s="5"/>
      <c r="C56" s="5"/>
      <c r="D56" s="36"/>
      <c r="E56" s="36"/>
      <c r="F56" s="28"/>
      <c r="G56" s="34"/>
      <c r="H56" s="54"/>
      <c r="I56" s="57"/>
      <c r="J56" s="54"/>
      <c r="K56" s="57"/>
      <c r="L56" s="54"/>
      <c r="M56" s="57"/>
      <c r="N56" s="54"/>
      <c r="O56" s="57"/>
      <c r="P56" s="54"/>
      <c r="Q56" s="57"/>
      <c r="R56" s="54"/>
      <c r="S56" s="57"/>
      <c r="T56" s="54"/>
      <c r="U56" s="57"/>
      <c r="V56" s="54"/>
      <c r="W56" s="57"/>
      <c r="X56" s="711"/>
      <c r="Y56" s="712"/>
    </row>
    <row r="57" spans="1:25" s="21" customFormat="1" ht="138" customHeight="1">
      <c r="A57" s="28">
        <v>11</v>
      </c>
      <c r="B57" s="14" t="s">
        <v>75</v>
      </c>
      <c r="C57" s="7" t="s">
        <v>53</v>
      </c>
      <c r="D57" s="7" t="s">
        <v>64</v>
      </c>
      <c r="E57" s="11"/>
      <c r="F57" s="43"/>
      <c r="G57" s="44"/>
      <c r="H57" s="54"/>
      <c r="I57" s="57"/>
      <c r="J57" s="54"/>
      <c r="K57" s="57"/>
      <c r="L57" s="54"/>
      <c r="M57" s="57"/>
      <c r="N57" s="54"/>
      <c r="O57" s="57"/>
      <c r="P57" s="54"/>
      <c r="Q57" s="57"/>
      <c r="R57" s="54"/>
      <c r="S57" s="57"/>
      <c r="T57" s="54"/>
      <c r="U57" s="57"/>
      <c r="V57" s="54"/>
      <c r="W57" s="57"/>
      <c r="X57" s="711"/>
      <c r="Y57" s="712"/>
    </row>
    <row r="58" spans="1:25" s="21" customFormat="1" ht="15.75">
      <c r="A58" s="46"/>
      <c r="B58" s="13"/>
      <c r="C58" s="7" t="s">
        <v>62</v>
      </c>
      <c r="D58" s="7"/>
      <c r="E58" s="11"/>
      <c r="F58" s="43"/>
      <c r="G58" s="44"/>
      <c r="H58" s="54"/>
      <c r="I58" s="54"/>
      <c r="J58" s="54"/>
      <c r="K58" s="54"/>
      <c r="L58" s="54"/>
      <c r="M58" s="54"/>
      <c r="N58" s="54"/>
      <c r="O58" s="54"/>
      <c r="P58" s="54"/>
      <c r="Q58" s="54"/>
      <c r="R58" s="54"/>
      <c r="S58" s="54"/>
      <c r="T58" s="54"/>
      <c r="U58" s="54"/>
      <c r="V58" s="54"/>
      <c r="W58" s="54"/>
      <c r="X58" s="711"/>
      <c r="Y58" s="711"/>
    </row>
    <row r="59" spans="1:25" s="21" customFormat="1" ht="15.75">
      <c r="A59" s="46"/>
      <c r="B59" s="47"/>
      <c r="C59" s="7" t="s">
        <v>31</v>
      </c>
      <c r="D59" s="7"/>
      <c r="E59" s="36" t="s">
        <v>5</v>
      </c>
      <c r="F59" s="6" t="s">
        <v>24</v>
      </c>
      <c r="G59" s="45">
        <v>75</v>
      </c>
      <c r="H59" s="54">
        <v>3150</v>
      </c>
      <c r="I59" s="56">
        <f>H59*$G59</f>
        <v>236250</v>
      </c>
      <c r="J59" s="54">
        <v>2900</v>
      </c>
      <c r="K59" s="56">
        <f>J59*$G59</f>
        <v>217500</v>
      </c>
      <c r="L59" s="54">
        <v>3800</v>
      </c>
      <c r="M59" s="56">
        <f>L59*$G59</f>
        <v>285000</v>
      </c>
      <c r="N59" s="54">
        <v>3500</v>
      </c>
      <c r="O59" s="56">
        <f>N59*$G59</f>
        <v>262500</v>
      </c>
      <c r="P59" s="54">
        <v>4000</v>
      </c>
      <c r="Q59" s="56">
        <f>P59*$G59</f>
        <v>300000</v>
      </c>
      <c r="R59" s="54">
        <v>3600</v>
      </c>
      <c r="S59" s="56">
        <f>R59*$G59</f>
        <v>270000</v>
      </c>
      <c r="T59" s="54">
        <v>3300</v>
      </c>
      <c r="U59" s="56">
        <f>T59*$G59</f>
        <v>247500</v>
      </c>
      <c r="V59" s="54">
        <v>3150</v>
      </c>
      <c r="W59" s="56">
        <f>V59*$G59</f>
        <v>236250</v>
      </c>
      <c r="X59" s="711">
        <f>MIN(H59:U59)</f>
        <v>2900</v>
      </c>
      <c r="Y59" s="712">
        <f>X59*$G59</f>
        <v>217500</v>
      </c>
    </row>
    <row r="60" spans="1:25">
      <c r="A60" s="60"/>
      <c r="B60" s="60"/>
      <c r="C60" s="60"/>
      <c r="D60" s="52"/>
      <c r="E60" s="52"/>
      <c r="F60" s="52"/>
      <c r="G60" s="52"/>
      <c r="H60" s="52"/>
      <c r="I60" s="52"/>
      <c r="J60" s="52"/>
      <c r="K60" s="52"/>
      <c r="L60" s="52"/>
      <c r="M60" s="52"/>
      <c r="N60" s="52"/>
      <c r="O60" s="52"/>
      <c r="P60" s="52"/>
      <c r="Q60" s="52"/>
      <c r="R60" s="52"/>
      <c r="S60" s="52"/>
      <c r="T60" s="52"/>
      <c r="U60" s="52"/>
      <c r="V60" s="52"/>
      <c r="W60" s="52"/>
      <c r="X60" s="742"/>
      <c r="Y60" s="742"/>
    </row>
    <row r="61" spans="1:25">
      <c r="A61" s="60"/>
      <c r="B61" s="61"/>
      <c r="C61" s="64" t="s">
        <v>80</v>
      </c>
      <c r="D61" s="62"/>
      <c r="E61" s="62"/>
      <c r="F61" s="62"/>
      <c r="G61" s="62"/>
      <c r="H61" s="62"/>
      <c r="I61" s="65">
        <f>SUM(I6:I60)</f>
        <v>2348100</v>
      </c>
      <c r="J61" s="62"/>
      <c r="K61" s="65">
        <f>SUM(K6:K60)</f>
        <v>1928100</v>
      </c>
      <c r="L61" s="62"/>
      <c r="M61" s="65">
        <f>SUM(M6:M60)</f>
        <v>2822900</v>
      </c>
      <c r="N61" s="62"/>
      <c r="O61" s="65">
        <f>SUM(O6:O60)</f>
        <v>2595950</v>
      </c>
      <c r="P61" s="62"/>
      <c r="Q61" s="633">
        <f>SUM(Q6:Q60)</f>
        <v>2334150</v>
      </c>
      <c r="R61" s="62"/>
      <c r="S61" s="633">
        <f>SUM(S6:S60)</f>
        <v>2251700</v>
      </c>
      <c r="T61" s="62"/>
      <c r="U61" s="633">
        <f>SUM(U6:U60)</f>
        <v>2441710</v>
      </c>
      <c r="V61" s="62"/>
      <c r="W61" s="633">
        <f>SUM(W6:W60)</f>
        <v>2152210</v>
      </c>
      <c r="X61" s="742"/>
      <c r="Y61" s="743">
        <f>SUM(Y6:Y60)</f>
        <v>1877460</v>
      </c>
    </row>
  </sheetData>
  <protectedRanges>
    <protectedRange sqref="F1:F2 F26 F22:F23 F28 F32 F17 F56 F11 F4 F13 F30 F9 F52 F49:F50 F34:F46" name="Range1"/>
    <protectedRange sqref="F12 F5:F7 F14:F15 F21 F24 F29 F33 F47 F51 F55 F59 F18:F19" name="Range1_1_1"/>
    <protectedRange sqref="F48" name="Range1_4"/>
    <protectedRange sqref="F16:G16" name="Range1_3"/>
    <protectedRange sqref="F20 F27 F31 F25" name="Range1_5"/>
    <protectedRange sqref="G18:G19" name="Range1_7"/>
    <protectedRange sqref="F53:F54" name="Range1_8"/>
    <protectedRange sqref="F57:F58" name="Range1_13"/>
  </protectedRanges>
  <autoFilter ref="A2:Y61">
    <filterColumn colId="7" showButton="0"/>
    <filterColumn colId="11" showButton="0"/>
    <filterColumn colId="13" showButton="0"/>
    <filterColumn colId="15" showButton="0"/>
    <filterColumn colId="19" showButton="0"/>
    <filterColumn colId="23" showButton="0"/>
  </autoFilter>
  <mergeCells count="13">
    <mergeCell ref="A26:G26"/>
    <mergeCell ref="A5:G5"/>
    <mergeCell ref="A1:E1"/>
    <mergeCell ref="H2:I2"/>
    <mergeCell ref="X2:Y2"/>
    <mergeCell ref="T2:U2"/>
    <mergeCell ref="P2:Q2"/>
    <mergeCell ref="L2:M2"/>
    <mergeCell ref="N2:O2"/>
    <mergeCell ref="A12:G12"/>
    <mergeCell ref="J2:K2"/>
    <mergeCell ref="R2:S2"/>
    <mergeCell ref="V2:W2"/>
  </mergeCells>
  <pageMargins left="0.7" right="0.7" top="0.75" bottom="0.75" header="0.3" footer="0.3"/>
  <pageSetup paperSize="9" scale="5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89"/>
  <sheetViews>
    <sheetView topLeftCell="K1" zoomScale="70" zoomScaleNormal="70" zoomScaleSheetLayoutView="100" workbookViewId="0">
      <pane ySplit="5" topLeftCell="A27" activePane="bottomLeft" state="frozen"/>
      <selection pane="bottomLeft" activeCell="U1" sqref="U1:X1048576"/>
    </sheetView>
  </sheetViews>
  <sheetFormatPr defaultColWidth="9" defaultRowHeight="12.75"/>
  <cols>
    <col min="1" max="1" width="7.42578125" style="256" customWidth="1"/>
    <col min="2" max="2" width="70" style="296" customWidth="1"/>
    <col min="3" max="3" width="5.42578125" style="256" customWidth="1"/>
    <col min="4" max="4" width="8.140625" style="297" customWidth="1"/>
    <col min="5" max="5" width="12.7109375" style="298" customWidth="1"/>
    <col min="6" max="6" width="15.85546875" style="298" customWidth="1"/>
    <col min="7" max="7" width="12.85546875" style="299" customWidth="1"/>
    <col min="8" max="8" width="18.140625" style="299" customWidth="1"/>
    <col min="9" max="9" width="12.7109375" style="298" customWidth="1"/>
    <col min="10" max="10" width="15.85546875" style="298" customWidth="1"/>
    <col min="11" max="11" width="12.85546875" style="299" customWidth="1"/>
    <col min="12" max="12" width="18.140625" style="299" customWidth="1"/>
    <col min="13" max="13" width="12.7109375" style="298" customWidth="1"/>
    <col min="14" max="14" width="15.85546875" style="298" customWidth="1"/>
    <col min="15" max="15" width="12.85546875" style="299" customWidth="1"/>
    <col min="16" max="16" width="18.140625" style="299" customWidth="1"/>
    <col min="17" max="17" width="12.7109375" style="298" customWidth="1"/>
    <col min="18" max="18" width="15.85546875" style="298" customWidth="1"/>
    <col min="19" max="19" width="12.85546875" style="299" customWidth="1"/>
    <col min="20" max="20" width="18.140625" style="299" customWidth="1"/>
    <col min="21" max="21" width="12.7109375" style="298" customWidth="1"/>
    <col min="22" max="22" width="15.85546875" style="298" customWidth="1"/>
    <col min="23" max="23" width="12.85546875" style="299" customWidth="1"/>
    <col min="24" max="24" width="18.140625" style="299" customWidth="1"/>
    <col min="25" max="25" width="12.7109375" style="298" customWidth="1"/>
    <col min="26" max="26" width="15.85546875" style="298" customWidth="1"/>
    <col min="27" max="27" width="12.85546875" style="299" customWidth="1"/>
    <col min="28" max="28" width="18.140625" style="299" customWidth="1"/>
    <col min="29" max="29" width="12.7109375" style="298" customWidth="1"/>
    <col min="30" max="30" width="15.85546875" style="298" customWidth="1"/>
    <col min="31" max="31" width="12.85546875" style="299" customWidth="1"/>
    <col min="32" max="32" width="18.140625" style="299" customWidth="1"/>
    <col min="33" max="33" width="12.7109375" style="298" customWidth="1"/>
    <col min="34" max="34" width="15.85546875" style="298" customWidth="1"/>
    <col min="35" max="35" width="12.85546875" style="299" customWidth="1"/>
    <col min="36" max="36" width="18.140625" style="299" customWidth="1"/>
    <col min="37" max="37" width="12.7109375" style="298" customWidth="1"/>
    <col min="38" max="38" width="15.85546875" style="298" customWidth="1"/>
    <col min="39" max="39" width="12.85546875" style="299" customWidth="1"/>
    <col min="40" max="40" width="18.140625" style="299" customWidth="1"/>
    <col min="41" max="219" width="9" style="256"/>
    <col min="220" max="274" width="9" style="257"/>
    <col min="275" max="275" width="7.42578125" style="257" customWidth="1"/>
    <col min="276" max="276" width="70" style="257" customWidth="1"/>
    <col min="277" max="277" width="5.42578125" style="257" customWidth="1"/>
    <col min="278" max="278" width="8.140625" style="257" customWidth="1"/>
    <col min="279" max="279" width="12.7109375" style="257" customWidth="1"/>
    <col min="280" max="280" width="15.85546875" style="257" customWidth="1"/>
    <col min="281" max="281" width="12.85546875" style="257" customWidth="1"/>
    <col min="282" max="282" width="18.140625" style="257" customWidth="1"/>
    <col min="283" max="283" width="6.140625" style="257" customWidth="1"/>
    <col min="284" max="284" width="5.85546875" style="257" customWidth="1"/>
    <col min="285" max="530" width="9" style="257"/>
    <col min="531" max="531" width="7.42578125" style="257" customWidth="1"/>
    <col min="532" max="532" width="70" style="257" customWidth="1"/>
    <col min="533" max="533" width="5.42578125" style="257" customWidth="1"/>
    <col min="534" max="534" width="8.140625" style="257" customWidth="1"/>
    <col min="535" max="535" width="12.7109375" style="257" customWidth="1"/>
    <col min="536" max="536" width="15.85546875" style="257" customWidth="1"/>
    <col min="537" max="537" width="12.85546875" style="257" customWidth="1"/>
    <col min="538" max="538" width="18.140625" style="257" customWidth="1"/>
    <col min="539" max="539" width="6.140625" style="257" customWidth="1"/>
    <col min="540" max="540" width="5.85546875" style="257" customWidth="1"/>
    <col min="541" max="786" width="9" style="257"/>
    <col min="787" max="787" width="7.42578125" style="257" customWidth="1"/>
    <col min="788" max="788" width="70" style="257" customWidth="1"/>
    <col min="789" max="789" width="5.42578125" style="257" customWidth="1"/>
    <col min="790" max="790" width="8.140625" style="257" customWidth="1"/>
    <col min="791" max="791" width="12.7109375" style="257" customWidth="1"/>
    <col min="792" max="792" width="15.85546875" style="257" customWidth="1"/>
    <col min="793" max="793" width="12.85546875" style="257" customWidth="1"/>
    <col min="794" max="794" width="18.140625" style="257" customWidth="1"/>
    <col min="795" max="795" width="6.140625" style="257" customWidth="1"/>
    <col min="796" max="796" width="5.85546875" style="257" customWidth="1"/>
    <col min="797" max="1042" width="9" style="257"/>
    <col min="1043" max="1043" width="7.42578125" style="257" customWidth="1"/>
    <col min="1044" max="1044" width="70" style="257" customWidth="1"/>
    <col min="1045" max="1045" width="5.42578125" style="257" customWidth="1"/>
    <col min="1046" max="1046" width="8.140625" style="257" customWidth="1"/>
    <col min="1047" max="1047" width="12.7109375" style="257" customWidth="1"/>
    <col min="1048" max="1048" width="15.85546875" style="257" customWidth="1"/>
    <col min="1049" max="1049" width="12.85546875" style="257" customWidth="1"/>
    <col min="1050" max="1050" width="18.140625" style="257" customWidth="1"/>
    <col min="1051" max="1051" width="6.140625" style="257" customWidth="1"/>
    <col min="1052" max="1052" width="5.85546875" style="257" customWidth="1"/>
    <col min="1053" max="1298" width="9" style="257"/>
    <col min="1299" max="1299" width="7.42578125" style="257" customWidth="1"/>
    <col min="1300" max="1300" width="70" style="257" customWidth="1"/>
    <col min="1301" max="1301" width="5.42578125" style="257" customWidth="1"/>
    <col min="1302" max="1302" width="8.140625" style="257" customWidth="1"/>
    <col min="1303" max="1303" width="12.7109375" style="257" customWidth="1"/>
    <col min="1304" max="1304" width="15.85546875" style="257" customWidth="1"/>
    <col min="1305" max="1305" width="12.85546875" style="257" customWidth="1"/>
    <col min="1306" max="1306" width="18.140625" style="257" customWidth="1"/>
    <col min="1307" max="1307" width="6.140625" style="257" customWidth="1"/>
    <col min="1308" max="1308" width="5.85546875" style="257" customWidth="1"/>
    <col min="1309" max="1554" width="9" style="257"/>
    <col min="1555" max="1555" width="7.42578125" style="257" customWidth="1"/>
    <col min="1556" max="1556" width="70" style="257" customWidth="1"/>
    <col min="1557" max="1557" width="5.42578125" style="257" customWidth="1"/>
    <col min="1558" max="1558" width="8.140625" style="257" customWidth="1"/>
    <col min="1559" max="1559" width="12.7109375" style="257" customWidth="1"/>
    <col min="1560" max="1560" width="15.85546875" style="257" customWidth="1"/>
    <col min="1561" max="1561" width="12.85546875" style="257" customWidth="1"/>
    <col min="1562" max="1562" width="18.140625" style="257" customWidth="1"/>
    <col min="1563" max="1563" width="6.140625" style="257" customWidth="1"/>
    <col min="1564" max="1564" width="5.85546875" style="257" customWidth="1"/>
    <col min="1565" max="1810" width="9" style="257"/>
    <col min="1811" max="1811" width="7.42578125" style="257" customWidth="1"/>
    <col min="1812" max="1812" width="70" style="257" customWidth="1"/>
    <col min="1813" max="1813" width="5.42578125" style="257" customWidth="1"/>
    <col min="1814" max="1814" width="8.140625" style="257" customWidth="1"/>
    <col min="1815" max="1815" width="12.7109375" style="257" customWidth="1"/>
    <col min="1816" max="1816" width="15.85546875" style="257" customWidth="1"/>
    <col min="1817" max="1817" width="12.85546875" style="257" customWidth="1"/>
    <col min="1818" max="1818" width="18.140625" style="257" customWidth="1"/>
    <col min="1819" max="1819" width="6.140625" style="257" customWidth="1"/>
    <col min="1820" max="1820" width="5.85546875" style="257" customWidth="1"/>
    <col min="1821" max="2066" width="9" style="257"/>
    <col min="2067" max="2067" width="7.42578125" style="257" customWidth="1"/>
    <col min="2068" max="2068" width="70" style="257" customWidth="1"/>
    <col min="2069" max="2069" width="5.42578125" style="257" customWidth="1"/>
    <col min="2070" max="2070" width="8.140625" style="257" customWidth="1"/>
    <col min="2071" max="2071" width="12.7109375" style="257" customWidth="1"/>
    <col min="2072" max="2072" width="15.85546875" style="257" customWidth="1"/>
    <col min="2073" max="2073" width="12.85546875" style="257" customWidth="1"/>
    <col min="2074" max="2074" width="18.140625" style="257" customWidth="1"/>
    <col min="2075" max="2075" width="6.140625" style="257" customWidth="1"/>
    <col min="2076" max="2076" width="5.85546875" style="257" customWidth="1"/>
    <col min="2077" max="2322" width="9" style="257"/>
    <col min="2323" max="2323" width="7.42578125" style="257" customWidth="1"/>
    <col min="2324" max="2324" width="70" style="257" customWidth="1"/>
    <col min="2325" max="2325" width="5.42578125" style="257" customWidth="1"/>
    <col min="2326" max="2326" width="8.140625" style="257" customWidth="1"/>
    <col min="2327" max="2327" width="12.7109375" style="257" customWidth="1"/>
    <col min="2328" max="2328" width="15.85546875" style="257" customWidth="1"/>
    <col min="2329" max="2329" width="12.85546875" style="257" customWidth="1"/>
    <col min="2330" max="2330" width="18.140625" style="257" customWidth="1"/>
    <col min="2331" max="2331" width="6.140625" style="257" customWidth="1"/>
    <col min="2332" max="2332" width="5.85546875" style="257" customWidth="1"/>
    <col min="2333" max="2578" width="9" style="257"/>
    <col min="2579" max="2579" width="7.42578125" style="257" customWidth="1"/>
    <col min="2580" max="2580" width="70" style="257" customWidth="1"/>
    <col min="2581" max="2581" width="5.42578125" style="257" customWidth="1"/>
    <col min="2582" max="2582" width="8.140625" style="257" customWidth="1"/>
    <col min="2583" max="2583" width="12.7109375" style="257" customWidth="1"/>
    <col min="2584" max="2584" width="15.85546875" style="257" customWidth="1"/>
    <col min="2585" max="2585" width="12.85546875" style="257" customWidth="1"/>
    <col min="2586" max="2586" width="18.140625" style="257" customWidth="1"/>
    <col min="2587" max="2587" width="6.140625" style="257" customWidth="1"/>
    <col min="2588" max="2588" width="5.85546875" style="257" customWidth="1"/>
    <col min="2589" max="2834" width="9" style="257"/>
    <col min="2835" max="2835" width="7.42578125" style="257" customWidth="1"/>
    <col min="2836" max="2836" width="70" style="257" customWidth="1"/>
    <col min="2837" max="2837" width="5.42578125" style="257" customWidth="1"/>
    <col min="2838" max="2838" width="8.140625" style="257" customWidth="1"/>
    <col min="2839" max="2839" width="12.7109375" style="257" customWidth="1"/>
    <col min="2840" max="2840" width="15.85546875" style="257" customWidth="1"/>
    <col min="2841" max="2841" width="12.85546875" style="257" customWidth="1"/>
    <col min="2842" max="2842" width="18.140625" style="257" customWidth="1"/>
    <col min="2843" max="2843" width="6.140625" style="257" customWidth="1"/>
    <col min="2844" max="2844" width="5.85546875" style="257" customWidth="1"/>
    <col min="2845" max="3090" width="9" style="257"/>
    <col min="3091" max="3091" width="7.42578125" style="257" customWidth="1"/>
    <col min="3092" max="3092" width="70" style="257" customWidth="1"/>
    <col min="3093" max="3093" width="5.42578125" style="257" customWidth="1"/>
    <col min="3094" max="3094" width="8.140625" style="257" customWidth="1"/>
    <col min="3095" max="3095" width="12.7109375" style="257" customWidth="1"/>
    <col min="3096" max="3096" width="15.85546875" style="257" customWidth="1"/>
    <col min="3097" max="3097" width="12.85546875" style="257" customWidth="1"/>
    <col min="3098" max="3098" width="18.140625" style="257" customWidth="1"/>
    <col min="3099" max="3099" width="6.140625" style="257" customWidth="1"/>
    <col min="3100" max="3100" width="5.85546875" style="257" customWidth="1"/>
    <col min="3101" max="3346" width="9" style="257"/>
    <col min="3347" max="3347" width="7.42578125" style="257" customWidth="1"/>
    <col min="3348" max="3348" width="70" style="257" customWidth="1"/>
    <col min="3349" max="3349" width="5.42578125" style="257" customWidth="1"/>
    <col min="3350" max="3350" width="8.140625" style="257" customWidth="1"/>
    <col min="3351" max="3351" width="12.7109375" style="257" customWidth="1"/>
    <col min="3352" max="3352" width="15.85546875" style="257" customWidth="1"/>
    <col min="3353" max="3353" width="12.85546875" style="257" customWidth="1"/>
    <col min="3354" max="3354" width="18.140625" style="257" customWidth="1"/>
    <col min="3355" max="3355" width="6.140625" style="257" customWidth="1"/>
    <col min="3356" max="3356" width="5.85546875" style="257" customWidth="1"/>
    <col min="3357" max="3602" width="9" style="257"/>
    <col min="3603" max="3603" width="7.42578125" style="257" customWidth="1"/>
    <col min="3604" max="3604" width="70" style="257" customWidth="1"/>
    <col min="3605" max="3605" width="5.42578125" style="257" customWidth="1"/>
    <col min="3606" max="3606" width="8.140625" style="257" customWidth="1"/>
    <col min="3607" max="3607" width="12.7109375" style="257" customWidth="1"/>
    <col min="3608" max="3608" width="15.85546875" style="257" customWidth="1"/>
    <col min="3609" max="3609" width="12.85546875" style="257" customWidth="1"/>
    <col min="3610" max="3610" width="18.140625" style="257" customWidth="1"/>
    <col min="3611" max="3611" width="6.140625" style="257" customWidth="1"/>
    <col min="3612" max="3612" width="5.85546875" style="257" customWidth="1"/>
    <col min="3613" max="3858" width="9" style="257"/>
    <col min="3859" max="3859" width="7.42578125" style="257" customWidth="1"/>
    <col min="3860" max="3860" width="70" style="257" customWidth="1"/>
    <col min="3861" max="3861" width="5.42578125" style="257" customWidth="1"/>
    <col min="3862" max="3862" width="8.140625" style="257" customWidth="1"/>
    <col min="3863" max="3863" width="12.7109375" style="257" customWidth="1"/>
    <col min="3864" max="3864" width="15.85546875" style="257" customWidth="1"/>
    <col min="3865" max="3865" width="12.85546875" style="257" customWidth="1"/>
    <col min="3866" max="3866" width="18.140625" style="257" customWidth="1"/>
    <col min="3867" max="3867" width="6.140625" style="257" customWidth="1"/>
    <col min="3868" max="3868" width="5.85546875" style="257" customWidth="1"/>
    <col min="3869" max="4114" width="9" style="257"/>
    <col min="4115" max="4115" width="7.42578125" style="257" customWidth="1"/>
    <col min="4116" max="4116" width="70" style="257" customWidth="1"/>
    <col min="4117" max="4117" width="5.42578125" style="257" customWidth="1"/>
    <col min="4118" max="4118" width="8.140625" style="257" customWidth="1"/>
    <col min="4119" max="4119" width="12.7109375" style="257" customWidth="1"/>
    <col min="4120" max="4120" width="15.85546875" style="257" customWidth="1"/>
    <col min="4121" max="4121" width="12.85546875" style="257" customWidth="1"/>
    <col min="4122" max="4122" width="18.140625" style="257" customWidth="1"/>
    <col min="4123" max="4123" width="6.140625" style="257" customWidth="1"/>
    <col min="4124" max="4124" width="5.85546875" style="257" customWidth="1"/>
    <col min="4125" max="4370" width="9" style="257"/>
    <col min="4371" max="4371" width="7.42578125" style="257" customWidth="1"/>
    <col min="4372" max="4372" width="70" style="257" customWidth="1"/>
    <col min="4373" max="4373" width="5.42578125" style="257" customWidth="1"/>
    <col min="4374" max="4374" width="8.140625" style="257" customWidth="1"/>
    <col min="4375" max="4375" width="12.7109375" style="257" customWidth="1"/>
    <col min="4376" max="4376" width="15.85546875" style="257" customWidth="1"/>
    <col min="4377" max="4377" width="12.85546875" style="257" customWidth="1"/>
    <col min="4378" max="4378" width="18.140625" style="257" customWidth="1"/>
    <col min="4379" max="4379" width="6.140625" style="257" customWidth="1"/>
    <col min="4380" max="4380" width="5.85546875" style="257" customWidth="1"/>
    <col min="4381" max="4626" width="9" style="257"/>
    <col min="4627" max="4627" width="7.42578125" style="257" customWidth="1"/>
    <col min="4628" max="4628" width="70" style="257" customWidth="1"/>
    <col min="4629" max="4629" width="5.42578125" style="257" customWidth="1"/>
    <col min="4630" max="4630" width="8.140625" style="257" customWidth="1"/>
    <col min="4631" max="4631" width="12.7109375" style="257" customWidth="1"/>
    <col min="4632" max="4632" width="15.85546875" style="257" customWidth="1"/>
    <col min="4633" max="4633" width="12.85546875" style="257" customWidth="1"/>
    <col min="4634" max="4634" width="18.140625" style="257" customWidth="1"/>
    <col min="4635" max="4635" width="6.140625" style="257" customWidth="1"/>
    <col min="4636" max="4636" width="5.85546875" style="257" customWidth="1"/>
    <col min="4637" max="4882" width="9" style="257"/>
    <col min="4883" max="4883" width="7.42578125" style="257" customWidth="1"/>
    <col min="4884" max="4884" width="70" style="257" customWidth="1"/>
    <col min="4885" max="4885" width="5.42578125" style="257" customWidth="1"/>
    <col min="4886" max="4886" width="8.140625" style="257" customWidth="1"/>
    <col min="4887" max="4887" width="12.7109375" style="257" customWidth="1"/>
    <col min="4888" max="4888" width="15.85546875" style="257" customWidth="1"/>
    <col min="4889" max="4889" width="12.85546875" style="257" customWidth="1"/>
    <col min="4890" max="4890" width="18.140625" style="257" customWidth="1"/>
    <col min="4891" max="4891" width="6.140625" style="257" customWidth="1"/>
    <col min="4892" max="4892" width="5.85546875" style="257" customWidth="1"/>
    <col min="4893" max="5138" width="9" style="257"/>
    <col min="5139" max="5139" width="7.42578125" style="257" customWidth="1"/>
    <col min="5140" max="5140" width="70" style="257" customWidth="1"/>
    <col min="5141" max="5141" width="5.42578125" style="257" customWidth="1"/>
    <col min="5142" max="5142" width="8.140625" style="257" customWidth="1"/>
    <col min="5143" max="5143" width="12.7109375" style="257" customWidth="1"/>
    <col min="5144" max="5144" width="15.85546875" style="257" customWidth="1"/>
    <col min="5145" max="5145" width="12.85546875" style="257" customWidth="1"/>
    <col min="5146" max="5146" width="18.140625" style="257" customWidth="1"/>
    <col min="5147" max="5147" width="6.140625" style="257" customWidth="1"/>
    <col min="5148" max="5148" width="5.85546875" style="257" customWidth="1"/>
    <col min="5149" max="5394" width="9" style="257"/>
    <col min="5395" max="5395" width="7.42578125" style="257" customWidth="1"/>
    <col min="5396" max="5396" width="70" style="257" customWidth="1"/>
    <col min="5397" max="5397" width="5.42578125" style="257" customWidth="1"/>
    <col min="5398" max="5398" width="8.140625" style="257" customWidth="1"/>
    <col min="5399" max="5399" width="12.7109375" style="257" customWidth="1"/>
    <col min="5400" max="5400" width="15.85546875" style="257" customWidth="1"/>
    <col min="5401" max="5401" width="12.85546875" style="257" customWidth="1"/>
    <col min="5402" max="5402" width="18.140625" style="257" customWidth="1"/>
    <col min="5403" max="5403" width="6.140625" style="257" customWidth="1"/>
    <col min="5404" max="5404" width="5.85546875" style="257" customWidth="1"/>
    <col min="5405" max="5650" width="9" style="257"/>
    <col min="5651" max="5651" width="7.42578125" style="257" customWidth="1"/>
    <col min="5652" max="5652" width="70" style="257" customWidth="1"/>
    <col min="5653" max="5653" width="5.42578125" style="257" customWidth="1"/>
    <col min="5654" max="5654" width="8.140625" style="257" customWidth="1"/>
    <col min="5655" max="5655" width="12.7109375" style="257" customWidth="1"/>
    <col min="5656" max="5656" width="15.85546875" style="257" customWidth="1"/>
    <col min="5657" max="5657" width="12.85546875" style="257" customWidth="1"/>
    <col min="5658" max="5658" width="18.140625" style="257" customWidth="1"/>
    <col min="5659" max="5659" width="6.140625" style="257" customWidth="1"/>
    <col min="5660" max="5660" width="5.85546875" style="257" customWidth="1"/>
    <col min="5661" max="5906" width="9" style="257"/>
    <col min="5907" max="5907" width="7.42578125" style="257" customWidth="1"/>
    <col min="5908" max="5908" width="70" style="257" customWidth="1"/>
    <col min="5909" max="5909" width="5.42578125" style="257" customWidth="1"/>
    <col min="5910" max="5910" width="8.140625" style="257" customWidth="1"/>
    <col min="5911" max="5911" width="12.7109375" style="257" customWidth="1"/>
    <col min="5912" max="5912" width="15.85546875" style="257" customWidth="1"/>
    <col min="5913" max="5913" width="12.85546875" style="257" customWidth="1"/>
    <col min="5914" max="5914" width="18.140625" style="257" customWidth="1"/>
    <col min="5915" max="5915" width="6.140625" style="257" customWidth="1"/>
    <col min="5916" max="5916" width="5.85546875" style="257" customWidth="1"/>
    <col min="5917" max="6162" width="9" style="257"/>
    <col min="6163" max="6163" width="7.42578125" style="257" customWidth="1"/>
    <col min="6164" max="6164" width="70" style="257" customWidth="1"/>
    <col min="6165" max="6165" width="5.42578125" style="257" customWidth="1"/>
    <col min="6166" max="6166" width="8.140625" style="257" customWidth="1"/>
    <col min="6167" max="6167" width="12.7109375" style="257" customWidth="1"/>
    <col min="6168" max="6168" width="15.85546875" style="257" customWidth="1"/>
    <col min="6169" max="6169" width="12.85546875" style="257" customWidth="1"/>
    <col min="6170" max="6170" width="18.140625" style="257" customWidth="1"/>
    <col min="6171" max="6171" width="6.140625" style="257" customWidth="1"/>
    <col min="6172" max="6172" width="5.85546875" style="257" customWidth="1"/>
    <col min="6173" max="6418" width="9" style="257"/>
    <col min="6419" max="6419" width="7.42578125" style="257" customWidth="1"/>
    <col min="6420" max="6420" width="70" style="257" customWidth="1"/>
    <col min="6421" max="6421" width="5.42578125" style="257" customWidth="1"/>
    <col min="6422" max="6422" width="8.140625" style="257" customWidth="1"/>
    <col min="6423" max="6423" width="12.7109375" style="257" customWidth="1"/>
    <col min="6424" max="6424" width="15.85546875" style="257" customWidth="1"/>
    <col min="6425" max="6425" width="12.85546875" style="257" customWidth="1"/>
    <col min="6426" max="6426" width="18.140625" style="257" customWidth="1"/>
    <col min="6427" max="6427" width="6.140625" style="257" customWidth="1"/>
    <col min="6428" max="6428" width="5.85546875" style="257" customWidth="1"/>
    <col min="6429" max="6674" width="9" style="257"/>
    <col min="6675" max="6675" width="7.42578125" style="257" customWidth="1"/>
    <col min="6676" max="6676" width="70" style="257" customWidth="1"/>
    <col min="6677" max="6677" width="5.42578125" style="257" customWidth="1"/>
    <col min="6678" max="6678" width="8.140625" style="257" customWidth="1"/>
    <col min="6679" max="6679" width="12.7109375" style="257" customWidth="1"/>
    <col min="6680" max="6680" width="15.85546875" style="257" customWidth="1"/>
    <col min="6681" max="6681" width="12.85546875" style="257" customWidth="1"/>
    <col min="6682" max="6682" width="18.140625" style="257" customWidth="1"/>
    <col min="6683" max="6683" width="6.140625" style="257" customWidth="1"/>
    <col min="6684" max="6684" width="5.85546875" style="257" customWidth="1"/>
    <col min="6685" max="6930" width="9" style="257"/>
    <col min="6931" max="6931" width="7.42578125" style="257" customWidth="1"/>
    <col min="6932" max="6932" width="70" style="257" customWidth="1"/>
    <col min="6933" max="6933" width="5.42578125" style="257" customWidth="1"/>
    <col min="6934" max="6934" width="8.140625" style="257" customWidth="1"/>
    <col min="6935" max="6935" width="12.7109375" style="257" customWidth="1"/>
    <col min="6936" max="6936" width="15.85546875" style="257" customWidth="1"/>
    <col min="6937" max="6937" width="12.85546875" style="257" customWidth="1"/>
    <col min="6938" max="6938" width="18.140625" style="257" customWidth="1"/>
    <col min="6939" max="6939" width="6.140625" style="257" customWidth="1"/>
    <col min="6940" max="6940" width="5.85546875" style="257" customWidth="1"/>
    <col min="6941" max="7186" width="9" style="257"/>
    <col min="7187" max="7187" width="7.42578125" style="257" customWidth="1"/>
    <col min="7188" max="7188" width="70" style="257" customWidth="1"/>
    <col min="7189" max="7189" width="5.42578125" style="257" customWidth="1"/>
    <col min="7190" max="7190" width="8.140625" style="257" customWidth="1"/>
    <col min="7191" max="7191" width="12.7109375" style="257" customWidth="1"/>
    <col min="7192" max="7192" width="15.85546875" style="257" customWidth="1"/>
    <col min="7193" max="7193" width="12.85546875" style="257" customWidth="1"/>
    <col min="7194" max="7194" width="18.140625" style="257" customWidth="1"/>
    <col min="7195" max="7195" width="6.140625" style="257" customWidth="1"/>
    <col min="7196" max="7196" width="5.85546875" style="257" customWidth="1"/>
    <col min="7197" max="7442" width="9" style="257"/>
    <col min="7443" max="7443" width="7.42578125" style="257" customWidth="1"/>
    <col min="7444" max="7444" width="70" style="257" customWidth="1"/>
    <col min="7445" max="7445" width="5.42578125" style="257" customWidth="1"/>
    <col min="7446" max="7446" width="8.140625" style="257" customWidth="1"/>
    <col min="7447" max="7447" width="12.7109375" style="257" customWidth="1"/>
    <col min="7448" max="7448" width="15.85546875" style="257" customWidth="1"/>
    <col min="7449" max="7449" width="12.85546875" style="257" customWidth="1"/>
    <col min="7450" max="7450" width="18.140625" style="257" customWidth="1"/>
    <col min="7451" max="7451" width="6.140625" style="257" customWidth="1"/>
    <col min="7452" max="7452" width="5.85546875" style="257" customWidth="1"/>
    <col min="7453" max="7698" width="9" style="257"/>
    <col min="7699" max="7699" width="7.42578125" style="257" customWidth="1"/>
    <col min="7700" max="7700" width="70" style="257" customWidth="1"/>
    <col min="7701" max="7701" width="5.42578125" style="257" customWidth="1"/>
    <col min="7702" max="7702" width="8.140625" style="257" customWidth="1"/>
    <col min="7703" max="7703" width="12.7109375" style="257" customWidth="1"/>
    <col min="7704" max="7704" width="15.85546875" style="257" customWidth="1"/>
    <col min="7705" max="7705" width="12.85546875" style="257" customWidth="1"/>
    <col min="7706" max="7706" width="18.140625" style="257" customWidth="1"/>
    <col min="7707" max="7707" width="6.140625" style="257" customWidth="1"/>
    <col min="7708" max="7708" width="5.85546875" style="257" customWidth="1"/>
    <col min="7709" max="7954" width="9" style="257"/>
    <col min="7955" max="7955" width="7.42578125" style="257" customWidth="1"/>
    <col min="7956" max="7956" width="70" style="257" customWidth="1"/>
    <col min="7957" max="7957" width="5.42578125" style="257" customWidth="1"/>
    <col min="7958" max="7958" width="8.140625" style="257" customWidth="1"/>
    <col min="7959" max="7959" width="12.7109375" style="257" customWidth="1"/>
    <col min="7960" max="7960" width="15.85546875" style="257" customWidth="1"/>
    <col min="7961" max="7961" width="12.85546875" style="257" customWidth="1"/>
    <col min="7962" max="7962" width="18.140625" style="257" customWidth="1"/>
    <col min="7963" max="7963" width="6.140625" style="257" customWidth="1"/>
    <col min="7964" max="7964" width="5.85546875" style="257" customWidth="1"/>
    <col min="7965" max="8210" width="9" style="257"/>
    <col min="8211" max="8211" width="7.42578125" style="257" customWidth="1"/>
    <col min="8212" max="8212" width="70" style="257" customWidth="1"/>
    <col min="8213" max="8213" width="5.42578125" style="257" customWidth="1"/>
    <col min="8214" max="8214" width="8.140625" style="257" customWidth="1"/>
    <col min="8215" max="8215" width="12.7109375" style="257" customWidth="1"/>
    <col min="8216" max="8216" width="15.85546875" style="257" customWidth="1"/>
    <col min="8217" max="8217" width="12.85546875" style="257" customWidth="1"/>
    <col min="8218" max="8218" width="18.140625" style="257" customWidth="1"/>
    <col min="8219" max="8219" width="6.140625" style="257" customWidth="1"/>
    <col min="8220" max="8220" width="5.85546875" style="257" customWidth="1"/>
    <col min="8221" max="8466" width="9" style="257"/>
    <col min="8467" max="8467" width="7.42578125" style="257" customWidth="1"/>
    <col min="8468" max="8468" width="70" style="257" customWidth="1"/>
    <col min="8469" max="8469" width="5.42578125" style="257" customWidth="1"/>
    <col min="8470" max="8470" width="8.140625" style="257" customWidth="1"/>
    <col min="8471" max="8471" width="12.7109375" style="257" customWidth="1"/>
    <col min="8472" max="8472" width="15.85546875" style="257" customWidth="1"/>
    <col min="8473" max="8473" width="12.85546875" style="257" customWidth="1"/>
    <col min="8474" max="8474" width="18.140625" style="257" customWidth="1"/>
    <col min="8475" max="8475" width="6.140625" style="257" customWidth="1"/>
    <col min="8476" max="8476" width="5.85546875" style="257" customWidth="1"/>
    <col min="8477" max="8722" width="9" style="257"/>
    <col min="8723" max="8723" width="7.42578125" style="257" customWidth="1"/>
    <col min="8724" max="8724" width="70" style="257" customWidth="1"/>
    <col min="8725" max="8725" width="5.42578125" style="257" customWidth="1"/>
    <col min="8726" max="8726" width="8.140625" style="257" customWidth="1"/>
    <col min="8727" max="8727" width="12.7109375" style="257" customWidth="1"/>
    <col min="8728" max="8728" width="15.85546875" style="257" customWidth="1"/>
    <col min="8729" max="8729" width="12.85546875" style="257" customWidth="1"/>
    <col min="8730" max="8730" width="18.140625" style="257" customWidth="1"/>
    <col min="8731" max="8731" width="6.140625" style="257" customWidth="1"/>
    <col min="8732" max="8732" width="5.85546875" style="257" customWidth="1"/>
    <col min="8733" max="8978" width="9" style="257"/>
    <col min="8979" max="8979" width="7.42578125" style="257" customWidth="1"/>
    <col min="8980" max="8980" width="70" style="257" customWidth="1"/>
    <col min="8981" max="8981" width="5.42578125" style="257" customWidth="1"/>
    <col min="8982" max="8982" width="8.140625" style="257" customWidth="1"/>
    <col min="8983" max="8983" width="12.7109375" style="257" customWidth="1"/>
    <col min="8984" max="8984" width="15.85546875" style="257" customWidth="1"/>
    <col min="8985" max="8985" width="12.85546875" style="257" customWidth="1"/>
    <col min="8986" max="8986" width="18.140625" style="257" customWidth="1"/>
    <col min="8987" max="8987" width="6.140625" style="257" customWidth="1"/>
    <col min="8988" max="8988" width="5.85546875" style="257" customWidth="1"/>
    <col min="8989" max="9234" width="9" style="257"/>
    <col min="9235" max="9235" width="7.42578125" style="257" customWidth="1"/>
    <col min="9236" max="9236" width="70" style="257" customWidth="1"/>
    <col min="9237" max="9237" width="5.42578125" style="257" customWidth="1"/>
    <col min="9238" max="9238" width="8.140625" style="257" customWidth="1"/>
    <col min="9239" max="9239" width="12.7109375" style="257" customWidth="1"/>
    <col min="9240" max="9240" width="15.85546875" style="257" customWidth="1"/>
    <col min="9241" max="9241" width="12.85546875" style="257" customWidth="1"/>
    <col min="9242" max="9242" width="18.140625" style="257" customWidth="1"/>
    <col min="9243" max="9243" width="6.140625" style="257" customWidth="1"/>
    <col min="9244" max="9244" width="5.85546875" style="257" customWidth="1"/>
    <col min="9245" max="9490" width="9" style="257"/>
    <col min="9491" max="9491" width="7.42578125" style="257" customWidth="1"/>
    <col min="9492" max="9492" width="70" style="257" customWidth="1"/>
    <col min="9493" max="9493" width="5.42578125" style="257" customWidth="1"/>
    <col min="9494" max="9494" width="8.140625" style="257" customWidth="1"/>
    <col min="9495" max="9495" width="12.7109375" style="257" customWidth="1"/>
    <col min="9496" max="9496" width="15.85546875" style="257" customWidth="1"/>
    <col min="9497" max="9497" width="12.85546875" style="257" customWidth="1"/>
    <col min="9498" max="9498" width="18.140625" style="257" customWidth="1"/>
    <col min="9499" max="9499" width="6.140625" style="257" customWidth="1"/>
    <col min="9500" max="9500" width="5.85546875" style="257" customWidth="1"/>
    <col min="9501" max="9746" width="9" style="257"/>
    <col min="9747" max="9747" width="7.42578125" style="257" customWidth="1"/>
    <col min="9748" max="9748" width="70" style="257" customWidth="1"/>
    <col min="9749" max="9749" width="5.42578125" style="257" customWidth="1"/>
    <col min="9750" max="9750" width="8.140625" style="257" customWidth="1"/>
    <col min="9751" max="9751" width="12.7109375" style="257" customWidth="1"/>
    <col min="9752" max="9752" width="15.85546875" style="257" customWidth="1"/>
    <col min="9753" max="9753" width="12.85546875" style="257" customWidth="1"/>
    <col min="9754" max="9754" width="18.140625" style="257" customWidth="1"/>
    <col min="9755" max="9755" width="6.140625" style="257" customWidth="1"/>
    <col min="9756" max="9756" width="5.85546875" style="257" customWidth="1"/>
    <col min="9757" max="10002" width="9" style="257"/>
    <col min="10003" max="10003" width="7.42578125" style="257" customWidth="1"/>
    <col min="10004" max="10004" width="70" style="257" customWidth="1"/>
    <col min="10005" max="10005" width="5.42578125" style="257" customWidth="1"/>
    <col min="10006" max="10006" width="8.140625" style="257" customWidth="1"/>
    <col min="10007" max="10007" width="12.7109375" style="257" customWidth="1"/>
    <col min="10008" max="10008" width="15.85546875" style="257" customWidth="1"/>
    <col min="10009" max="10009" width="12.85546875" style="257" customWidth="1"/>
    <col min="10010" max="10010" width="18.140625" style="257" customWidth="1"/>
    <col min="10011" max="10011" width="6.140625" style="257" customWidth="1"/>
    <col min="10012" max="10012" width="5.85546875" style="257" customWidth="1"/>
    <col min="10013" max="10258" width="9" style="257"/>
    <col min="10259" max="10259" width="7.42578125" style="257" customWidth="1"/>
    <col min="10260" max="10260" width="70" style="257" customWidth="1"/>
    <col min="10261" max="10261" width="5.42578125" style="257" customWidth="1"/>
    <col min="10262" max="10262" width="8.140625" style="257" customWidth="1"/>
    <col min="10263" max="10263" width="12.7109375" style="257" customWidth="1"/>
    <col min="10264" max="10264" width="15.85546875" style="257" customWidth="1"/>
    <col min="10265" max="10265" width="12.85546875" style="257" customWidth="1"/>
    <col min="10266" max="10266" width="18.140625" style="257" customWidth="1"/>
    <col min="10267" max="10267" width="6.140625" style="257" customWidth="1"/>
    <col min="10268" max="10268" width="5.85546875" style="257" customWidth="1"/>
    <col min="10269" max="10514" width="9" style="257"/>
    <col min="10515" max="10515" width="7.42578125" style="257" customWidth="1"/>
    <col min="10516" max="10516" width="70" style="257" customWidth="1"/>
    <col min="10517" max="10517" width="5.42578125" style="257" customWidth="1"/>
    <col min="10518" max="10518" width="8.140625" style="257" customWidth="1"/>
    <col min="10519" max="10519" width="12.7109375" style="257" customWidth="1"/>
    <col min="10520" max="10520" width="15.85546875" style="257" customWidth="1"/>
    <col min="10521" max="10521" width="12.85546875" style="257" customWidth="1"/>
    <col min="10522" max="10522" width="18.140625" style="257" customWidth="1"/>
    <col min="10523" max="10523" width="6.140625" style="257" customWidth="1"/>
    <col min="10524" max="10524" width="5.85546875" style="257" customWidth="1"/>
    <col min="10525" max="10770" width="9" style="257"/>
    <col min="10771" max="10771" width="7.42578125" style="257" customWidth="1"/>
    <col min="10772" max="10772" width="70" style="257" customWidth="1"/>
    <col min="10773" max="10773" width="5.42578125" style="257" customWidth="1"/>
    <col min="10774" max="10774" width="8.140625" style="257" customWidth="1"/>
    <col min="10775" max="10775" width="12.7109375" style="257" customWidth="1"/>
    <col min="10776" max="10776" width="15.85546875" style="257" customWidth="1"/>
    <col min="10777" max="10777" width="12.85546875" style="257" customWidth="1"/>
    <col min="10778" max="10778" width="18.140625" style="257" customWidth="1"/>
    <col min="10779" max="10779" width="6.140625" style="257" customWidth="1"/>
    <col min="10780" max="10780" width="5.85546875" style="257" customWidth="1"/>
    <col min="10781" max="11026" width="9" style="257"/>
    <col min="11027" max="11027" width="7.42578125" style="257" customWidth="1"/>
    <col min="11028" max="11028" width="70" style="257" customWidth="1"/>
    <col min="11029" max="11029" width="5.42578125" style="257" customWidth="1"/>
    <col min="11030" max="11030" width="8.140625" style="257" customWidth="1"/>
    <col min="11031" max="11031" width="12.7109375" style="257" customWidth="1"/>
    <col min="11032" max="11032" width="15.85546875" style="257" customWidth="1"/>
    <col min="11033" max="11033" width="12.85546875" style="257" customWidth="1"/>
    <col min="11034" max="11034" width="18.140625" style="257" customWidth="1"/>
    <col min="11035" max="11035" width="6.140625" style="257" customWidth="1"/>
    <col min="11036" max="11036" width="5.85546875" style="257" customWidth="1"/>
    <col min="11037" max="11282" width="9" style="257"/>
    <col min="11283" max="11283" width="7.42578125" style="257" customWidth="1"/>
    <col min="11284" max="11284" width="70" style="257" customWidth="1"/>
    <col min="11285" max="11285" width="5.42578125" style="257" customWidth="1"/>
    <col min="11286" max="11286" width="8.140625" style="257" customWidth="1"/>
    <col min="11287" max="11287" width="12.7109375" style="257" customWidth="1"/>
    <col min="11288" max="11288" width="15.85546875" style="257" customWidth="1"/>
    <col min="11289" max="11289" width="12.85546875" style="257" customWidth="1"/>
    <col min="11290" max="11290" width="18.140625" style="257" customWidth="1"/>
    <col min="11291" max="11291" width="6.140625" style="257" customWidth="1"/>
    <col min="11292" max="11292" width="5.85546875" style="257" customWidth="1"/>
    <col min="11293" max="11538" width="9" style="257"/>
    <col min="11539" max="11539" width="7.42578125" style="257" customWidth="1"/>
    <col min="11540" max="11540" width="70" style="257" customWidth="1"/>
    <col min="11541" max="11541" width="5.42578125" style="257" customWidth="1"/>
    <col min="11542" max="11542" width="8.140625" style="257" customWidth="1"/>
    <col min="11543" max="11543" width="12.7109375" style="257" customWidth="1"/>
    <col min="11544" max="11544" width="15.85546875" style="257" customWidth="1"/>
    <col min="11545" max="11545" width="12.85546875" style="257" customWidth="1"/>
    <col min="11546" max="11546" width="18.140625" style="257" customWidth="1"/>
    <col min="11547" max="11547" width="6.140625" style="257" customWidth="1"/>
    <col min="11548" max="11548" width="5.85546875" style="257" customWidth="1"/>
    <col min="11549" max="11794" width="9" style="257"/>
    <col min="11795" max="11795" width="7.42578125" style="257" customWidth="1"/>
    <col min="11796" max="11796" width="70" style="257" customWidth="1"/>
    <col min="11797" max="11797" width="5.42578125" style="257" customWidth="1"/>
    <col min="11798" max="11798" width="8.140625" style="257" customWidth="1"/>
    <col min="11799" max="11799" width="12.7109375" style="257" customWidth="1"/>
    <col min="11800" max="11800" width="15.85546875" style="257" customWidth="1"/>
    <col min="11801" max="11801" width="12.85546875" style="257" customWidth="1"/>
    <col min="11802" max="11802" width="18.140625" style="257" customWidth="1"/>
    <col min="11803" max="11803" width="6.140625" style="257" customWidth="1"/>
    <col min="11804" max="11804" width="5.85546875" style="257" customWidth="1"/>
    <col min="11805" max="12050" width="9" style="257"/>
    <col min="12051" max="12051" width="7.42578125" style="257" customWidth="1"/>
    <col min="12052" max="12052" width="70" style="257" customWidth="1"/>
    <col min="12053" max="12053" width="5.42578125" style="257" customWidth="1"/>
    <col min="12054" max="12054" width="8.140625" style="257" customWidth="1"/>
    <col min="12055" max="12055" width="12.7109375" style="257" customWidth="1"/>
    <col min="12056" max="12056" width="15.85546875" style="257" customWidth="1"/>
    <col min="12057" max="12057" width="12.85546875" style="257" customWidth="1"/>
    <col min="12058" max="12058" width="18.140625" style="257" customWidth="1"/>
    <col min="12059" max="12059" width="6.140625" style="257" customWidth="1"/>
    <col min="12060" max="12060" width="5.85546875" style="257" customWidth="1"/>
    <col min="12061" max="12306" width="9" style="257"/>
    <col min="12307" max="12307" width="7.42578125" style="257" customWidth="1"/>
    <col min="12308" max="12308" width="70" style="257" customWidth="1"/>
    <col min="12309" max="12309" width="5.42578125" style="257" customWidth="1"/>
    <col min="12310" max="12310" width="8.140625" style="257" customWidth="1"/>
    <col min="12311" max="12311" width="12.7109375" style="257" customWidth="1"/>
    <col min="12312" max="12312" width="15.85546875" style="257" customWidth="1"/>
    <col min="12313" max="12313" width="12.85546875" style="257" customWidth="1"/>
    <col min="12314" max="12314" width="18.140625" style="257" customWidth="1"/>
    <col min="12315" max="12315" width="6.140625" style="257" customWidth="1"/>
    <col min="12316" max="12316" width="5.85546875" style="257" customWidth="1"/>
    <col min="12317" max="12562" width="9" style="257"/>
    <col min="12563" max="12563" width="7.42578125" style="257" customWidth="1"/>
    <col min="12564" max="12564" width="70" style="257" customWidth="1"/>
    <col min="12565" max="12565" width="5.42578125" style="257" customWidth="1"/>
    <col min="12566" max="12566" width="8.140625" style="257" customWidth="1"/>
    <col min="12567" max="12567" width="12.7109375" style="257" customWidth="1"/>
    <col min="12568" max="12568" width="15.85546875" style="257" customWidth="1"/>
    <col min="12569" max="12569" width="12.85546875" style="257" customWidth="1"/>
    <col min="12570" max="12570" width="18.140625" style="257" customWidth="1"/>
    <col min="12571" max="12571" width="6.140625" style="257" customWidth="1"/>
    <col min="12572" max="12572" width="5.85546875" style="257" customWidth="1"/>
    <col min="12573" max="12818" width="9" style="257"/>
    <col min="12819" max="12819" width="7.42578125" style="257" customWidth="1"/>
    <col min="12820" max="12820" width="70" style="257" customWidth="1"/>
    <col min="12821" max="12821" width="5.42578125" style="257" customWidth="1"/>
    <col min="12822" max="12822" width="8.140625" style="257" customWidth="1"/>
    <col min="12823" max="12823" width="12.7109375" style="257" customWidth="1"/>
    <col min="12824" max="12824" width="15.85546875" style="257" customWidth="1"/>
    <col min="12825" max="12825" width="12.85546875" style="257" customWidth="1"/>
    <col min="12826" max="12826" width="18.140625" style="257" customWidth="1"/>
    <col min="12827" max="12827" width="6.140625" style="257" customWidth="1"/>
    <col min="12828" max="12828" width="5.85546875" style="257" customWidth="1"/>
    <col min="12829" max="13074" width="9" style="257"/>
    <col min="13075" max="13075" width="7.42578125" style="257" customWidth="1"/>
    <col min="13076" max="13076" width="70" style="257" customWidth="1"/>
    <col min="13077" max="13077" width="5.42578125" style="257" customWidth="1"/>
    <col min="13078" max="13078" width="8.140625" style="257" customWidth="1"/>
    <col min="13079" max="13079" width="12.7109375" style="257" customWidth="1"/>
    <col min="13080" max="13080" width="15.85546875" style="257" customWidth="1"/>
    <col min="13081" max="13081" width="12.85546875" style="257" customWidth="1"/>
    <col min="13082" max="13082" width="18.140625" style="257" customWidth="1"/>
    <col min="13083" max="13083" width="6.140625" style="257" customWidth="1"/>
    <col min="13084" max="13084" width="5.85546875" style="257" customWidth="1"/>
    <col min="13085" max="13330" width="9" style="257"/>
    <col min="13331" max="13331" width="7.42578125" style="257" customWidth="1"/>
    <col min="13332" max="13332" width="70" style="257" customWidth="1"/>
    <col min="13333" max="13333" width="5.42578125" style="257" customWidth="1"/>
    <col min="13334" max="13334" width="8.140625" style="257" customWidth="1"/>
    <col min="13335" max="13335" width="12.7109375" style="257" customWidth="1"/>
    <col min="13336" max="13336" width="15.85546875" style="257" customWidth="1"/>
    <col min="13337" max="13337" width="12.85546875" style="257" customWidth="1"/>
    <col min="13338" max="13338" width="18.140625" style="257" customWidth="1"/>
    <col min="13339" max="13339" width="6.140625" style="257" customWidth="1"/>
    <col min="13340" max="13340" width="5.85546875" style="257" customWidth="1"/>
    <col min="13341" max="13586" width="9" style="257"/>
    <col min="13587" max="13587" width="7.42578125" style="257" customWidth="1"/>
    <col min="13588" max="13588" width="70" style="257" customWidth="1"/>
    <col min="13589" max="13589" width="5.42578125" style="257" customWidth="1"/>
    <col min="13590" max="13590" width="8.140625" style="257" customWidth="1"/>
    <col min="13591" max="13591" width="12.7109375" style="257" customWidth="1"/>
    <col min="13592" max="13592" width="15.85546875" style="257" customWidth="1"/>
    <col min="13593" max="13593" width="12.85546875" style="257" customWidth="1"/>
    <col min="13594" max="13594" width="18.140625" style="257" customWidth="1"/>
    <col min="13595" max="13595" width="6.140625" style="257" customWidth="1"/>
    <col min="13596" max="13596" width="5.85546875" style="257" customWidth="1"/>
    <col min="13597" max="13842" width="9" style="257"/>
    <col min="13843" max="13843" width="7.42578125" style="257" customWidth="1"/>
    <col min="13844" max="13844" width="70" style="257" customWidth="1"/>
    <col min="13845" max="13845" width="5.42578125" style="257" customWidth="1"/>
    <col min="13846" max="13846" width="8.140625" style="257" customWidth="1"/>
    <col min="13847" max="13847" width="12.7109375" style="257" customWidth="1"/>
    <col min="13848" max="13848" width="15.85546875" style="257" customWidth="1"/>
    <col min="13849" max="13849" width="12.85546875" style="257" customWidth="1"/>
    <col min="13850" max="13850" width="18.140625" style="257" customWidth="1"/>
    <col min="13851" max="13851" width="6.140625" style="257" customWidth="1"/>
    <col min="13852" max="13852" width="5.85546875" style="257" customWidth="1"/>
    <col min="13853" max="14098" width="9" style="257"/>
    <col min="14099" max="14099" width="7.42578125" style="257" customWidth="1"/>
    <col min="14100" max="14100" width="70" style="257" customWidth="1"/>
    <col min="14101" max="14101" width="5.42578125" style="257" customWidth="1"/>
    <col min="14102" max="14102" width="8.140625" style="257" customWidth="1"/>
    <col min="14103" max="14103" width="12.7109375" style="257" customWidth="1"/>
    <col min="14104" max="14104" width="15.85546875" style="257" customWidth="1"/>
    <col min="14105" max="14105" width="12.85546875" style="257" customWidth="1"/>
    <col min="14106" max="14106" width="18.140625" style="257" customWidth="1"/>
    <col min="14107" max="14107" width="6.140625" style="257" customWidth="1"/>
    <col min="14108" max="14108" width="5.85546875" style="257" customWidth="1"/>
    <col min="14109" max="14354" width="9" style="257"/>
    <col min="14355" max="14355" width="7.42578125" style="257" customWidth="1"/>
    <col min="14356" max="14356" width="70" style="257" customWidth="1"/>
    <col min="14357" max="14357" width="5.42578125" style="257" customWidth="1"/>
    <col min="14358" max="14358" width="8.140625" style="257" customWidth="1"/>
    <col min="14359" max="14359" width="12.7109375" style="257" customWidth="1"/>
    <col min="14360" max="14360" width="15.85546875" style="257" customWidth="1"/>
    <col min="14361" max="14361" width="12.85546875" style="257" customWidth="1"/>
    <col min="14362" max="14362" width="18.140625" style="257" customWidth="1"/>
    <col min="14363" max="14363" width="6.140625" style="257" customWidth="1"/>
    <col min="14364" max="14364" width="5.85546875" style="257" customWidth="1"/>
    <col min="14365" max="14610" width="9" style="257"/>
    <col min="14611" max="14611" width="7.42578125" style="257" customWidth="1"/>
    <col min="14612" max="14612" width="70" style="257" customWidth="1"/>
    <col min="14613" max="14613" width="5.42578125" style="257" customWidth="1"/>
    <col min="14614" max="14614" width="8.140625" style="257" customWidth="1"/>
    <col min="14615" max="14615" width="12.7109375" style="257" customWidth="1"/>
    <col min="14616" max="14616" width="15.85546875" style="257" customWidth="1"/>
    <col min="14617" max="14617" width="12.85546875" style="257" customWidth="1"/>
    <col min="14618" max="14618" width="18.140625" style="257" customWidth="1"/>
    <col min="14619" max="14619" width="6.140625" style="257" customWidth="1"/>
    <col min="14620" max="14620" width="5.85546875" style="257" customWidth="1"/>
    <col min="14621" max="14866" width="9" style="257"/>
    <col min="14867" max="14867" width="7.42578125" style="257" customWidth="1"/>
    <col min="14868" max="14868" width="70" style="257" customWidth="1"/>
    <col min="14869" max="14869" width="5.42578125" style="257" customWidth="1"/>
    <col min="14870" max="14870" width="8.140625" style="257" customWidth="1"/>
    <col min="14871" max="14871" width="12.7109375" style="257" customWidth="1"/>
    <col min="14872" max="14872" width="15.85546875" style="257" customWidth="1"/>
    <col min="14873" max="14873" width="12.85546875" style="257" customWidth="1"/>
    <col min="14874" max="14874" width="18.140625" style="257" customWidth="1"/>
    <col min="14875" max="14875" width="6.140625" style="257" customWidth="1"/>
    <col min="14876" max="14876" width="5.85546875" style="257" customWidth="1"/>
    <col min="14877" max="15122" width="9" style="257"/>
    <col min="15123" max="15123" width="7.42578125" style="257" customWidth="1"/>
    <col min="15124" max="15124" width="70" style="257" customWidth="1"/>
    <col min="15125" max="15125" width="5.42578125" style="257" customWidth="1"/>
    <col min="15126" max="15126" width="8.140625" style="257" customWidth="1"/>
    <col min="15127" max="15127" width="12.7109375" style="257" customWidth="1"/>
    <col min="15128" max="15128" width="15.85546875" style="257" customWidth="1"/>
    <col min="15129" max="15129" width="12.85546875" style="257" customWidth="1"/>
    <col min="15130" max="15130" width="18.140625" style="257" customWidth="1"/>
    <col min="15131" max="15131" width="6.140625" style="257" customWidth="1"/>
    <col min="15132" max="15132" width="5.85546875" style="257" customWidth="1"/>
    <col min="15133" max="15378" width="9" style="257"/>
    <col min="15379" max="15379" width="7.42578125" style="257" customWidth="1"/>
    <col min="15380" max="15380" width="70" style="257" customWidth="1"/>
    <col min="15381" max="15381" width="5.42578125" style="257" customWidth="1"/>
    <col min="15382" max="15382" width="8.140625" style="257" customWidth="1"/>
    <col min="15383" max="15383" width="12.7109375" style="257" customWidth="1"/>
    <col min="15384" max="15384" width="15.85546875" style="257" customWidth="1"/>
    <col min="15385" max="15385" width="12.85546875" style="257" customWidth="1"/>
    <col min="15386" max="15386" width="18.140625" style="257" customWidth="1"/>
    <col min="15387" max="15387" width="6.140625" style="257" customWidth="1"/>
    <col min="15388" max="15388" width="5.85546875" style="257" customWidth="1"/>
    <col min="15389" max="15634" width="9" style="257"/>
    <col min="15635" max="15635" width="7.42578125" style="257" customWidth="1"/>
    <col min="15636" max="15636" width="70" style="257" customWidth="1"/>
    <col min="15637" max="15637" width="5.42578125" style="257" customWidth="1"/>
    <col min="15638" max="15638" width="8.140625" style="257" customWidth="1"/>
    <col min="15639" max="15639" width="12.7109375" style="257" customWidth="1"/>
    <col min="15640" max="15640" width="15.85546875" style="257" customWidth="1"/>
    <col min="15641" max="15641" width="12.85546875" style="257" customWidth="1"/>
    <col min="15642" max="15642" width="18.140625" style="257" customWidth="1"/>
    <col min="15643" max="15643" width="6.140625" style="257" customWidth="1"/>
    <col min="15644" max="15644" width="5.85546875" style="257" customWidth="1"/>
    <col min="15645" max="15890" width="9" style="257"/>
    <col min="15891" max="15891" width="7.42578125" style="257" customWidth="1"/>
    <col min="15892" max="15892" width="70" style="257" customWidth="1"/>
    <col min="15893" max="15893" width="5.42578125" style="257" customWidth="1"/>
    <col min="15894" max="15894" width="8.140625" style="257" customWidth="1"/>
    <col min="15895" max="15895" width="12.7109375" style="257" customWidth="1"/>
    <col min="15896" max="15896" width="15.85546875" style="257" customWidth="1"/>
    <col min="15897" max="15897" width="12.85546875" style="257" customWidth="1"/>
    <col min="15898" max="15898" width="18.140625" style="257" customWidth="1"/>
    <col min="15899" max="15899" width="6.140625" style="257" customWidth="1"/>
    <col min="15900" max="15900" width="5.85546875" style="257" customWidth="1"/>
    <col min="15901" max="16146" width="9" style="257"/>
    <col min="16147" max="16147" width="7.42578125" style="257" customWidth="1"/>
    <col min="16148" max="16148" width="70" style="257" customWidth="1"/>
    <col min="16149" max="16149" width="5.42578125" style="257" customWidth="1"/>
    <col min="16150" max="16150" width="8.140625" style="257" customWidth="1"/>
    <col min="16151" max="16151" width="12.7109375" style="257" customWidth="1"/>
    <col min="16152" max="16152" width="15.85546875" style="257" customWidth="1"/>
    <col min="16153" max="16153" width="12.85546875" style="257" customWidth="1"/>
    <col min="16154" max="16154" width="18.140625" style="257" customWidth="1"/>
    <col min="16155" max="16155" width="6.140625" style="257" customWidth="1"/>
    <col min="16156" max="16156" width="5.85546875" style="257" customWidth="1"/>
    <col min="16157" max="16384" width="9" style="257"/>
  </cols>
  <sheetData>
    <row r="1" spans="1:274" ht="15">
      <c r="A1" s="941" t="s">
        <v>331</v>
      </c>
      <c r="B1" s="942"/>
      <c r="C1" s="942"/>
      <c r="D1" s="942"/>
      <c r="E1" s="942"/>
      <c r="F1" s="942"/>
      <c r="G1" s="942"/>
      <c r="H1" s="943"/>
      <c r="I1" s="566"/>
      <c r="J1" s="566"/>
      <c r="K1" s="566"/>
      <c r="L1" s="566"/>
      <c r="M1" s="566"/>
      <c r="N1" s="566"/>
      <c r="O1" s="256"/>
      <c r="P1" s="256"/>
      <c r="Q1" s="566"/>
      <c r="R1" s="566"/>
      <c r="S1" s="256"/>
      <c r="T1" s="256"/>
      <c r="U1" s="566"/>
      <c r="V1" s="566"/>
      <c r="W1" s="256"/>
      <c r="X1" s="256"/>
      <c r="Y1" s="566"/>
      <c r="Z1" s="566"/>
      <c r="AA1" s="256"/>
      <c r="AB1" s="256"/>
      <c r="AC1" s="566"/>
      <c r="AD1" s="566"/>
      <c r="AE1" s="256"/>
      <c r="AF1" s="256"/>
      <c r="AG1" s="566"/>
      <c r="AH1" s="566"/>
      <c r="AI1" s="256"/>
      <c r="AJ1" s="256"/>
      <c r="AK1" s="566"/>
      <c r="AL1" s="566"/>
      <c r="AM1" s="256"/>
      <c r="AN1" s="256"/>
    </row>
    <row r="2" spans="1:274" ht="15">
      <c r="A2" s="941" t="s">
        <v>332</v>
      </c>
      <c r="B2" s="942"/>
      <c r="C2" s="942"/>
      <c r="D2" s="942"/>
      <c r="E2" s="942"/>
      <c r="F2" s="942"/>
      <c r="G2" s="942"/>
      <c r="H2" s="943"/>
      <c r="I2" s="566"/>
      <c r="J2" s="566"/>
      <c r="K2" s="566"/>
      <c r="L2" s="566"/>
      <c r="M2" s="566"/>
      <c r="N2" s="566"/>
      <c r="O2" s="256"/>
      <c r="P2" s="256"/>
      <c r="Q2" s="566"/>
      <c r="R2" s="566"/>
      <c r="S2" s="256"/>
      <c r="T2" s="256"/>
      <c r="U2" s="566"/>
      <c r="V2" s="566"/>
      <c r="W2" s="256"/>
      <c r="X2" s="256"/>
      <c r="Y2" s="566"/>
      <c r="Z2" s="566"/>
      <c r="AA2" s="256"/>
      <c r="AB2" s="256"/>
      <c r="AC2" s="566"/>
      <c r="AD2" s="566"/>
      <c r="AE2" s="256"/>
      <c r="AF2" s="256"/>
      <c r="AG2" s="566"/>
      <c r="AH2" s="566"/>
      <c r="AI2" s="256"/>
      <c r="AJ2" s="256"/>
      <c r="AK2" s="566"/>
      <c r="AL2" s="566"/>
      <c r="AM2" s="256"/>
      <c r="AN2" s="256"/>
    </row>
    <row r="3" spans="1:274" ht="12.95" customHeight="1">
      <c r="A3" s="944"/>
      <c r="B3" s="945"/>
      <c r="C3" s="945"/>
      <c r="D3" s="945"/>
      <c r="E3" s="945"/>
      <c r="F3" s="945"/>
      <c r="G3" s="945"/>
      <c r="H3" s="946"/>
      <c r="I3" s="567"/>
      <c r="J3" s="567"/>
      <c r="K3" s="567"/>
      <c r="L3" s="567"/>
      <c r="M3" s="567"/>
      <c r="N3" s="567"/>
      <c r="O3" s="256"/>
      <c r="P3" s="256"/>
      <c r="Q3" s="567"/>
      <c r="R3" s="567"/>
      <c r="S3" s="256"/>
      <c r="T3" s="256"/>
      <c r="U3" s="567"/>
      <c r="V3" s="567"/>
      <c r="W3" s="256"/>
      <c r="X3" s="256"/>
      <c r="Y3" s="567"/>
      <c r="Z3" s="567"/>
      <c r="AA3" s="256"/>
      <c r="AB3" s="256"/>
      <c r="AC3" s="567"/>
      <c r="AD3" s="567"/>
      <c r="AE3" s="256"/>
      <c r="AF3" s="256"/>
      <c r="AG3" s="567"/>
      <c r="AH3" s="567"/>
      <c r="AI3" s="256"/>
      <c r="AJ3" s="256"/>
      <c r="AK3" s="567"/>
      <c r="AL3" s="567"/>
      <c r="AM3" s="256"/>
      <c r="AN3" s="256"/>
    </row>
    <row r="4" spans="1:274" s="256" customFormat="1" ht="25.5">
      <c r="A4" s="258" t="s">
        <v>333</v>
      </c>
      <c r="B4" s="259" t="s">
        <v>1</v>
      </c>
      <c r="C4" s="260" t="s">
        <v>2</v>
      </c>
      <c r="D4" s="259" t="s">
        <v>154</v>
      </c>
      <c r="E4" s="259" t="s">
        <v>334</v>
      </c>
      <c r="F4" s="259" t="s">
        <v>335</v>
      </c>
      <c r="G4" s="259" t="s">
        <v>336</v>
      </c>
      <c r="H4" s="261" t="s">
        <v>337</v>
      </c>
      <c r="I4" s="259" t="s">
        <v>334</v>
      </c>
      <c r="J4" s="259" t="s">
        <v>335</v>
      </c>
      <c r="K4" s="259" t="s">
        <v>336</v>
      </c>
      <c r="L4" s="261" t="s">
        <v>337</v>
      </c>
      <c r="M4" s="259" t="s">
        <v>334</v>
      </c>
      <c r="N4" s="259" t="s">
        <v>335</v>
      </c>
      <c r="O4" s="259" t="s">
        <v>336</v>
      </c>
      <c r="P4" s="261" t="s">
        <v>337</v>
      </c>
      <c r="Q4" s="259" t="s">
        <v>334</v>
      </c>
      <c r="R4" s="259" t="s">
        <v>335</v>
      </c>
      <c r="S4" s="259" t="s">
        <v>336</v>
      </c>
      <c r="T4" s="261" t="s">
        <v>337</v>
      </c>
      <c r="U4" s="259" t="s">
        <v>334</v>
      </c>
      <c r="V4" s="259" t="s">
        <v>335</v>
      </c>
      <c r="W4" s="259" t="s">
        <v>336</v>
      </c>
      <c r="X4" s="261" t="s">
        <v>337</v>
      </c>
      <c r="Y4" s="259" t="s">
        <v>334</v>
      </c>
      <c r="Z4" s="259" t="s">
        <v>335</v>
      </c>
      <c r="AA4" s="259" t="s">
        <v>336</v>
      </c>
      <c r="AB4" s="261" t="s">
        <v>337</v>
      </c>
      <c r="AC4" s="259" t="s">
        <v>334</v>
      </c>
      <c r="AD4" s="259" t="s">
        <v>335</v>
      </c>
      <c r="AE4" s="259" t="s">
        <v>336</v>
      </c>
      <c r="AF4" s="261" t="s">
        <v>337</v>
      </c>
      <c r="AG4" s="259" t="s">
        <v>334</v>
      </c>
      <c r="AH4" s="259" t="s">
        <v>335</v>
      </c>
      <c r="AI4" s="259" t="s">
        <v>336</v>
      </c>
      <c r="AJ4" s="261" t="s">
        <v>337</v>
      </c>
      <c r="AK4" s="744" t="s">
        <v>334</v>
      </c>
      <c r="AL4" s="744" t="s">
        <v>335</v>
      </c>
      <c r="AM4" s="744" t="s">
        <v>336</v>
      </c>
      <c r="AN4" s="745" t="s">
        <v>337</v>
      </c>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row>
    <row r="5" spans="1:274" ht="15">
      <c r="A5" s="262"/>
      <c r="B5" s="263"/>
      <c r="C5" s="264"/>
      <c r="D5" s="264"/>
      <c r="E5" s="265"/>
      <c r="F5" s="265"/>
      <c r="G5" s="931" t="s">
        <v>638</v>
      </c>
      <c r="H5" s="947"/>
      <c r="I5" s="265"/>
      <c r="J5" s="265"/>
      <c r="K5" s="931" t="s">
        <v>636</v>
      </c>
      <c r="L5" s="947"/>
      <c r="M5" s="936" t="s">
        <v>631</v>
      </c>
      <c r="N5" s="939"/>
      <c r="O5" s="939"/>
      <c r="P5" s="940"/>
      <c r="Q5" s="936" t="s">
        <v>632</v>
      </c>
      <c r="R5" s="939"/>
      <c r="S5" s="939"/>
      <c r="T5" s="940"/>
      <c r="U5" s="931" t="s">
        <v>639</v>
      </c>
      <c r="V5" s="939"/>
      <c r="W5" s="939"/>
      <c r="X5" s="940"/>
      <c r="Y5" s="931" t="s">
        <v>640</v>
      </c>
      <c r="Z5" s="939"/>
      <c r="AA5" s="939"/>
      <c r="AB5" s="940"/>
      <c r="AC5" s="931" t="s">
        <v>641</v>
      </c>
      <c r="AD5" s="939"/>
      <c r="AE5" s="939"/>
      <c r="AF5" s="940"/>
      <c r="AG5" s="931" t="s">
        <v>642</v>
      </c>
      <c r="AH5" s="939"/>
      <c r="AI5" s="939"/>
      <c r="AJ5" s="940"/>
      <c r="AK5" s="933" t="s">
        <v>633</v>
      </c>
      <c r="AL5" s="937"/>
      <c r="AM5" s="937"/>
      <c r="AN5" s="938"/>
    </row>
    <row r="6" spans="1:274" s="271" customFormat="1">
      <c r="A6" s="266" t="s">
        <v>92</v>
      </c>
      <c r="B6" s="267" t="s">
        <v>338</v>
      </c>
      <c r="C6" s="268"/>
      <c r="D6" s="268"/>
      <c r="E6" s="268"/>
      <c r="F6" s="269"/>
      <c r="G6" s="270"/>
      <c r="H6" s="270"/>
      <c r="I6" s="268"/>
      <c r="J6" s="269"/>
      <c r="K6" s="270"/>
      <c r="L6" s="270"/>
      <c r="M6" s="568"/>
      <c r="N6" s="265"/>
      <c r="O6" s="264"/>
      <c r="P6" s="264"/>
      <c r="Q6" s="568"/>
      <c r="R6" s="265"/>
      <c r="S6" s="264"/>
      <c r="T6" s="264"/>
      <c r="U6" s="568"/>
      <c r="V6" s="265"/>
      <c r="W6" s="264"/>
      <c r="X6" s="264"/>
      <c r="Y6" s="568"/>
      <c r="Z6" s="265"/>
      <c r="AA6" s="264"/>
      <c r="AB6" s="264"/>
      <c r="AC6" s="568"/>
      <c r="AD6" s="265"/>
      <c r="AE6" s="264"/>
      <c r="AF6" s="264"/>
      <c r="AG6" s="568"/>
      <c r="AH6" s="265"/>
      <c r="AI6" s="264"/>
      <c r="AJ6" s="264"/>
      <c r="AK6" s="746"/>
      <c r="AL6" s="747"/>
      <c r="AM6" s="748"/>
      <c r="AN6" s="748"/>
      <c r="HT6" s="272"/>
      <c r="HU6" s="272"/>
      <c r="HV6" s="272"/>
      <c r="HW6" s="272"/>
      <c r="HX6" s="272"/>
      <c r="HY6" s="272"/>
      <c r="HZ6" s="272"/>
      <c r="IA6" s="272"/>
      <c r="IB6" s="272"/>
      <c r="IC6" s="272"/>
      <c r="ID6" s="272"/>
      <c r="IE6" s="272"/>
      <c r="IF6" s="272"/>
      <c r="IG6" s="272"/>
      <c r="IH6" s="272"/>
      <c r="II6" s="272"/>
      <c r="IJ6" s="272"/>
      <c r="IK6" s="272"/>
      <c r="IL6" s="272"/>
      <c r="IM6" s="272"/>
      <c r="IN6" s="272"/>
      <c r="IO6" s="272"/>
      <c r="IP6" s="272"/>
      <c r="IQ6" s="272"/>
      <c r="IR6" s="272"/>
      <c r="IS6" s="272"/>
      <c r="IT6" s="272"/>
      <c r="IU6" s="272"/>
      <c r="IV6" s="272"/>
      <c r="IW6" s="272"/>
      <c r="IX6" s="272"/>
      <c r="IY6" s="272"/>
      <c r="IZ6" s="272"/>
      <c r="JA6" s="272"/>
      <c r="JB6" s="272"/>
      <c r="JC6" s="272"/>
      <c r="JD6" s="272"/>
      <c r="JE6" s="272"/>
      <c r="JF6" s="272"/>
      <c r="JG6" s="272"/>
      <c r="JH6" s="272"/>
      <c r="JI6" s="272"/>
      <c r="JJ6" s="272"/>
      <c r="JK6" s="272"/>
      <c r="JL6" s="272"/>
      <c r="JM6" s="272"/>
      <c r="JN6" s="257"/>
    </row>
    <row r="7" spans="1:274" s="271" customFormat="1">
      <c r="A7" s="268"/>
      <c r="B7" s="273"/>
      <c r="C7" s="268"/>
      <c r="D7" s="268"/>
      <c r="E7" s="268"/>
      <c r="F7" s="269"/>
      <c r="G7" s="270"/>
      <c r="H7" s="270"/>
      <c r="I7" s="268"/>
      <c r="J7" s="269"/>
      <c r="K7" s="270"/>
      <c r="L7" s="270"/>
      <c r="M7" s="268"/>
      <c r="N7" s="269"/>
      <c r="O7" s="270"/>
      <c r="P7" s="270"/>
      <c r="Q7" s="268"/>
      <c r="R7" s="269"/>
      <c r="S7" s="270"/>
      <c r="T7" s="270"/>
      <c r="U7" s="268"/>
      <c r="V7" s="269"/>
      <c r="W7" s="270"/>
      <c r="X7" s="270"/>
      <c r="Y7" s="268"/>
      <c r="Z7" s="269"/>
      <c r="AA7" s="270"/>
      <c r="AB7" s="270"/>
      <c r="AC7" s="268"/>
      <c r="AD7" s="269"/>
      <c r="AE7" s="270"/>
      <c r="AF7" s="270"/>
      <c r="AG7" s="268"/>
      <c r="AH7" s="269"/>
      <c r="AI7" s="270"/>
      <c r="AJ7" s="270"/>
      <c r="AK7" s="749"/>
      <c r="AL7" s="714"/>
      <c r="AM7" s="750"/>
      <c r="AN7" s="750"/>
      <c r="HT7" s="272"/>
      <c r="HU7" s="272"/>
      <c r="HV7" s="272"/>
      <c r="HW7" s="272"/>
      <c r="HX7" s="272"/>
      <c r="HY7" s="272"/>
      <c r="HZ7" s="272"/>
      <c r="IA7" s="272"/>
      <c r="IB7" s="272"/>
      <c r="IC7" s="272"/>
      <c r="ID7" s="272"/>
      <c r="IE7" s="272"/>
      <c r="IF7" s="272"/>
      <c r="IG7" s="272"/>
      <c r="IH7" s="272"/>
      <c r="II7" s="272"/>
      <c r="IJ7" s="272"/>
      <c r="IK7" s="272"/>
      <c r="IL7" s="272"/>
      <c r="IM7" s="272"/>
      <c r="IN7" s="272"/>
      <c r="IO7" s="272"/>
      <c r="IP7" s="272"/>
      <c r="IQ7" s="272"/>
      <c r="IR7" s="272"/>
      <c r="IS7" s="272"/>
      <c r="IT7" s="272"/>
      <c r="IU7" s="272"/>
      <c r="IV7" s="272"/>
      <c r="IW7" s="272"/>
      <c r="IX7" s="272"/>
      <c r="IY7" s="272"/>
      <c r="IZ7" s="272"/>
      <c r="JA7" s="272"/>
      <c r="JB7" s="272"/>
      <c r="JC7" s="272"/>
      <c r="JD7" s="272"/>
      <c r="JE7" s="272"/>
      <c r="JF7" s="272"/>
      <c r="JG7" s="272"/>
      <c r="JH7" s="272"/>
      <c r="JI7" s="272"/>
      <c r="JJ7" s="272"/>
      <c r="JK7" s="272"/>
      <c r="JL7" s="272"/>
      <c r="JM7" s="272"/>
      <c r="JN7" s="257"/>
    </row>
    <row r="8" spans="1:274" s="271" customFormat="1" ht="216.75">
      <c r="A8" s="274">
        <v>1</v>
      </c>
      <c r="B8" s="275" t="s">
        <v>339</v>
      </c>
      <c r="C8" s="274" t="s">
        <v>111</v>
      </c>
      <c r="D8" s="276">
        <v>1</v>
      </c>
      <c r="E8" s="277">
        <v>285000</v>
      </c>
      <c r="F8" s="269">
        <v>15000</v>
      </c>
      <c r="G8" s="278">
        <f>F8+E8</f>
        <v>300000</v>
      </c>
      <c r="H8" s="279">
        <f>G8*$D8</f>
        <v>300000</v>
      </c>
      <c r="I8" s="277">
        <v>32000</v>
      </c>
      <c r="J8" s="269">
        <v>6500</v>
      </c>
      <c r="K8" s="278">
        <f>J8+I8</f>
        <v>38500</v>
      </c>
      <c r="L8" s="279">
        <f>K8*$D8</f>
        <v>38500</v>
      </c>
      <c r="M8" s="277">
        <v>45000</v>
      </c>
      <c r="N8" s="269">
        <v>6500</v>
      </c>
      <c r="O8" s="278">
        <f>N8+M8</f>
        <v>51500</v>
      </c>
      <c r="P8" s="279">
        <f>O8*$D8</f>
        <v>51500</v>
      </c>
      <c r="Q8" s="277">
        <v>32000</v>
      </c>
      <c r="R8" s="269">
        <v>6500</v>
      </c>
      <c r="S8" s="278">
        <f>R8+Q8</f>
        <v>38500</v>
      </c>
      <c r="T8" s="279">
        <f>S8*$D8</f>
        <v>38500</v>
      </c>
      <c r="U8" s="713"/>
      <c r="V8" s="714"/>
      <c r="W8" s="715">
        <f>V8+U8</f>
        <v>0</v>
      </c>
      <c r="X8" s="716">
        <f>W8*$D8</f>
        <v>0</v>
      </c>
      <c r="Y8" s="277"/>
      <c r="Z8" s="269"/>
      <c r="AA8" s="277">
        <v>45000</v>
      </c>
      <c r="AB8" s="279">
        <f>AA8*$D8</f>
        <v>45000</v>
      </c>
      <c r="AC8" s="665">
        <v>125000</v>
      </c>
      <c r="AD8" s="666">
        <v>8000</v>
      </c>
      <c r="AE8" s="278">
        <f>AD8+AC8</f>
        <v>133000</v>
      </c>
      <c r="AF8" s="279">
        <f>AE8*$D8</f>
        <v>133000</v>
      </c>
      <c r="AG8" s="665">
        <v>38500</v>
      </c>
      <c r="AH8" s="666">
        <v>6500</v>
      </c>
      <c r="AI8" s="278">
        <f>AH8+AG8</f>
        <v>45000</v>
      </c>
      <c r="AJ8" s="279">
        <f>AI8*$D8</f>
        <v>45000</v>
      </c>
      <c r="AK8" s="751">
        <f>MIN(E8,M8,Q8,AC8)</f>
        <v>32000</v>
      </c>
      <c r="AL8" s="751">
        <f>MIN(F8,N8,R8,AD8)</f>
        <v>6500</v>
      </c>
      <c r="AM8" s="715">
        <f>AL8+AK8</f>
        <v>38500</v>
      </c>
      <c r="AN8" s="716">
        <f>AM8*$D8</f>
        <v>38500</v>
      </c>
      <c r="HT8" s="272"/>
      <c r="HU8" s="272"/>
      <c r="HV8" s="272"/>
      <c r="HW8" s="272"/>
      <c r="HX8" s="272"/>
      <c r="HY8" s="272"/>
      <c r="HZ8" s="272"/>
      <c r="IA8" s="272"/>
      <c r="IB8" s="272"/>
      <c r="IC8" s="272"/>
      <c r="ID8" s="272"/>
      <c r="IE8" s="272"/>
      <c r="IF8" s="272"/>
      <c r="IG8" s="272"/>
      <c r="IH8" s="272"/>
      <c r="II8" s="272"/>
      <c r="IJ8" s="272"/>
      <c r="IK8" s="272"/>
      <c r="IL8" s="272"/>
      <c r="IM8" s="272"/>
      <c r="IN8" s="272"/>
      <c r="IO8" s="272"/>
      <c r="IP8" s="272"/>
      <c r="IQ8" s="272"/>
      <c r="IR8" s="272"/>
      <c r="IS8" s="272"/>
      <c r="IT8" s="272"/>
      <c r="IU8" s="272"/>
      <c r="IV8" s="272"/>
      <c r="IW8" s="272"/>
      <c r="IX8" s="272"/>
      <c r="IY8" s="272"/>
      <c r="IZ8" s="272"/>
      <c r="JA8" s="272"/>
      <c r="JB8" s="272"/>
      <c r="JC8" s="272"/>
      <c r="JD8" s="272"/>
      <c r="JE8" s="272"/>
      <c r="JF8" s="272"/>
      <c r="JG8" s="272"/>
      <c r="JH8" s="272"/>
      <c r="JI8" s="272"/>
      <c r="JJ8" s="272"/>
      <c r="JK8" s="272"/>
      <c r="JL8" s="272"/>
      <c r="JM8" s="272"/>
      <c r="JN8" s="257"/>
    </row>
    <row r="9" spans="1:274" s="271" customFormat="1" ht="25.5">
      <c r="A9" s="274"/>
      <c r="B9" s="275" t="s">
        <v>340</v>
      </c>
      <c r="C9" s="274"/>
      <c r="D9" s="276"/>
      <c r="E9" s="277"/>
      <c r="F9" s="269"/>
      <c r="G9" s="270"/>
      <c r="H9" s="270"/>
      <c r="I9" s="277"/>
      <c r="J9" s="269"/>
      <c r="K9" s="270"/>
      <c r="L9" s="270"/>
      <c r="M9" s="277"/>
      <c r="N9" s="269"/>
      <c r="O9" s="270"/>
      <c r="P9" s="270"/>
      <c r="Q9" s="277"/>
      <c r="R9" s="269"/>
      <c r="S9" s="270"/>
      <c r="T9" s="270"/>
      <c r="U9" s="277"/>
      <c r="V9" s="269"/>
      <c r="W9" s="270"/>
      <c r="X9" s="270"/>
      <c r="Y9" s="277"/>
      <c r="Z9" s="269"/>
      <c r="AA9" s="270"/>
      <c r="AB9" s="270"/>
      <c r="AC9" s="665"/>
      <c r="AD9" s="666"/>
      <c r="AE9" s="270"/>
      <c r="AF9" s="270"/>
      <c r="AG9" s="665"/>
      <c r="AH9" s="666"/>
      <c r="AI9" s="270"/>
      <c r="AJ9" s="270"/>
      <c r="AK9" s="751"/>
      <c r="AL9" s="752"/>
      <c r="AM9" s="750"/>
      <c r="AN9" s="750"/>
      <c r="HT9" s="272"/>
      <c r="HU9" s="272"/>
      <c r="HV9" s="272"/>
      <c r="HW9" s="272"/>
      <c r="HX9" s="272"/>
      <c r="HY9" s="272"/>
      <c r="HZ9" s="272"/>
      <c r="IA9" s="272"/>
      <c r="IB9" s="272"/>
      <c r="IC9" s="272"/>
      <c r="ID9" s="272"/>
      <c r="IE9" s="272"/>
      <c r="IF9" s="272"/>
      <c r="IG9" s="272"/>
      <c r="IH9" s="272"/>
      <c r="II9" s="272"/>
      <c r="IJ9" s="272"/>
      <c r="IK9" s="272"/>
      <c r="IL9" s="272"/>
      <c r="IM9" s="272"/>
      <c r="IN9" s="272"/>
      <c r="IO9" s="272"/>
      <c r="IP9" s="272"/>
      <c r="IQ9" s="272"/>
      <c r="IR9" s="272"/>
      <c r="IS9" s="272"/>
      <c r="IT9" s="272"/>
      <c r="IU9" s="272"/>
      <c r="IV9" s="272"/>
      <c r="IW9" s="272"/>
      <c r="IX9" s="272"/>
      <c r="IY9" s="272"/>
      <c r="IZ9" s="272"/>
      <c r="JA9" s="272"/>
      <c r="JB9" s="272"/>
      <c r="JC9" s="272"/>
      <c r="JD9" s="272"/>
      <c r="JE9" s="272"/>
      <c r="JF9" s="272"/>
      <c r="JG9" s="272"/>
      <c r="JH9" s="272"/>
      <c r="JI9" s="272"/>
      <c r="JJ9" s="272"/>
      <c r="JK9" s="272"/>
      <c r="JL9" s="272"/>
      <c r="JM9" s="272"/>
      <c r="JN9" s="257"/>
    </row>
    <row r="10" spans="1:274" s="271" customFormat="1">
      <c r="A10" s="274"/>
      <c r="B10" s="275" t="s">
        <v>341</v>
      </c>
      <c r="C10" s="274"/>
      <c r="D10" s="276"/>
      <c r="E10" s="277"/>
      <c r="F10" s="269"/>
      <c r="G10" s="270"/>
      <c r="H10" s="270"/>
      <c r="I10" s="277"/>
      <c r="J10" s="269"/>
      <c r="K10" s="270"/>
      <c r="L10" s="270"/>
      <c r="M10" s="277"/>
      <c r="N10" s="269"/>
      <c r="O10" s="270"/>
      <c r="P10" s="270"/>
      <c r="Q10" s="277"/>
      <c r="R10" s="269"/>
      <c r="S10" s="270"/>
      <c r="T10" s="270"/>
      <c r="U10" s="277"/>
      <c r="V10" s="269"/>
      <c r="W10" s="270"/>
      <c r="X10" s="270"/>
      <c r="Y10" s="277"/>
      <c r="Z10" s="269"/>
      <c r="AA10" s="270"/>
      <c r="AB10" s="270"/>
      <c r="AC10" s="665"/>
      <c r="AD10" s="666"/>
      <c r="AE10" s="270"/>
      <c r="AF10" s="270"/>
      <c r="AG10" s="665"/>
      <c r="AH10" s="666"/>
      <c r="AI10" s="270"/>
      <c r="AJ10" s="270"/>
      <c r="AK10" s="751"/>
      <c r="AL10" s="752"/>
      <c r="AM10" s="750"/>
      <c r="AN10" s="750"/>
      <c r="HT10" s="272"/>
      <c r="HU10" s="272"/>
      <c r="HV10" s="272"/>
      <c r="HW10" s="272"/>
      <c r="HX10" s="272"/>
      <c r="HY10" s="272"/>
      <c r="HZ10" s="272"/>
      <c r="IA10" s="272"/>
      <c r="IB10" s="272"/>
      <c r="IC10" s="272"/>
      <c r="ID10" s="272"/>
      <c r="IE10" s="272"/>
      <c r="IF10" s="272"/>
      <c r="IG10" s="272"/>
      <c r="IH10" s="272"/>
      <c r="II10" s="272"/>
      <c r="IJ10" s="272"/>
      <c r="IK10" s="272"/>
      <c r="IL10" s="272"/>
      <c r="IM10" s="272"/>
      <c r="IN10" s="272"/>
      <c r="IO10" s="272"/>
      <c r="IP10" s="272"/>
      <c r="IQ10" s="272"/>
      <c r="IR10" s="272"/>
      <c r="IS10" s="272"/>
      <c r="IT10" s="272"/>
      <c r="IU10" s="272"/>
      <c r="IV10" s="272"/>
      <c r="IW10" s="272"/>
      <c r="IX10" s="272"/>
      <c r="IY10" s="272"/>
      <c r="IZ10" s="272"/>
      <c r="JA10" s="272"/>
      <c r="JB10" s="272"/>
      <c r="JC10" s="272"/>
      <c r="JD10" s="272"/>
      <c r="JE10" s="272"/>
      <c r="JF10" s="272"/>
      <c r="JG10" s="272"/>
      <c r="JH10" s="272"/>
      <c r="JI10" s="272"/>
      <c r="JJ10" s="272"/>
      <c r="JK10" s="272"/>
      <c r="JL10" s="272"/>
      <c r="JM10" s="272"/>
      <c r="JN10" s="257"/>
    </row>
    <row r="11" spans="1:274" s="271" customFormat="1" ht="25.5">
      <c r="A11" s="274"/>
      <c r="B11" s="275" t="s">
        <v>342</v>
      </c>
      <c r="C11" s="274"/>
      <c r="D11" s="276"/>
      <c r="E11" s="277"/>
      <c r="F11" s="269"/>
      <c r="G11" s="270"/>
      <c r="H11" s="270"/>
      <c r="I11" s="277"/>
      <c r="J11" s="269"/>
      <c r="K11" s="270"/>
      <c r="L11" s="270"/>
      <c r="M11" s="277"/>
      <c r="N11" s="269"/>
      <c r="O11" s="270"/>
      <c r="P11" s="270"/>
      <c r="Q11" s="277"/>
      <c r="R11" s="269"/>
      <c r="S11" s="270"/>
      <c r="T11" s="270"/>
      <c r="U11" s="277"/>
      <c r="V11" s="269"/>
      <c r="W11" s="270"/>
      <c r="X11" s="270"/>
      <c r="Y11" s="277"/>
      <c r="Z11" s="269"/>
      <c r="AA11" s="270"/>
      <c r="AB11" s="270"/>
      <c r="AC11" s="665"/>
      <c r="AD11" s="666"/>
      <c r="AE11" s="270"/>
      <c r="AF11" s="270"/>
      <c r="AG11" s="665"/>
      <c r="AH11" s="666"/>
      <c r="AI11" s="270"/>
      <c r="AJ11" s="270"/>
      <c r="AK11" s="751"/>
      <c r="AL11" s="752"/>
      <c r="AM11" s="750"/>
      <c r="AN11" s="750"/>
      <c r="HT11" s="272"/>
      <c r="HU11" s="272"/>
      <c r="HV11" s="272"/>
      <c r="HW11" s="272"/>
      <c r="HX11" s="272"/>
      <c r="HY11" s="272"/>
      <c r="HZ11" s="272"/>
      <c r="IA11" s="272"/>
      <c r="IB11" s="272"/>
      <c r="IC11" s="272"/>
      <c r="ID11" s="272"/>
      <c r="IE11" s="272"/>
      <c r="IF11" s="272"/>
      <c r="IG11" s="272"/>
      <c r="IH11" s="272"/>
      <c r="II11" s="272"/>
      <c r="IJ11" s="272"/>
      <c r="IK11" s="272"/>
      <c r="IL11" s="272"/>
      <c r="IM11" s="272"/>
      <c r="IN11" s="272"/>
      <c r="IO11" s="272"/>
      <c r="IP11" s="272"/>
      <c r="IQ11" s="272"/>
      <c r="IR11" s="272"/>
      <c r="IS11" s="272"/>
      <c r="IT11" s="272"/>
      <c r="IU11" s="272"/>
      <c r="IV11" s="272"/>
      <c r="IW11" s="272"/>
      <c r="IX11" s="272"/>
      <c r="IY11" s="272"/>
      <c r="IZ11" s="272"/>
      <c r="JA11" s="272"/>
      <c r="JB11" s="272"/>
      <c r="JC11" s="272"/>
      <c r="JD11" s="272"/>
      <c r="JE11" s="272"/>
      <c r="JF11" s="272"/>
      <c r="JG11" s="272"/>
      <c r="JH11" s="272"/>
      <c r="JI11" s="272"/>
      <c r="JJ11" s="272"/>
      <c r="JK11" s="272"/>
      <c r="JL11" s="272"/>
      <c r="JM11" s="272"/>
      <c r="JN11" s="257"/>
    </row>
    <row r="12" spans="1:274" s="271" customFormat="1">
      <c r="A12" s="274"/>
      <c r="B12" s="275" t="s">
        <v>343</v>
      </c>
      <c r="C12" s="274"/>
      <c r="D12" s="276"/>
      <c r="E12" s="277"/>
      <c r="F12" s="269"/>
      <c r="G12" s="270"/>
      <c r="H12" s="270"/>
      <c r="I12" s="277"/>
      <c r="J12" s="269"/>
      <c r="K12" s="270"/>
      <c r="L12" s="270"/>
      <c r="M12" s="277"/>
      <c r="N12" s="269"/>
      <c r="O12" s="270"/>
      <c r="P12" s="270"/>
      <c r="Q12" s="277"/>
      <c r="R12" s="269"/>
      <c r="S12" s="270"/>
      <c r="T12" s="270"/>
      <c r="U12" s="277"/>
      <c r="V12" s="269"/>
      <c r="W12" s="270"/>
      <c r="X12" s="270"/>
      <c r="Y12" s="277"/>
      <c r="Z12" s="269"/>
      <c r="AA12" s="270"/>
      <c r="AB12" s="270"/>
      <c r="AC12" s="665"/>
      <c r="AD12" s="666"/>
      <c r="AE12" s="270"/>
      <c r="AF12" s="270"/>
      <c r="AG12" s="665"/>
      <c r="AH12" s="666"/>
      <c r="AI12" s="270"/>
      <c r="AJ12" s="270"/>
      <c r="AK12" s="751"/>
      <c r="AL12" s="752"/>
      <c r="AM12" s="750"/>
      <c r="AN12" s="750"/>
      <c r="HT12" s="272"/>
      <c r="HU12" s="272"/>
      <c r="HV12" s="272"/>
      <c r="HW12" s="272"/>
      <c r="HX12" s="272"/>
      <c r="HY12" s="272"/>
      <c r="HZ12" s="272"/>
      <c r="IA12" s="272"/>
      <c r="IB12" s="272"/>
      <c r="IC12" s="272"/>
      <c r="ID12" s="272"/>
      <c r="IE12" s="272"/>
      <c r="IF12" s="272"/>
      <c r="IG12" s="272"/>
      <c r="IH12" s="272"/>
      <c r="II12" s="272"/>
      <c r="IJ12" s="272"/>
      <c r="IK12" s="272"/>
      <c r="IL12" s="272"/>
      <c r="IM12" s="272"/>
      <c r="IN12" s="272"/>
      <c r="IO12" s="272"/>
      <c r="IP12" s="272"/>
      <c r="IQ12" s="272"/>
      <c r="IR12" s="272"/>
      <c r="IS12" s="272"/>
      <c r="IT12" s="272"/>
      <c r="IU12" s="272"/>
      <c r="IV12" s="272"/>
      <c r="IW12" s="272"/>
      <c r="IX12" s="272"/>
      <c r="IY12" s="272"/>
      <c r="IZ12" s="272"/>
      <c r="JA12" s="272"/>
      <c r="JB12" s="272"/>
      <c r="JC12" s="272"/>
      <c r="JD12" s="272"/>
      <c r="JE12" s="272"/>
      <c r="JF12" s="272"/>
      <c r="JG12" s="272"/>
      <c r="JH12" s="272"/>
      <c r="JI12" s="272"/>
      <c r="JJ12" s="272"/>
      <c r="JK12" s="272"/>
      <c r="JL12" s="272"/>
      <c r="JM12" s="272"/>
      <c r="JN12" s="257"/>
    </row>
    <row r="13" spans="1:274" s="271" customFormat="1" ht="38.25">
      <c r="A13" s="274"/>
      <c r="B13" s="275" t="s">
        <v>344</v>
      </c>
      <c r="C13" s="274"/>
      <c r="D13" s="276"/>
      <c r="E13" s="277"/>
      <c r="F13" s="269"/>
      <c r="G13" s="270"/>
      <c r="H13" s="270"/>
      <c r="I13" s="277"/>
      <c r="J13" s="269"/>
      <c r="K13" s="270"/>
      <c r="L13" s="270"/>
      <c r="M13" s="277"/>
      <c r="N13" s="269"/>
      <c r="O13" s="270"/>
      <c r="P13" s="270"/>
      <c r="Q13" s="277"/>
      <c r="R13" s="269"/>
      <c r="S13" s="270"/>
      <c r="T13" s="270"/>
      <c r="U13" s="277"/>
      <c r="V13" s="269"/>
      <c r="W13" s="270"/>
      <c r="X13" s="270"/>
      <c r="Y13" s="277"/>
      <c r="Z13" s="269"/>
      <c r="AA13" s="270"/>
      <c r="AB13" s="270"/>
      <c r="AC13" s="665"/>
      <c r="AD13" s="666"/>
      <c r="AE13" s="270"/>
      <c r="AF13" s="270"/>
      <c r="AG13" s="665"/>
      <c r="AH13" s="666"/>
      <c r="AI13" s="270"/>
      <c r="AJ13" s="270"/>
      <c r="AK13" s="751"/>
      <c r="AL13" s="752"/>
      <c r="AM13" s="750"/>
      <c r="AN13" s="750"/>
      <c r="HT13" s="272"/>
      <c r="HU13" s="272"/>
      <c r="HV13" s="272"/>
      <c r="HW13" s="272"/>
      <c r="HX13" s="272"/>
      <c r="HY13" s="272"/>
      <c r="HZ13" s="272"/>
      <c r="IA13" s="272"/>
      <c r="IB13" s="272"/>
      <c r="IC13" s="272"/>
      <c r="ID13" s="272"/>
      <c r="IE13" s="272"/>
      <c r="IF13" s="272"/>
      <c r="IG13" s="272"/>
      <c r="IH13" s="272"/>
      <c r="II13" s="272"/>
      <c r="IJ13" s="272"/>
      <c r="IK13" s="272"/>
      <c r="IL13" s="272"/>
      <c r="IM13" s="272"/>
      <c r="IN13" s="272"/>
      <c r="IO13" s="272"/>
      <c r="IP13" s="272"/>
      <c r="IQ13" s="272"/>
      <c r="IR13" s="272"/>
      <c r="IS13" s="272"/>
      <c r="IT13" s="272"/>
      <c r="IU13" s="272"/>
      <c r="IV13" s="272"/>
      <c r="IW13" s="272"/>
      <c r="IX13" s="272"/>
      <c r="IY13" s="272"/>
      <c r="IZ13" s="272"/>
      <c r="JA13" s="272"/>
      <c r="JB13" s="272"/>
      <c r="JC13" s="272"/>
      <c r="JD13" s="272"/>
      <c r="JE13" s="272"/>
      <c r="JF13" s="272"/>
      <c r="JG13" s="272"/>
      <c r="JH13" s="272"/>
      <c r="JI13" s="272"/>
      <c r="JJ13" s="272"/>
      <c r="JK13" s="272"/>
      <c r="JL13" s="272"/>
      <c r="JM13" s="272"/>
      <c r="JN13" s="257"/>
    </row>
    <row r="14" spans="1:274" s="271" customFormat="1">
      <c r="A14" s="274"/>
      <c r="B14" s="275"/>
      <c r="C14" s="274"/>
      <c r="D14" s="276"/>
      <c r="E14" s="277"/>
      <c r="F14" s="269"/>
      <c r="G14" s="270"/>
      <c r="H14" s="270"/>
      <c r="I14" s="277"/>
      <c r="J14" s="269"/>
      <c r="K14" s="270"/>
      <c r="L14" s="270"/>
      <c r="M14" s="277"/>
      <c r="N14" s="269"/>
      <c r="O14" s="270"/>
      <c r="P14" s="270"/>
      <c r="Q14" s="277"/>
      <c r="R14" s="269"/>
      <c r="S14" s="270"/>
      <c r="T14" s="270"/>
      <c r="U14" s="277"/>
      <c r="V14" s="269"/>
      <c r="W14" s="270"/>
      <c r="X14" s="270"/>
      <c r="Y14" s="277"/>
      <c r="Z14" s="269"/>
      <c r="AA14" s="270"/>
      <c r="AB14" s="270"/>
      <c r="AC14" s="665"/>
      <c r="AD14" s="666"/>
      <c r="AE14" s="270"/>
      <c r="AF14" s="270"/>
      <c r="AG14" s="665"/>
      <c r="AH14" s="666"/>
      <c r="AI14" s="270"/>
      <c r="AJ14" s="270"/>
      <c r="AK14" s="751"/>
      <c r="AL14" s="752"/>
      <c r="AM14" s="750"/>
      <c r="AN14" s="750"/>
      <c r="HT14" s="272"/>
      <c r="HU14" s="272"/>
      <c r="HV14" s="272"/>
      <c r="HW14" s="272"/>
      <c r="HX14" s="272"/>
      <c r="HY14" s="272"/>
      <c r="HZ14" s="272"/>
      <c r="IA14" s="272"/>
      <c r="IB14" s="272"/>
      <c r="IC14" s="272"/>
      <c r="ID14" s="272"/>
      <c r="IE14" s="272"/>
      <c r="IF14" s="272"/>
      <c r="IG14" s="272"/>
      <c r="IH14" s="272"/>
      <c r="II14" s="272"/>
      <c r="IJ14" s="272"/>
      <c r="IK14" s="272"/>
      <c r="IL14" s="272"/>
      <c r="IM14" s="272"/>
      <c r="IN14" s="272"/>
      <c r="IO14" s="272"/>
      <c r="IP14" s="272"/>
      <c r="IQ14" s="272"/>
      <c r="IR14" s="272"/>
      <c r="IS14" s="272"/>
      <c r="IT14" s="272"/>
      <c r="IU14" s="272"/>
      <c r="IV14" s="272"/>
      <c r="IW14" s="272"/>
      <c r="IX14" s="272"/>
      <c r="IY14" s="272"/>
      <c r="IZ14" s="272"/>
      <c r="JA14" s="272"/>
      <c r="JB14" s="272"/>
      <c r="JC14" s="272"/>
      <c r="JD14" s="272"/>
      <c r="JE14" s="272"/>
      <c r="JF14" s="272"/>
      <c r="JG14" s="272"/>
      <c r="JH14" s="272"/>
      <c r="JI14" s="272"/>
      <c r="JJ14" s="272"/>
      <c r="JK14" s="272"/>
      <c r="JL14" s="272"/>
      <c r="JM14" s="272"/>
      <c r="JN14" s="257"/>
    </row>
    <row r="15" spans="1:274" s="271" customFormat="1">
      <c r="A15" s="280">
        <v>3</v>
      </c>
      <c r="B15" s="281" t="s">
        <v>345</v>
      </c>
      <c r="C15" s="280"/>
      <c r="D15" s="282"/>
      <c r="E15" s="277"/>
      <c r="F15" s="269"/>
      <c r="G15" s="270"/>
      <c r="H15" s="270"/>
      <c r="I15" s="277"/>
      <c r="J15" s="269"/>
      <c r="K15" s="270"/>
      <c r="L15" s="270"/>
      <c r="M15" s="277"/>
      <c r="N15" s="269"/>
      <c r="O15" s="270"/>
      <c r="P15" s="270"/>
      <c r="Q15" s="277"/>
      <c r="R15" s="269"/>
      <c r="S15" s="270"/>
      <c r="T15" s="270"/>
      <c r="U15" s="277"/>
      <c r="V15" s="269"/>
      <c r="W15" s="270"/>
      <c r="X15" s="270"/>
      <c r="Y15" s="277"/>
      <c r="Z15" s="269"/>
      <c r="AA15" s="270"/>
      <c r="AB15" s="270"/>
      <c r="AC15" s="665"/>
      <c r="AD15" s="666"/>
      <c r="AE15" s="270"/>
      <c r="AF15" s="270"/>
      <c r="AG15" s="665"/>
      <c r="AH15" s="666"/>
      <c r="AI15" s="270"/>
      <c r="AJ15" s="270"/>
      <c r="AK15" s="751"/>
      <c r="AL15" s="752"/>
      <c r="AM15" s="750"/>
      <c r="AN15" s="750"/>
      <c r="HT15" s="272"/>
      <c r="HU15" s="272"/>
      <c r="HV15" s="272"/>
      <c r="HW15" s="272"/>
      <c r="HX15" s="272"/>
      <c r="HY15" s="272"/>
      <c r="HZ15" s="272"/>
      <c r="IA15" s="272"/>
      <c r="IB15" s="272"/>
      <c r="IC15" s="272"/>
      <c r="ID15" s="272"/>
      <c r="IE15" s="272"/>
      <c r="IF15" s="272"/>
      <c r="IG15" s="272"/>
      <c r="IH15" s="272"/>
      <c r="II15" s="272"/>
      <c r="IJ15" s="272"/>
      <c r="IK15" s="272"/>
      <c r="IL15" s="272"/>
      <c r="IM15" s="272"/>
      <c r="IN15" s="272"/>
      <c r="IO15" s="272"/>
      <c r="IP15" s="272"/>
      <c r="IQ15" s="272"/>
      <c r="IR15" s="272"/>
      <c r="IS15" s="272"/>
      <c r="IT15" s="272"/>
      <c r="IU15" s="272"/>
      <c r="IV15" s="272"/>
      <c r="IW15" s="272"/>
      <c r="IX15" s="272"/>
      <c r="IY15" s="272"/>
      <c r="IZ15" s="272"/>
      <c r="JA15" s="272"/>
      <c r="JB15" s="272"/>
      <c r="JC15" s="272"/>
      <c r="JD15" s="272"/>
      <c r="JE15" s="272"/>
      <c r="JF15" s="272"/>
      <c r="JG15" s="272"/>
      <c r="JH15" s="272"/>
      <c r="JI15" s="272"/>
      <c r="JJ15" s="272"/>
      <c r="JK15" s="272"/>
      <c r="JL15" s="272"/>
      <c r="JM15" s="272"/>
      <c r="JN15" s="257"/>
    </row>
    <row r="16" spans="1:274" s="271" customFormat="1">
      <c r="A16" s="274"/>
      <c r="B16" s="275"/>
      <c r="C16" s="274"/>
      <c r="D16" s="276"/>
      <c r="E16" s="277"/>
      <c r="F16" s="269"/>
      <c r="G16" s="270"/>
      <c r="H16" s="270"/>
      <c r="I16" s="277"/>
      <c r="J16" s="269"/>
      <c r="K16" s="270"/>
      <c r="L16" s="270"/>
      <c r="M16" s="277"/>
      <c r="N16" s="269"/>
      <c r="O16" s="270"/>
      <c r="P16" s="270"/>
      <c r="Q16" s="277"/>
      <c r="R16" s="269"/>
      <c r="S16" s="270"/>
      <c r="T16" s="270"/>
      <c r="U16" s="277"/>
      <c r="V16" s="269"/>
      <c r="W16" s="270"/>
      <c r="X16" s="270"/>
      <c r="Y16" s="277"/>
      <c r="Z16" s="269"/>
      <c r="AA16" s="270"/>
      <c r="AB16" s="270"/>
      <c r="AC16" s="665"/>
      <c r="AD16" s="666"/>
      <c r="AE16" s="270"/>
      <c r="AF16" s="270"/>
      <c r="AG16" s="665"/>
      <c r="AH16" s="666"/>
      <c r="AI16" s="270"/>
      <c r="AJ16" s="270"/>
      <c r="AK16" s="751"/>
      <c r="AL16" s="752"/>
      <c r="AM16" s="750"/>
      <c r="AN16" s="750"/>
      <c r="HT16" s="272"/>
      <c r="HU16" s="272"/>
      <c r="HV16" s="272"/>
      <c r="HW16" s="272"/>
      <c r="HX16" s="272"/>
      <c r="HY16" s="272"/>
      <c r="HZ16" s="272"/>
      <c r="IA16" s="272"/>
      <c r="IB16" s="272"/>
      <c r="IC16" s="272"/>
      <c r="ID16" s="272"/>
      <c r="IE16" s="272"/>
      <c r="IF16" s="272"/>
      <c r="IG16" s="272"/>
      <c r="IH16" s="272"/>
      <c r="II16" s="272"/>
      <c r="IJ16" s="272"/>
      <c r="IK16" s="272"/>
      <c r="IL16" s="272"/>
      <c r="IM16" s="272"/>
      <c r="IN16" s="272"/>
      <c r="IO16" s="272"/>
      <c r="IP16" s="272"/>
      <c r="IQ16" s="272"/>
      <c r="IR16" s="272"/>
      <c r="IS16" s="272"/>
      <c r="IT16" s="272"/>
      <c r="IU16" s="272"/>
      <c r="IV16" s="272"/>
      <c r="IW16" s="272"/>
      <c r="IX16" s="272"/>
      <c r="IY16" s="272"/>
      <c r="IZ16" s="272"/>
      <c r="JA16" s="272"/>
      <c r="JB16" s="272"/>
      <c r="JC16" s="272"/>
      <c r="JD16" s="272"/>
      <c r="JE16" s="272"/>
      <c r="JF16" s="272"/>
      <c r="JG16" s="272"/>
      <c r="JH16" s="272"/>
      <c r="JI16" s="272"/>
      <c r="JJ16" s="272"/>
      <c r="JK16" s="272"/>
      <c r="JL16" s="272"/>
      <c r="JM16" s="272"/>
      <c r="JN16" s="257"/>
    </row>
    <row r="17" spans="1:274" s="271" customFormat="1" ht="38.25">
      <c r="A17" s="274">
        <v>3.1</v>
      </c>
      <c r="B17" s="275" t="s">
        <v>346</v>
      </c>
      <c r="C17" s="274" t="s">
        <v>111</v>
      </c>
      <c r="D17" s="276">
        <v>1</v>
      </c>
      <c r="E17" s="277">
        <v>7500</v>
      </c>
      <c r="F17" s="269">
        <v>800</v>
      </c>
      <c r="G17" s="278">
        <f>F17+E17</f>
        <v>8300</v>
      </c>
      <c r="H17" s="279">
        <f>G17*$D17</f>
        <v>8300</v>
      </c>
      <c r="I17" s="277">
        <v>4500</v>
      </c>
      <c r="J17" s="269">
        <v>500</v>
      </c>
      <c r="K17" s="278">
        <f>J17+I17</f>
        <v>5000</v>
      </c>
      <c r="L17" s="279">
        <f>K17*$D17</f>
        <v>5000</v>
      </c>
      <c r="M17" s="277">
        <v>4500</v>
      </c>
      <c r="N17" s="269">
        <v>500</v>
      </c>
      <c r="O17" s="278">
        <f>N17+M17</f>
        <v>5000</v>
      </c>
      <c r="P17" s="279">
        <f>O17*$D17</f>
        <v>5000</v>
      </c>
      <c r="Q17" s="277">
        <v>4500</v>
      </c>
      <c r="R17" s="269">
        <v>500</v>
      </c>
      <c r="S17" s="278">
        <f>R17+Q17</f>
        <v>5000</v>
      </c>
      <c r="T17" s="279">
        <f>S17*$D17</f>
        <v>5000</v>
      </c>
      <c r="U17" s="277"/>
      <c r="V17" s="269"/>
      <c r="W17" s="596">
        <v>7500</v>
      </c>
      <c r="X17" s="279">
        <f>W17*$D17</f>
        <v>7500</v>
      </c>
      <c r="Y17" s="277"/>
      <c r="Z17" s="269"/>
      <c r="AA17" s="596">
        <v>600</v>
      </c>
      <c r="AB17" s="279">
        <f>AA17*$D17</f>
        <v>600</v>
      </c>
      <c r="AC17" s="665">
        <v>10000</v>
      </c>
      <c r="AD17" s="666">
        <v>1600</v>
      </c>
      <c r="AE17" s="278">
        <f>AD17+AC17</f>
        <v>11600</v>
      </c>
      <c r="AF17" s="279">
        <f>AE17*$D17</f>
        <v>11600</v>
      </c>
      <c r="AG17" s="665">
        <v>10000</v>
      </c>
      <c r="AH17" s="666">
        <v>1100</v>
      </c>
      <c r="AI17" s="278">
        <f>AH17+AG17</f>
        <v>11100</v>
      </c>
      <c r="AJ17" s="279">
        <f>AI17*$D17</f>
        <v>11100</v>
      </c>
      <c r="AK17" s="751">
        <f>MIN(E17,M17,Q17,AC17)</f>
        <v>4500</v>
      </c>
      <c r="AL17" s="751">
        <f>MIN(F17,N17,R17,AD17)</f>
        <v>500</v>
      </c>
      <c r="AM17" s="715">
        <f>AL17+AK17</f>
        <v>5000</v>
      </c>
      <c r="AN17" s="716">
        <f>AM17*$D17</f>
        <v>5000</v>
      </c>
      <c r="HT17" s="272"/>
      <c r="HU17" s="272"/>
      <c r="HV17" s="272"/>
      <c r="HW17" s="272"/>
      <c r="HX17" s="272"/>
      <c r="HY17" s="272"/>
      <c r="HZ17" s="272"/>
      <c r="IA17" s="272"/>
      <c r="IB17" s="272"/>
      <c r="IC17" s="272"/>
      <c r="ID17" s="272"/>
      <c r="IE17" s="272"/>
      <c r="IF17" s="272"/>
      <c r="IG17" s="272"/>
      <c r="IH17" s="272"/>
      <c r="II17" s="272"/>
      <c r="IJ17" s="272"/>
      <c r="IK17" s="272"/>
      <c r="IL17" s="272"/>
      <c r="IM17" s="272"/>
      <c r="IN17" s="272"/>
      <c r="IO17" s="272"/>
      <c r="IP17" s="272"/>
      <c r="IQ17" s="272"/>
      <c r="IR17" s="272"/>
      <c r="IS17" s="272"/>
      <c r="IT17" s="272"/>
      <c r="IU17" s="272"/>
      <c r="IV17" s="272"/>
      <c r="IW17" s="272"/>
      <c r="IX17" s="272"/>
      <c r="IY17" s="272"/>
      <c r="IZ17" s="272"/>
      <c r="JA17" s="272"/>
      <c r="JB17" s="272"/>
      <c r="JC17" s="272"/>
      <c r="JD17" s="272"/>
      <c r="JE17" s="272"/>
      <c r="JF17" s="272"/>
      <c r="JG17" s="272"/>
      <c r="JH17" s="272"/>
      <c r="JI17" s="272"/>
      <c r="JJ17" s="272"/>
      <c r="JK17" s="272"/>
      <c r="JL17" s="272"/>
      <c r="JM17" s="272"/>
      <c r="JN17" s="257"/>
    </row>
    <row r="18" spans="1:274" s="271" customFormat="1">
      <c r="A18" s="274"/>
      <c r="B18" s="275"/>
      <c r="C18" s="274"/>
      <c r="D18" s="276"/>
      <c r="E18" s="277"/>
      <c r="F18" s="269"/>
      <c r="G18" s="270"/>
      <c r="H18" s="270"/>
      <c r="I18" s="277"/>
      <c r="J18" s="269"/>
      <c r="K18" s="270"/>
      <c r="L18" s="270"/>
      <c r="M18" s="277"/>
      <c r="N18" s="269"/>
      <c r="O18" s="270"/>
      <c r="P18" s="270"/>
      <c r="Q18" s="277"/>
      <c r="R18" s="269"/>
      <c r="S18" s="270"/>
      <c r="T18" s="270"/>
      <c r="U18" s="277"/>
      <c r="V18" s="269"/>
      <c r="W18" s="597"/>
      <c r="X18" s="270"/>
      <c r="Y18" s="277"/>
      <c r="Z18" s="269"/>
      <c r="AA18" s="597"/>
      <c r="AB18" s="270"/>
      <c r="AC18" s="665"/>
      <c r="AD18" s="666"/>
      <c r="AE18" s="597"/>
      <c r="AF18" s="270"/>
      <c r="AG18" s="665"/>
      <c r="AH18" s="666"/>
      <c r="AI18" s="597"/>
      <c r="AJ18" s="270"/>
      <c r="AK18" s="751"/>
      <c r="AL18" s="752"/>
      <c r="AM18" s="750"/>
      <c r="AN18" s="750"/>
      <c r="HT18" s="272"/>
      <c r="HU18" s="272"/>
      <c r="HV18" s="272"/>
      <c r="HW18" s="272"/>
      <c r="HX18" s="272"/>
      <c r="HY18" s="272"/>
      <c r="HZ18" s="272"/>
      <c r="IA18" s="272"/>
      <c r="IB18" s="272"/>
      <c r="IC18" s="272"/>
      <c r="ID18" s="272"/>
      <c r="IE18" s="272"/>
      <c r="IF18" s="272"/>
      <c r="IG18" s="272"/>
      <c r="IH18" s="272"/>
      <c r="II18" s="272"/>
      <c r="IJ18" s="272"/>
      <c r="IK18" s="272"/>
      <c r="IL18" s="272"/>
      <c r="IM18" s="272"/>
      <c r="IN18" s="272"/>
      <c r="IO18" s="272"/>
      <c r="IP18" s="272"/>
      <c r="IQ18" s="272"/>
      <c r="IR18" s="272"/>
      <c r="IS18" s="272"/>
      <c r="IT18" s="272"/>
      <c r="IU18" s="272"/>
      <c r="IV18" s="272"/>
      <c r="IW18" s="272"/>
      <c r="IX18" s="272"/>
      <c r="IY18" s="272"/>
      <c r="IZ18" s="272"/>
      <c r="JA18" s="272"/>
      <c r="JB18" s="272"/>
      <c r="JC18" s="272"/>
      <c r="JD18" s="272"/>
      <c r="JE18" s="272"/>
      <c r="JF18" s="272"/>
      <c r="JG18" s="272"/>
      <c r="JH18" s="272"/>
      <c r="JI18" s="272"/>
      <c r="JJ18" s="272"/>
      <c r="JK18" s="272"/>
      <c r="JL18" s="272"/>
      <c r="JM18" s="272"/>
      <c r="JN18" s="257"/>
    </row>
    <row r="19" spans="1:274" s="271" customFormat="1" ht="38.25">
      <c r="A19" s="274">
        <v>3.2</v>
      </c>
      <c r="B19" s="275" t="s">
        <v>347</v>
      </c>
      <c r="C19" s="274" t="s">
        <v>111</v>
      </c>
      <c r="D19" s="276">
        <v>1</v>
      </c>
      <c r="E19" s="277">
        <v>6500</v>
      </c>
      <c r="F19" s="269">
        <v>800</v>
      </c>
      <c r="G19" s="278">
        <f>F19+E19</f>
        <v>7300</v>
      </c>
      <c r="H19" s="279">
        <f>G19*$D19</f>
        <v>7300</v>
      </c>
      <c r="I19" s="277">
        <v>3800</v>
      </c>
      <c r="J19" s="269">
        <v>600</v>
      </c>
      <c r="K19" s="278">
        <f>J19+I19</f>
        <v>4400</v>
      </c>
      <c r="L19" s="279">
        <f>K19*$D19</f>
        <v>4400</v>
      </c>
      <c r="M19" s="277">
        <v>3800</v>
      </c>
      <c r="N19" s="269">
        <v>600</v>
      </c>
      <c r="O19" s="278">
        <f>N19+M19</f>
        <v>4400</v>
      </c>
      <c r="P19" s="279">
        <f>O19*$D19</f>
        <v>4400</v>
      </c>
      <c r="Q19" s="277">
        <v>3800</v>
      </c>
      <c r="R19" s="269">
        <v>600</v>
      </c>
      <c r="S19" s="278">
        <f>R19+Q19</f>
        <v>4400</v>
      </c>
      <c r="T19" s="279">
        <f>S19*$D19</f>
        <v>4400</v>
      </c>
      <c r="U19" s="277"/>
      <c r="V19" s="269"/>
      <c r="W19" s="596">
        <v>8000</v>
      </c>
      <c r="X19" s="279">
        <f>W19*$D19</f>
        <v>8000</v>
      </c>
      <c r="Y19" s="277"/>
      <c r="Z19" s="269"/>
      <c r="AA19" s="596">
        <v>4800</v>
      </c>
      <c r="AB19" s="279">
        <f>AA19*$D19</f>
        <v>4800</v>
      </c>
      <c r="AC19" s="665">
        <v>4000</v>
      </c>
      <c r="AD19" s="666">
        <v>600</v>
      </c>
      <c r="AE19" s="278">
        <f>AD19+AC19</f>
        <v>4600</v>
      </c>
      <c r="AF19" s="279">
        <f>AE19*$D19</f>
        <v>4600</v>
      </c>
      <c r="AG19" s="665">
        <v>3800</v>
      </c>
      <c r="AH19" s="666">
        <v>600</v>
      </c>
      <c r="AI19" s="278">
        <f>AH19+AG19</f>
        <v>4400</v>
      </c>
      <c r="AJ19" s="279">
        <f>AI19*$D19</f>
        <v>4400</v>
      </c>
      <c r="AK19" s="751">
        <f>MIN(E19,M19,Q19,AC19)</f>
        <v>3800</v>
      </c>
      <c r="AL19" s="751">
        <f>MIN(F19,N19,R19,AD19)</f>
        <v>600</v>
      </c>
      <c r="AM19" s="715">
        <f>AL19+AK19</f>
        <v>4400</v>
      </c>
      <c r="AN19" s="716">
        <f>AM19*$D19</f>
        <v>4400</v>
      </c>
      <c r="HT19" s="272"/>
      <c r="HU19" s="272"/>
      <c r="HV19" s="272"/>
      <c r="HW19" s="272"/>
      <c r="HX19" s="272"/>
      <c r="HY19" s="272"/>
      <c r="HZ19" s="272"/>
      <c r="IA19" s="272"/>
      <c r="IB19" s="272"/>
      <c r="IC19" s="272"/>
      <c r="ID19" s="272"/>
      <c r="IE19" s="272"/>
      <c r="IF19" s="272"/>
      <c r="IG19" s="272"/>
      <c r="IH19" s="272"/>
      <c r="II19" s="272"/>
      <c r="IJ19" s="272"/>
      <c r="IK19" s="272"/>
      <c r="IL19" s="272"/>
      <c r="IM19" s="272"/>
      <c r="IN19" s="272"/>
      <c r="IO19" s="272"/>
      <c r="IP19" s="272"/>
      <c r="IQ19" s="272"/>
      <c r="IR19" s="272"/>
      <c r="IS19" s="272"/>
      <c r="IT19" s="272"/>
      <c r="IU19" s="272"/>
      <c r="IV19" s="272"/>
      <c r="IW19" s="272"/>
      <c r="IX19" s="272"/>
      <c r="IY19" s="272"/>
      <c r="IZ19" s="272"/>
      <c r="JA19" s="272"/>
      <c r="JB19" s="272"/>
      <c r="JC19" s="272"/>
      <c r="JD19" s="272"/>
      <c r="JE19" s="272"/>
      <c r="JF19" s="272"/>
      <c r="JG19" s="272"/>
      <c r="JH19" s="272"/>
      <c r="JI19" s="272"/>
      <c r="JJ19" s="272"/>
      <c r="JK19" s="272"/>
      <c r="JL19" s="272"/>
      <c r="JM19" s="272"/>
      <c r="JN19" s="257"/>
    </row>
    <row r="20" spans="1:274" s="271" customFormat="1">
      <c r="A20" s="274"/>
      <c r="B20" s="275"/>
      <c r="C20" s="274"/>
      <c r="D20" s="276"/>
      <c r="E20" s="277"/>
      <c r="F20" s="269"/>
      <c r="G20" s="270"/>
      <c r="H20" s="270"/>
      <c r="I20" s="277"/>
      <c r="J20" s="269"/>
      <c r="K20" s="270"/>
      <c r="L20" s="270"/>
      <c r="M20" s="277"/>
      <c r="N20" s="269"/>
      <c r="O20" s="270"/>
      <c r="P20" s="270"/>
      <c r="Q20" s="277"/>
      <c r="R20" s="269"/>
      <c r="S20" s="270"/>
      <c r="T20" s="270"/>
      <c r="U20" s="277"/>
      <c r="V20" s="269"/>
      <c r="W20" s="597"/>
      <c r="X20" s="270"/>
      <c r="Y20" s="277"/>
      <c r="Z20" s="269"/>
      <c r="AA20" s="597"/>
      <c r="AB20" s="270"/>
      <c r="AC20" s="665"/>
      <c r="AD20" s="666"/>
      <c r="AE20" s="597"/>
      <c r="AF20" s="270"/>
      <c r="AG20" s="665"/>
      <c r="AH20" s="666"/>
      <c r="AI20" s="597"/>
      <c r="AJ20" s="270"/>
      <c r="AK20" s="751"/>
      <c r="AL20" s="752"/>
      <c r="AM20" s="750"/>
      <c r="AN20" s="750"/>
      <c r="HT20" s="272"/>
      <c r="HU20" s="272"/>
      <c r="HV20" s="272"/>
      <c r="HW20" s="272"/>
      <c r="HX20" s="272"/>
      <c r="HY20" s="272"/>
      <c r="HZ20" s="272"/>
      <c r="IA20" s="272"/>
      <c r="IB20" s="272"/>
      <c r="IC20" s="272"/>
      <c r="ID20" s="272"/>
      <c r="IE20" s="272"/>
      <c r="IF20" s="272"/>
      <c r="IG20" s="272"/>
      <c r="IH20" s="272"/>
      <c r="II20" s="272"/>
      <c r="IJ20" s="272"/>
      <c r="IK20" s="272"/>
      <c r="IL20" s="272"/>
      <c r="IM20" s="272"/>
      <c r="IN20" s="272"/>
      <c r="IO20" s="272"/>
      <c r="IP20" s="272"/>
      <c r="IQ20" s="272"/>
      <c r="IR20" s="272"/>
      <c r="IS20" s="272"/>
      <c r="IT20" s="272"/>
      <c r="IU20" s="272"/>
      <c r="IV20" s="272"/>
      <c r="IW20" s="272"/>
      <c r="IX20" s="272"/>
      <c r="IY20" s="272"/>
      <c r="IZ20" s="272"/>
      <c r="JA20" s="272"/>
      <c r="JB20" s="272"/>
      <c r="JC20" s="272"/>
      <c r="JD20" s="272"/>
      <c r="JE20" s="272"/>
      <c r="JF20" s="272"/>
      <c r="JG20" s="272"/>
      <c r="JH20" s="272"/>
      <c r="JI20" s="272"/>
      <c r="JJ20" s="272"/>
      <c r="JK20" s="272"/>
      <c r="JL20" s="272"/>
      <c r="JM20" s="272"/>
      <c r="JN20" s="257"/>
    </row>
    <row r="21" spans="1:274" s="271" customFormat="1" ht="38.25">
      <c r="A21" s="274">
        <v>3.3</v>
      </c>
      <c r="B21" s="275" t="s">
        <v>348</v>
      </c>
      <c r="C21" s="274" t="s">
        <v>111</v>
      </c>
      <c r="D21" s="276">
        <v>2</v>
      </c>
      <c r="E21" s="277">
        <v>3250</v>
      </c>
      <c r="F21" s="269">
        <v>750</v>
      </c>
      <c r="G21" s="278">
        <f>F21+E21</f>
        <v>4000</v>
      </c>
      <c r="H21" s="279">
        <f>G21*$D21</f>
        <v>8000</v>
      </c>
      <c r="I21" s="277">
        <v>2200</v>
      </c>
      <c r="J21" s="269">
        <v>200</v>
      </c>
      <c r="K21" s="278">
        <f>J21+I21</f>
        <v>2400</v>
      </c>
      <c r="L21" s="279">
        <f>K21*$D21</f>
        <v>4800</v>
      </c>
      <c r="M21" s="277">
        <v>5400</v>
      </c>
      <c r="N21" s="269">
        <v>700</v>
      </c>
      <c r="O21" s="278">
        <f>N21+M21</f>
        <v>6100</v>
      </c>
      <c r="P21" s="279">
        <f>O21*$D21</f>
        <v>12200</v>
      </c>
      <c r="Q21" s="277">
        <v>5400</v>
      </c>
      <c r="R21" s="269">
        <v>700</v>
      </c>
      <c r="S21" s="278">
        <f>R21+Q21</f>
        <v>6100</v>
      </c>
      <c r="T21" s="279">
        <f>S21*$D21</f>
        <v>12200</v>
      </c>
      <c r="U21" s="277"/>
      <c r="V21" s="269"/>
      <c r="W21" s="596">
        <v>14000</v>
      </c>
      <c r="X21" s="279">
        <f>W21*$D21</f>
        <v>28000</v>
      </c>
      <c r="Y21" s="277"/>
      <c r="Z21" s="269"/>
      <c r="AA21" s="596">
        <v>3500</v>
      </c>
      <c r="AB21" s="279">
        <f>AA21*$D21</f>
        <v>7000</v>
      </c>
      <c r="AC21" s="665">
        <v>680</v>
      </c>
      <c r="AD21" s="666">
        <v>200</v>
      </c>
      <c r="AE21" s="278">
        <f>AD21+AC21</f>
        <v>880</v>
      </c>
      <c r="AF21" s="279">
        <f>AE21*$D21</f>
        <v>1760</v>
      </c>
      <c r="AG21" s="665">
        <v>680</v>
      </c>
      <c r="AH21" s="666">
        <v>200</v>
      </c>
      <c r="AI21" s="278">
        <f>AH21+AG21</f>
        <v>880</v>
      </c>
      <c r="AJ21" s="279">
        <f>AI21*$D21</f>
        <v>1760</v>
      </c>
      <c r="AK21" s="751">
        <f>MIN(E21,M21,Q21,AC21)</f>
        <v>680</v>
      </c>
      <c r="AL21" s="751">
        <f>MIN(F21,N21,R21,AD21)</f>
        <v>200</v>
      </c>
      <c r="AM21" s="715">
        <f>AL21+AK21</f>
        <v>880</v>
      </c>
      <c r="AN21" s="716">
        <f>AM21*$D21</f>
        <v>1760</v>
      </c>
      <c r="HT21" s="272"/>
      <c r="HU21" s="272"/>
      <c r="HV21" s="272"/>
      <c r="HW21" s="272"/>
      <c r="HX21" s="272"/>
      <c r="HY21" s="272"/>
      <c r="HZ21" s="272"/>
      <c r="IA21" s="272"/>
      <c r="IB21" s="272"/>
      <c r="IC21" s="272"/>
      <c r="ID21" s="272"/>
      <c r="IE21" s="272"/>
      <c r="IF21" s="272"/>
      <c r="IG21" s="272"/>
      <c r="IH21" s="272"/>
      <c r="II21" s="272"/>
      <c r="IJ21" s="272"/>
      <c r="IK21" s="272"/>
      <c r="IL21" s="272"/>
      <c r="IM21" s="272"/>
      <c r="IN21" s="272"/>
      <c r="IO21" s="272"/>
      <c r="IP21" s="272"/>
      <c r="IQ21" s="272"/>
      <c r="IR21" s="272"/>
      <c r="IS21" s="272"/>
      <c r="IT21" s="272"/>
      <c r="IU21" s="272"/>
      <c r="IV21" s="272"/>
      <c r="IW21" s="272"/>
      <c r="IX21" s="272"/>
      <c r="IY21" s="272"/>
      <c r="IZ21" s="272"/>
      <c r="JA21" s="272"/>
      <c r="JB21" s="272"/>
      <c r="JC21" s="272"/>
      <c r="JD21" s="272"/>
      <c r="JE21" s="272"/>
      <c r="JF21" s="272"/>
      <c r="JG21" s="272"/>
      <c r="JH21" s="272"/>
      <c r="JI21" s="272"/>
      <c r="JJ21" s="272"/>
      <c r="JK21" s="272"/>
      <c r="JL21" s="272"/>
      <c r="JM21" s="272"/>
      <c r="JN21" s="257"/>
    </row>
    <row r="22" spans="1:274" s="271" customFormat="1">
      <c r="A22" s="274"/>
      <c r="B22" s="275"/>
      <c r="C22" s="274"/>
      <c r="D22" s="276"/>
      <c r="E22" s="277"/>
      <c r="F22" s="269"/>
      <c r="G22" s="270"/>
      <c r="H22" s="270"/>
      <c r="I22" s="277"/>
      <c r="J22" s="269"/>
      <c r="K22" s="270"/>
      <c r="L22" s="270"/>
      <c r="M22" s="277"/>
      <c r="N22" s="269"/>
      <c r="O22" s="270"/>
      <c r="P22" s="270"/>
      <c r="Q22" s="277"/>
      <c r="R22" s="269"/>
      <c r="S22" s="270"/>
      <c r="T22" s="270"/>
      <c r="U22" s="277"/>
      <c r="V22" s="269"/>
      <c r="W22" s="597"/>
      <c r="X22" s="270"/>
      <c r="Y22" s="277"/>
      <c r="Z22" s="269"/>
      <c r="AA22" s="597"/>
      <c r="AB22" s="270"/>
      <c r="AC22" s="665"/>
      <c r="AD22" s="666"/>
      <c r="AE22" s="597"/>
      <c r="AF22" s="270"/>
      <c r="AG22" s="665"/>
      <c r="AH22" s="666"/>
      <c r="AI22" s="597"/>
      <c r="AJ22" s="270"/>
      <c r="AK22" s="751"/>
      <c r="AL22" s="752"/>
      <c r="AM22" s="750"/>
      <c r="AN22" s="750"/>
      <c r="HT22" s="272"/>
      <c r="HU22" s="272"/>
      <c r="HV22" s="272"/>
      <c r="HW22" s="272"/>
      <c r="HX22" s="272"/>
      <c r="HY22" s="272"/>
      <c r="HZ22" s="272"/>
      <c r="IA22" s="272"/>
      <c r="IB22" s="272"/>
      <c r="IC22" s="272"/>
      <c r="ID22" s="272"/>
      <c r="IE22" s="272"/>
      <c r="IF22" s="272"/>
      <c r="IG22" s="272"/>
      <c r="IH22" s="272"/>
      <c r="II22" s="272"/>
      <c r="IJ22" s="272"/>
      <c r="IK22" s="272"/>
      <c r="IL22" s="272"/>
      <c r="IM22" s="272"/>
      <c r="IN22" s="272"/>
      <c r="IO22" s="272"/>
      <c r="IP22" s="272"/>
      <c r="IQ22" s="272"/>
      <c r="IR22" s="272"/>
      <c r="IS22" s="272"/>
      <c r="IT22" s="272"/>
      <c r="IU22" s="272"/>
      <c r="IV22" s="272"/>
      <c r="IW22" s="272"/>
      <c r="IX22" s="272"/>
      <c r="IY22" s="272"/>
      <c r="IZ22" s="272"/>
      <c r="JA22" s="272"/>
      <c r="JB22" s="272"/>
      <c r="JC22" s="272"/>
      <c r="JD22" s="272"/>
      <c r="JE22" s="272"/>
      <c r="JF22" s="272"/>
      <c r="JG22" s="272"/>
      <c r="JH22" s="272"/>
      <c r="JI22" s="272"/>
      <c r="JJ22" s="272"/>
      <c r="JK22" s="272"/>
      <c r="JL22" s="272"/>
      <c r="JM22" s="272"/>
      <c r="JN22" s="257"/>
    </row>
    <row r="23" spans="1:274" s="271" customFormat="1" ht="89.25">
      <c r="A23" s="274">
        <v>3.5</v>
      </c>
      <c r="B23" s="275" t="s">
        <v>349</v>
      </c>
      <c r="C23" s="274" t="s">
        <v>111</v>
      </c>
      <c r="D23" s="276">
        <v>4</v>
      </c>
      <c r="E23" s="277">
        <v>3650</v>
      </c>
      <c r="F23" s="269">
        <v>800</v>
      </c>
      <c r="G23" s="278">
        <f>F23+E23</f>
        <v>4450</v>
      </c>
      <c r="H23" s="279">
        <f>G23*$D23</f>
        <v>17800</v>
      </c>
      <c r="I23" s="277">
        <v>3250</v>
      </c>
      <c r="J23" s="269">
        <v>500</v>
      </c>
      <c r="K23" s="278">
        <f>J23+I23</f>
        <v>3750</v>
      </c>
      <c r="L23" s="279">
        <f>K23*$D23</f>
        <v>15000</v>
      </c>
      <c r="M23" s="277">
        <v>4300</v>
      </c>
      <c r="N23" s="269">
        <v>600</v>
      </c>
      <c r="O23" s="278">
        <f>N23+M23</f>
        <v>4900</v>
      </c>
      <c r="P23" s="279">
        <f>O23*$D23</f>
        <v>19600</v>
      </c>
      <c r="Q23" s="277">
        <v>4300</v>
      </c>
      <c r="R23" s="269">
        <v>600</v>
      </c>
      <c r="S23" s="278">
        <f>R23+Q23</f>
        <v>4900</v>
      </c>
      <c r="T23" s="279">
        <f>S23*$D23</f>
        <v>19600</v>
      </c>
      <c r="U23" s="277"/>
      <c r="V23" s="269"/>
      <c r="W23" s="596">
        <v>7800</v>
      </c>
      <c r="X23" s="279">
        <f>W23*$D23</f>
        <v>31200</v>
      </c>
      <c r="Y23" s="277"/>
      <c r="Z23" s="269"/>
      <c r="AA23" s="596">
        <v>3600</v>
      </c>
      <c r="AB23" s="279">
        <f>AA23*$D23</f>
        <v>14400</v>
      </c>
      <c r="AC23" s="665">
        <v>1850</v>
      </c>
      <c r="AD23" s="666">
        <v>250</v>
      </c>
      <c r="AE23" s="278">
        <f>AD23+AC23</f>
        <v>2100</v>
      </c>
      <c r="AF23" s="279">
        <f>AE23*$D23</f>
        <v>8400</v>
      </c>
      <c r="AG23" s="665">
        <v>1850</v>
      </c>
      <c r="AH23" s="666">
        <v>250</v>
      </c>
      <c r="AI23" s="278">
        <f>AH23+AG23</f>
        <v>2100</v>
      </c>
      <c r="AJ23" s="279">
        <f>AI23*$D23</f>
        <v>8400</v>
      </c>
      <c r="AK23" s="751">
        <f>MIN(E23,M23,Q23,AC23)</f>
        <v>1850</v>
      </c>
      <c r="AL23" s="751">
        <f>MIN(F23,N23,R23,AD23)</f>
        <v>250</v>
      </c>
      <c r="AM23" s="715">
        <f>AL23+AK23</f>
        <v>2100</v>
      </c>
      <c r="AN23" s="716">
        <f>AM23*$D23</f>
        <v>8400</v>
      </c>
      <c r="HT23" s="272"/>
      <c r="HU23" s="272"/>
      <c r="HV23" s="272"/>
      <c r="HW23" s="272"/>
      <c r="HX23" s="272"/>
      <c r="HY23" s="272"/>
      <c r="HZ23" s="272"/>
      <c r="IA23" s="272"/>
      <c r="IB23" s="272"/>
      <c r="IC23" s="272"/>
      <c r="ID23" s="272"/>
      <c r="IE23" s="272"/>
      <c r="IF23" s="272"/>
      <c r="IG23" s="272"/>
      <c r="IH23" s="272"/>
      <c r="II23" s="272"/>
      <c r="IJ23" s="272"/>
      <c r="IK23" s="272"/>
      <c r="IL23" s="272"/>
      <c r="IM23" s="272"/>
      <c r="IN23" s="272"/>
      <c r="IO23" s="272"/>
      <c r="IP23" s="272"/>
      <c r="IQ23" s="272"/>
      <c r="IR23" s="272"/>
      <c r="IS23" s="272"/>
      <c r="IT23" s="272"/>
      <c r="IU23" s="272"/>
      <c r="IV23" s="272"/>
      <c r="IW23" s="272"/>
      <c r="IX23" s="272"/>
      <c r="IY23" s="272"/>
      <c r="IZ23" s="272"/>
      <c r="JA23" s="272"/>
      <c r="JB23" s="272"/>
      <c r="JC23" s="272"/>
      <c r="JD23" s="272"/>
      <c r="JE23" s="272"/>
      <c r="JF23" s="272"/>
      <c r="JG23" s="272"/>
      <c r="JH23" s="272"/>
      <c r="JI23" s="272"/>
      <c r="JJ23" s="272"/>
      <c r="JK23" s="272"/>
      <c r="JL23" s="272"/>
      <c r="JM23" s="272"/>
      <c r="JN23" s="257"/>
    </row>
    <row r="24" spans="1:274" s="271" customFormat="1">
      <c r="A24" s="274"/>
      <c r="B24" s="275"/>
      <c r="C24" s="274"/>
      <c r="D24" s="276"/>
      <c r="E24" s="277"/>
      <c r="F24" s="269"/>
      <c r="G24" s="270"/>
      <c r="H24" s="270"/>
      <c r="I24" s="277"/>
      <c r="J24" s="269"/>
      <c r="K24" s="270"/>
      <c r="L24" s="270"/>
      <c r="M24" s="277"/>
      <c r="N24" s="269"/>
      <c r="O24" s="270"/>
      <c r="P24" s="270"/>
      <c r="Q24" s="277"/>
      <c r="R24" s="269"/>
      <c r="S24" s="270"/>
      <c r="T24" s="270"/>
      <c r="U24" s="277"/>
      <c r="V24" s="269"/>
      <c r="W24" s="597"/>
      <c r="X24" s="270"/>
      <c r="Y24" s="277"/>
      <c r="Z24" s="269"/>
      <c r="AA24" s="597"/>
      <c r="AB24" s="270"/>
      <c r="AC24" s="665"/>
      <c r="AD24" s="666"/>
      <c r="AE24" s="597"/>
      <c r="AF24" s="270"/>
      <c r="AG24" s="665"/>
      <c r="AH24" s="666"/>
      <c r="AI24" s="597"/>
      <c r="AJ24" s="270"/>
      <c r="AK24" s="751"/>
      <c r="AL24" s="752"/>
      <c r="AM24" s="750"/>
      <c r="AN24" s="750"/>
      <c r="HT24" s="272"/>
      <c r="HU24" s="272"/>
      <c r="HV24" s="272"/>
      <c r="HW24" s="272"/>
      <c r="HX24" s="272"/>
      <c r="HY24" s="272"/>
      <c r="HZ24" s="272"/>
      <c r="IA24" s="272"/>
      <c r="IB24" s="272"/>
      <c r="IC24" s="272"/>
      <c r="ID24" s="272"/>
      <c r="IE24" s="272"/>
      <c r="IF24" s="272"/>
      <c r="IG24" s="272"/>
      <c r="IH24" s="272"/>
      <c r="II24" s="272"/>
      <c r="IJ24" s="272"/>
      <c r="IK24" s="272"/>
      <c r="IL24" s="272"/>
      <c r="IM24" s="272"/>
      <c r="IN24" s="272"/>
      <c r="IO24" s="272"/>
      <c r="IP24" s="272"/>
      <c r="IQ24" s="272"/>
      <c r="IR24" s="272"/>
      <c r="IS24" s="272"/>
      <c r="IT24" s="272"/>
      <c r="IU24" s="272"/>
      <c r="IV24" s="272"/>
      <c r="IW24" s="272"/>
      <c r="IX24" s="272"/>
      <c r="IY24" s="272"/>
      <c r="IZ24" s="272"/>
      <c r="JA24" s="272"/>
      <c r="JB24" s="272"/>
      <c r="JC24" s="272"/>
      <c r="JD24" s="272"/>
      <c r="JE24" s="272"/>
      <c r="JF24" s="272"/>
      <c r="JG24" s="272"/>
      <c r="JH24" s="272"/>
      <c r="JI24" s="272"/>
      <c r="JJ24" s="272"/>
      <c r="JK24" s="272"/>
      <c r="JL24" s="272"/>
      <c r="JM24" s="272"/>
      <c r="JN24" s="257"/>
    </row>
    <row r="25" spans="1:274" s="271" customFormat="1" ht="76.5">
      <c r="A25" s="274">
        <v>3.6</v>
      </c>
      <c r="B25" s="275" t="s">
        <v>350</v>
      </c>
      <c r="C25" s="274" t="s">
        <v>111</v>
      </c>
      <c r="D25" s="276">
        <v>2</v>
      </c>
      <c r="E25" s="277">
        <v>3400</v>
      </c>
      <c r="F25" s="269">
        <v>750</v>
      </c>
      <c r="G25" s="278">
        <f>F25+E25</f>
        <v>4150</v>
      </c>
      <c r="H25" s="279">
        <f>G25*$D25</f>
        <v>8300</v>
      </c>
      <c r="I25" s="277">
        <v>2800</v>
      </c>
      <c r="J25" s="269">
        <v>500</v>
      </c>
      <c r="K25" s="278">
        <f>J25+I25</f>
        <v>3300</v>
      </c>
      <c r="L25" s="279">
        <f>K25*$D25</f>
        <v>6600</v>
      </c>
      <c r="M25" s="277">
        <v>4500</v>
      </c>
      <c r="N25" s="269">
        <v>600</v>
      </c>
      <c r="O25" s="278">
        <f>N25+M25</f>
        <v>5100</v>
      </c>
      <c r="P25" s="279">
        <f>O25*$D25</f>
        <v>10200</v>
      </c>
      <c r="Q25" s="277">
        <v>4500</v>
      </c>
      <c r="R25" s="269">
        <v>600</v>
      </c>
      <c r="S25" s="278">
        <f>R25+Q25</f>
        <v>5100</v>
      </c>
      <c r="T25" s="279">
        <f>S25*$D25</f>
        <v>10200</v>
      </c>
      <c r="U25" s="277"/>
      <c r="V25" s="269"/>
      <c r="W25" s="596">
        <v>8000</v>
      </c>
      <c r="X25" s="279">
        <f>W25*$D25</f>
        <v>16000</v>
      </c>
      <c r="Y25" s="277"/>
      <c r="Z25" s="269"/>
      <c r="AA25" s="596">
        <v>3500</v>
      </c>
      <c r="AB25" s="279">
        <f>AA25*$D25</f>
        <v>7000</v>
      </c>
      <c r="AC25" s="665">
        <v>1580</v>
      </c>
      <c r="AD25" s="666">
        <v>250</v>
      </c>
      <c r="AE25" s="278">
        <f>AD25+AC25</f>
        <v>1830</v>
      </c>
      <c r="AF25" s="279">
        <f>AE25*$D25</f>
        <v>3660</v>
      </c>
      <c r="AG25" s="665">
        <v>1580</v>
      </c>
      <c r="AH25" s="666">
        <v>250</v>
      </c>
      <c r="AI25" s="278">
        <f>AH25+AG25</f>
        <v>1830</v>
      </c>
      <c r="AJ25" s="279">
        <f>AI25*$D25</f>
        <v>3660</v>
      </c>
      <c r="AK25" s="751">
        <f>MIN(E25,M25,Q25,AC25)</f>
        <v>1580</v>
      </c>
      <c r="AL25" s="751">
        <f>MIN(F25,N25,R25,AD25)</f>
        <v>250</v>
      </c>
      <c r="AM25" s="715">
        <f>AL25+AK25</f>
        <v>1830</v>
      </c>
      <c r="AN25" s="716">
        <f>AM25*$D25</f>
        <v>3660</v>
      </c>
      <c r="HT25" s="272"/>
      <c r="HU25" s="272"/>
      <c r="HV25" s="272"/>
      <c r="HW25" s="272"/>
      <c r="HX25" s="272"/>
      <c r="HY25" s="272"/>
      <c r="HZ25" s="272"/>
      <c r="IA25" s="272"/>
      <c r="IB25" s="272"/>
      <c r="IC25" s="272"/>
      <c r="ID25" s="272"/>
      <c r="IE25" s="272"/>
      <c r="IF25" s="272"/>
      <c r="IG25" s="272"/>
      <c r="IH25" s="272"/>
      <c r="II25" s="272"/>
      <c r="IJ25" s="272"/>
      <c r="IK25" s="272"/>
      <c r="IL25" s="272"/>
      <c r="IM25" s="272"/>
      <c r="IN25" s="272"/>
      <c r="IO25" s="272"/>
      <c r="IP25" s="272"/>
      <c r="IQ25" s="272"/>
      <c r="IR25" s="272"/>
      <c r="IS25" s="272"/>
      <c r="IT25" s="272"/>
      <c r="IU25" s="272"/>
      <c r="IV25" s="272"/>
      <c r="IW25" s="272"/>
      <c r="IX25" s="272"/>
      <c r="IY25" s="272"/>
      <c r="IZ25" s="272"/>
      <c r="JA25" s="272"/>
      <c r="JB25" s="272"/>
      <c r="JC25" s="272"/>
      <c r="JD25" s="272"/>
      <c r="JE25" s="272"/>
      <c r="JF25" s="272"/>
      <c r="JG25" s="272"/>
      <c r="JH25" s="272"/>
      <c r="JI25" s="272"/>
      <c r="JJ25" s="272"/>
      <c r="JK25" s="272"/>
      <c r="JL25" s="272"/>
      <c r="JM25" s="272"/>
      <c r="JN25" s="257"/>
    </row>
    <row r="26" spans="1:274" s="271" customFormat="1">
      <c r="A26" s="274"/>
      <c r="B26" s="275"/>
      <c r="C26" s="274"/>
      <c r="D26" s="276"/>
      <c r="E26" s="277"/>
      <c r="F26" s="269"/>
      <c r="G26" s="270"/>
      <c r="H26" s="270"/>
      <c r="I26" s="277"/>
      <c r="J26" s="269"/>
      <c r="K26" s="270"/>
      <c r="L26" s="270"/>
      <c r="M26" s="277"/>
      <c r="N26" s="269"/>
      <c r="O26" s="270"/>
      <c r="P26" s="270"/>
      <c r="Q26" s="277"/>
      <c r="R26" s="269"/>
      <c r="S26" s="270"/>
      <c r="T26" s="270"/>
      <c r="U26" s="277"/>
      <c r="V26" s="269"/>
      <c r="W26" s="597"/>
      <c r="X26" s="270"/>
      <c r="Y26" s="277"/>
      <c r="Z26" s="269"/>
      <c r="AA26" s="597"/>
      <c r="AB26" s="270"/>
      <c r="AC26" s="665"/>
      <c r="AD26" s="666"/>
      <c r="AE26" s="597"/>
      <c r="AF26" s="270"/>
      <c r="AG26" s="665"/>
      <c r="AH26" s="666"/>
      <c r="AI26" s="597"/>
      <c r="AJ26" s="270"/>
      <c r="AK26" s="751"/>
      <c r="AL26" s="752"/>
      <c r="AM26" s="750"/>
      <c r="AN26" s="750"/>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57"/>
    </row>
    <row r="27" spans="1:274" s="271" customFormat="1" ht="51">
      <c r="A27" s="274">
        <v>3.7</v>
      </c>
      <c r="B27" s="275" t="s">
        <v>351</v>
      </c>
      <c r="C27" s="274" t="s">
        <v>111</v>
      </c>
      <c r="D27" s="276">
        <v>2</v>
      </c>
      <c r="E27" s="277">
        <v>2800</v>
      </c>
      <c r="F27" s="269">
        <v>750</v>
      </c>
      <c r="G27" s="278">
        <f>F27+E27</f>
        <v>3550</v>
      </c>
      <c r="H27" s="279">
        <f>G27*$D27</f>
        <v>7100</v>
      </c>
      <c r="I27" s="277">
        <v>2150</v>
      </c>
      <c r="J27" s="269">
        <v>300</v>
      </c>
      <c r="K27" s="278">
        <f>J27+I27</f>
        <v>2450</v>
      </c>
      <c r="L27" s="279">
        <f>K27*$D27</f>
        <v>4900</v>
      </c>
      <c r="M27" s="277">
        <v>3200</v>
      </c>
      <c r="N27" s="269">
        <v>500</v>
      </c>
      <c r="O27" s="278">
        <f>N27+M27</f>
        <v>3700</v>
      </c>
      <c r="P27" s="279">
        <f>O27*$D27</f>
        <v>7400</v>
      </c>
      <c r="Q27" s="277">
        <v>3200</v>
      </c>
      <c r="R27" s="269">
        <v>500</v>
      </c>
      <c r="S27" s="278">
        <f>R27+Q27</f>
        <v>3700</v>
      </c>
      <c r="T27" s="279">
        <f>S27*$D27</f>
        <v>7400</v>
      </c>
      <c r="U27" s="277"/>
      <c r="V27" s="269"/>
      <c r="W27" s="596">
        <v>12500</v>
      </c>
      <c r="X27" s="279">
        <f>W27*$D27</f>
        <v>25000</v>
      </c>
      <c r="Y27" s="277"/>
      <c r="Z27" s="269"/>
      <c r="AA27" s="596"/>
      <c r="AB27" s="279">
        <f>AA27*$D27</f>
        <v>0</v>
      </c>
      <c r="AC27" s="665">
        <v>1250</v>
      </c>
      <c r="AD27" s="666">
        <v>150</v>
      </c>
      <c r="AE27" s="278">
        <f>AD27+AC27</f>
        <v>1400</v>
      </c>
      <c r="AF27" s="279">
        <f>AE27*$D27</f>
        <v>2800</v>
      </c>
      <c r="AG27" s="665">
        <v>1250</v>
      </c>
      <c r="AH27" s="666">
        <v>150</v>
      </c>
      <c r="AI27" s="278">
        <f>AH27+AG27</f>
        <v>1400</v>
      </c>
      <c r="AJ27" s="279">
        <f>AI27*$D27</f>
        <v>2800</v>
      </c>
      <c r="AK27" s="751">
        <f>MIN(E27,M27,Q27,AC27)</f>
        <v>1250</v>
      </c>
      <c r="AL27" s="751">
        <f>MIN(F27,N27,R27,AD27)</f>
        <v>150</v>
      </c>
      <c r="AM27" s="715">
        <f>AL27+AK27</f>
        <v>1400</v>
      </c>
      <c r="AN27" s="716">
        <f>AM27*$D27</f>
        <v>2800</v>
      </c>
      <c r="HT27" s="272"/>
      <c r="HU27" s="272"/>
      <c r="HV27" s="272"/>
      <c r="HW27" s="272"/>
      <c r="HX27" s="272"/>
      <c r="HY27" s="272"/>
      <c r="HZ27" s="272"/>
      <c r="IA27" s="272"/>
      <c r="IB27" s="272"/>
      <c r="IC27" s="272"/>
      <c r="ID27" s="272"/>
      <c r="IE27" s="272"/>
      <c r="IF27" s="272"/>
      <c r="IG27" s="272"/>
      <c r="IH27" s="272"/>
      <c r="II27" s="272"/>
      <c r="IJ27" s="272"/>
      <c r="IK27" s="272"/>
      <c r="IL27" s="272"/>
      <c r="IM27" s="272"/>
      <c r="IN27" s="272"/>
      <c r="IO27" s="272"/>
      <c r="IP27" s="272"/>
      <c r="IQ27" s="272"/>
      <c r="IR27" s="272"/>
      <c r="IS27" s="272"/>
      <c r="IT27" s="272"/>
      <c r="IU27" s="272"/>
      <c r="IV27" s="272"/>
      <c r="IW27" s="272"/>
      <c r="IX27" s="272"/>
      <c r="IY27" s="272"/>
      <c r="IZ27" s="272"/>
      <c r="JA27" s="272"/>
      <c r="JB27" s="272"/>
      <c r="JC27" s="272"/>
      <c r="JD27" s="272"/>
      <c r="JE27" s="272"/>
      <c r="JF27" s="272"/>
      <c r="JG27" s="272"/>
      <c r="JH27" s="272"/>
      <c r="JI27" s="272"/>
      <c r="JJ27" s="272"/>
      <c r="JK27" s="272"/>
      <c r="JL27" s="272"/>
      <c r="JM27" s="272"/>
      <c r="JN27" s="257"/>
    </row>
    <row r="28" spans="1:274" s="271" customFormat="1">
      <c r="A28" s="274"/>
      <c r="B28" s="275"/>
      <c r="C28" s="274"/>
      <c r="D28" s="276"/>
      <c r="E28" s="277"/>
      <c r="F28" s="269"/>
      <c r="G28" s="270"/>
      <c r="H28" s="270"/>
      <c r="I28" s="277"/>
      <c r="J28" s="269"/>
      <c r="K28" s="270"/>
      <c r="L28" s="270"/>
      <c r="M28" s="277"/>
      <c r="N28" s="269"/>
      <c r="O28" s="270"/>
      <c r="P28" s="270"/>
      <c r="Q28" s="277"/>
      <c r="R28" s="269"/>
      <c r="S28" s="270"/>
      <c r="T28" s="270"/>
      <c r="U28" s="277"/>
      <c r="V28" s="269"/>
      <c r="W28" s="597"/>
      <c r="X28" s="270"/>
      <c r="Y28" s="277"/>
      <c r="Z28" s="269"/>
      <c r="AA28" s="597"/>
      <c r="AB28" s="270"/>
      <c r="AC28" s="665"/>
      <c r="AD28" s="666"/>
      <c r="AE28" s="597"/>
      <c r="AF28" s="270"/>
      <c r="AG28" s="665"/>
      <c r="AH28" s="666"/>
      <c r="AI28" s="597"/>
      <c r="AJ28" s="270"/>
      <c r="AK28" s="751"/>
      <c r="AL28" s="752"/>
      <c r="AM28" s="750"/>
      <c r="AN28" s="750"/>
      <c r="HT28" s="272"/>
      <c r="HU28" s="272"/>
      <c r="HV28" s="272"/>
      <c r="HW28" s="272"/>
      <c r="HX28" s="272"/>
      <c r="HY28" s="272"/>
      <c r="HZ28" s="272"/>
      <c r="IA28" s="272"/>
      <c r="IB28" s="272"/>
      <c r="IC28" s="272"/>
      <c r="ID28" s="272"/>
      <c r="IE28" s="272"/>
      <c r="IF28" s="272"/>
      <c r="IG28" s="272"/>
      <c r="IH28" s="272"/>
      <c r="II28" s="272"/>
      <c r="IJ28" s="272"/>
      <c r="IK28" s="272"/>
      <c r="IL28" s="272"/>
      <c r="IM28" s="272"/>
      <c r="IN28" s="272"/>
      <c r="IO28" s="272"/>
      <c r="IP28" s="272"/>
      <c r="IQ28" s="272"/>
      <c r="IR28" s="272"/>
      <c r="IS28" s="272"/>
      <c r="IT28" s="272"/>
      <c r="IU28" s="272"/>
      <c r="IV28" s="272"/>
      <c r="IW28" s="272"/>
      <c r="IX28" s="272"/>
      <c r="IY28" s="272"/>
      <c r="IZ28" s="272"/>
      <c r="JA28" s="272"/>
      <c r="JB28" s="272"/>
      <c r="JC28" s="272"/>
      <c r="JD28" s="272"/>
      <c r="JE28" s="272"/>
      <c r="JF28" s="272"/>
      <c r="JG28" s="272"/>
      <c r="JH28" s="272"/>
      <c r="JI28" s="272"/>
      <c r="JJ28" s="272"/>
      <c r="JK28" s="272"/>
      <c r="JL28" s="272"/>
      <c r="JM28" s="272"/>
      <c r="JN28" s="257"/>
    </row>
    <row r="29" spans="1:274" s="271" customFormat="1" ht="15">
      <c r="A29" s="274">
        <v>4</v>
      </c>
      <c r="B29" s="275" t="s">
        <v>352</v>
      </c>
      <c r="C29" s="274" t="s">
        <v>111</v>
      </c>
      <c r="D29" s="276">
        <v>5</v>
      </c>
      <c r="E29" s="277">
        <v>1250</v>
      </c>
      <c r="F29" s="269">
        <v>250</v>
      </c>
      <c r="G29" s="278">
        <f>F29+E29</f>
        <v>1500</v>
      </c>
      <c r="H29" s="279">
        <f>G29*$D29</f>
        <v>7500</v>
      </c>
      <c r="I29" s="277">
        <v>950</v>
      </c>
      <c r="J29" s="269">
        <v>300</v>
      </c>
      <c r="K29" s="278">
        <f>J29+I29</f>
        <v>1250</v>
      </c>
      <c r="L29" s="279">
        <f>K29*$D29</f>
        <v>6250</v>
      </c>
      <c r="M29" s="277">
        <v>1650</v>
      </c>
      <c r="N29" s="269">
        <v>300</v>
      </c>
      <c r="O29" s="278">
        <f>N29+M29</f>
        <v>1950</v>
      </c>
      <c r="P29" s="279">
        <f>O29*$D29</f>
        <v>9750</v>
      </c>
      <c r="Q29" s="277">
        <v>1650</v>
      </c>
      <c r="R29" s="269">
        <v>300</v>
      </c>
      <c r="S29" s="278">
        <f>R29+Q29</f>
        <v>1950</v>
      </c>
      <c r="T29" s="279">
        <f>S29*$D29</f>
        <v>9750</v>
      </c>
      <c r="U29" s="277"/>
      <c r="V29" s="269"/>
      <c r="W29" s="597">
        <v>6800</v>
      </c>
      <c r="X29" s="279">
        <f>W29*$D29</f>
        <v>34000</v>
      </c>
      <c r="Y29" s="277"/>
      <c r="Z29" s="269"/>
      <c r="AA29" s="597">
        <v>3200</v>
      </c>
      <c r="AB29" s="279">
        <f>AA29*$D29</f>
        <v>16000</v>
      </c>
      <c r="AC29" s="665">
        <v>600</v>
      </c>
      <c r="AD29" s="666">
        <v>120</v>
      </c>
      <c r="AE29" s="278">
        <f>AD29+AC29</f>
        <v>720</v>
      </c>
      <c r="AF29" s="279">
        <f>AE29*$D29</f>
        <v>3600</v>
      </c>
      <c r="AG29" s="665">
        <v>600</v>
      </c>
      <c r="AH29" s="666">
        <v>120</v>
      </c>
      <c r="AI29" s="278">
        <f>AH29+AG29</f>
        <v>720</v>
      </c>
      <c r="AJ29" s="279">
        <f>AI29*$D29</f>
        <v>3600</v>
      </c>
      <c r="AK29" s="751">
        <f>MIN(E29,M29,Q29,AC29)</f>
        <v>600</v>
      </c>
      <c r="AL29" s="751">
        <f>MIN(F29,N29,R29,AD29)</f>
        <v>120</v>
      </c>
      <c r="AM29" s="715">
        <f>AL29+AK29</f>
        <v>720</v>
      </c>
      <c r="AN29" s="716">
        <f>AM29*$D29</f>
        <v>3600</v>
      </c>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2"/>
      <c r="IX29" s="272"/>
      <c r="IY29" s="272"/>
      <c r="IZ29" s="272"/>
      <c r="JA29" s="272"/>
      <c r="JB29" s="272"/>
      <c r="JC29" s="272"/>
      <c r="JD29" s="272"/>
      <c r="JE29" s="272"/>
      <c r="JF29" s="272"/>
      <c r="JG29" s="272"/>
      <c r="JH29" s="272"/>
      <c r="JI29" s="272"/>
      <c r="JJ29" s="272"/>
      <c r="JK29" s="272"/>
      <c r="JL29" s="272"/>
      <c r="JM29" s="272"/>
      <c r="JN29" s="257"/>
    </row>
    <row r="30" spans="1:274" s="271" customFormat="1">
      <c r="A30" s="274"/>
      <c r="B30" s="275"/>
      <c r="C30" s="274"/>
      <c r="D30" s="276"/>
      <c r="E30" s="277"/>
      <c r="F30" s="269"/>
      <c r="G30" s="270"/>
      <c r="H30" s="270"/>
      <c r="I30" s="277"/>
      <c r="J30" s="269"/>
      <c r="K30" s="270"/>
      <c r="L30" s="270"/>
      <c r="M30" s="277"/>
      <c r="N30" s="269"/>
      <c r="O30" s="270"/>
      <c r="P30" s="270"/>
      <c r="Q30" s="277"/>
      <c r="R30" s="269"/>
      <c r="S30" s="270"/>
      <c r="T30" s="270"/>
      <c r="U30" s="277"/>
      <c r="V30" s="269"/>
      <c r="W30" s="597"/>
      <c r="X30" s="270"/>
      <c r="Y30" s="277"/>
      <c r="Z30" s="269"/>
      <c r="AA30" s="597"/>
      <c r="AB30" s="270"/>
      <c r="AC30" s="665"/>
      <c r="AD30" s="666"/>
      <c r="AE30" s="597"/>
      <c r="AF30" s="270"/>
      <c r="AG30" s="665"/>
      <c r="AH30" s="666"/>
      <c r="AI30" s="597"/>
      <c r="AJ30" s="270"/>
      <c r="AK30" s="751"/>
      <c r="AL30" s="752"/>
      <c r="AM30" s="750"/>
      <c r="AN30" s="750"/>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2"/>
      <c r="IX30" s="272"/>
      <c r="IY30" s="272"/>
      <c r="IZ30" s="272"/>
      <c r="JA30" s="272"/>
      <c r="JB30" s="272"/>
      <c r="JC30" s="272"/>
      <c r="JD30" s="272"/>
      <c r="JE30" s="272"/>
      <c r="JF30" s="272"/>
      <c r="JG30" s="272"/>
      <c r="JH30" s="272"/>
      <c r="JI30" s="272"/>
      <c r="JJ30" s="272"/>
      <c r="JK30" s="272"/>
      <c r="JL30" s="272"/>
      <c r="JM30" s="272"/>
      <c r="JN30" s="257"/>
    </row>
    <row r="31" spans="1:274" s="271" customFormat="1" ht="25.5">
      <c r="A31" s="268"/>
      <c r="B31" s="273" t="s">
        <v>353</v>
      </c>
      <c r="C31" s="268"/>
      <c r="D31" s="268"/>
      <c r="E31" s="277"/>
      <c r="F31" s="269"/>
      <c r="G31" s="270"/>
      <c r="H31" s="270"/>
      <c r="I31" s="277"/>
      <c r="J31" s="269"/>
      <c r="K31" s="270"/>
      <c r="L31" s="270"/>
      <c r="M31" s="277"/>
      <c r="N31" s="269"/>
      <c r="O31" s="270"/>
      <c r="P31" s="270"/>
      <c r="Q31" s="277"/>
      <c r="R31" s="269"/>
      <c r="S31" s="270"/>
      <c r="T31" s="270"/>
      <c r="U31" s="277"/>
      <c r="V31" s="269"/>
      <c r="W31" s="597"/>
      <c r="X31" s="270"/>
      <c r="Y31" s="277"/>
      <c r="Z31" s="269"/>
      <c r="AA31" s="597"/>
      <c r="AB31" s="270"/>
      <c r="AC31" s="665"/>
      <c r="AD31" s="666"/>
      <c r="AE31" s="597"/>
      <c r="AF31" s="270"/>
      <c r="AG31" s="665"/>
      <c r="AH31" s="666"/>
      <c r="AI31" s="597"/>
      <c r="AJ31" s="270"/>
      <c r="AK31" s="751"/>
      <c r="AL31" s="752"/>
      <c r="AM31" s="750"/>
      <c r="AN31" s="750"/>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57"/>
    </row>
    <row r="32" spans="1:274" s="271" customFormat="1">
      <c r="A32" s="268"/>
      <c r="B32" s="273"/>
      <c r="C32" s="268"/>
      <c r="D32" s="268"/>
      <c r="E32" s="277"/>
      <c r="F32" s="269"/>
      <c r="G32" s="270"/>
      <c r="H32" s="270"/>
      <c r="I32" s="277"/>
      <c r="J32" s="269"/>
      <c r="K32" s="270"/>
      <c r="L32" s="270"/>
      <c r="M32" s="277"/>
      <c r="N32" s="269"/>
      <c r="O32" s="270"/>
      <c r="P32" s="270"/>
      <c r="Q32" s="277"/>
      <c r="R32" s="269"/>
      <c r="S32" s="270"/>
      <c r="T32" s="270"/>
      <c r="U32" s="277"/>
      <c r="V32" s="269"/>
      <c r="W32" s="597"/>
      <c r="X32" s="270"/>
      <c r="Y32" s="277"/>
      <c r="Z32" s="269"/>
      <c r="AA32" s="597"/>
      <c r="AB32" s="270"/>
      <c r="AC32" s="665"/>
      <c r="AD32" s="666"/>
      <c r="AE32" s="597"/>
      <c r="AF32" s="270"/>
      <c r="AG32" s="665"/>
      <c r="AH32" s="666"/>
      <c r="AI32" s="597"/>
      <c r="AJ32" s="270"/>
      <c r="AK32" s="751"/>
      <c r="AL32" s="752"/>
      <c r="AM32" s="750"/>
      <c r="AN32" s="750"/>
      <c r="HT32" s="272"/>
      <c r="HU32" s="272"/>
      <c r="HV32" s="272"/>
      <c r="HW32" s="272"/>
      <c r="HX32" s="272"/>
      <c r="HY32" s="272"/>
      <c r="HZ32" s="272"/>
      <c r="IA32" s="272"/>
      <c r="IB32" s="272"/>
      <c r="IC32" s="272"/>
      <c r="ID32" s="272"/>
      <c r="IE32" s="272"/>
      <c r="IF32" s="272"/>
      <c r="IG32" s="272"/>
      <c r="IH32" s="272"/>
      <c r="II32" s="272"/>
      <c r="IJ32" s="272"/>
      <c r="IK32" s="272"/>
      <c r="IL32" s="272"/>
      <c r="IM32" s="272"/>
      <c r="IN32" s="272"/>
      <c r="IO32" s="272"/>
      <c r="IP32" s="272"/>
      <c r="IQ32" s="272"/>
      <c r="IR32" s="272"/>
      <c r="IS32" s="272"/>
      <c r="IT32" s="272"/>
      <c r="IU32" s="272"/>
      <c r="IV32" s="272"/>
      <c r="IW32" s="272"/>
      <c r="IX32" s="272"/>
      <c r="IY32" s="272"/>
      <c r="IZ32" s="272"/>
      <c r="JA32" s="272"/>
      <c r="JB32" s="272"/>
      <c r="JC32" s="272"/>
      <c r="JD32" s="272"/>
      <c r="JE32" s="272"/>
      <c r="JF32" s="272"/>
      <c r="JG32" s="272"/>
      <c r="JH32" s="272"/>
      <c r="JI32" s="272"/>
      <c r="JJ32" s="272"/>
      <c r="JK32" s="272"/>
      <c r="JL32" s="272"/>
      <c r="JM32" s="272"/>
      <c r="JN32" s="257"/>
    </row>
    <row r="33" spans="1:274" s="271" customFormat="1">
      <c r="A33" s="266">
        <v>5</v>
      </c>
      <c r="B33" s="267" t="s">
        <v>354</v>
      </c>
      <c r="C33" s="268"/>
      <c r="D33" s="268"/>
      <c r="E33" s="277"/>
      <c r="F33" s="269"/>
      <c r="G33" s="270"/>
      <c r="H33" s="270"/>
      <c r="I33" s="277"/>
      <c r="J33" s="269"/>
      <c r="K33" s="270"/>
      <c r="L33" s="270"/>
      <c r="M33" s="277"/>
      <c r="N33" s="269"/>
      <c r="O33" s="270"/>
      <c r="P33" s="270"/>
      <c r="Q33" s="277"/>
      <c r="R33" s="269"/>
      <c r="S33" s="270"/>
      <c r="T33" s="270"/>
      <c r="U33" s="277"/>
      <c r="V33" s="269"/>
      <c r="W33" s="597"/>
      <c r="X33" s="270"/>
      <c r="Y33" s="277"/>
      <c r="Z33" s="269"/>
      <c r="AA33" s="597"/>
      <c r="AB33" s="270"/>
      <c r="AC33" s="665"/>
      <c r="AD33" s="666"/>
      <c r="AE33" s="597"/>
      <c r="AF33" s="270"/>
      <c r="AG33" s="665"/>
      <c r="AH33" s="666"/>
      <c r="AI33" s="597"/>
      <c r="AJ33" s="270"/>
      <c r="AK33" s="751"/>
      <c r="AL33" s="752"/>
      <c r="AM33" s="750"/>
      <c r="AN33" s="750"/>
      <c r="HT33" s="272"/>
      <c r="HU33" s="272"/>
      <c r="HV33" s="272"/>
      <c r="HW33" s="272"/>
      <c r="HX33" s="272"/>
      <c r="HY33" s="272"/>
      <c r="HZ33" s="272"/>
      <c r="IA33" s="272"/>
      <c r="IB33" s="272"/>
      <c r="IC33" s="272"/>
      <c r="ID33" s="272"/>
      <c r="IE33" s="272"/>
      <c r="IF33" s="272"/>
      <c r="IG33" s="272"/>
      <c r="IH33" s="272"/>
      <c r="II33" s="272"/>
      <c r="IJ33" s="272"/>
      <c r="IK33" s="272"/>
      <c r="IL33" s="272"/>
      <c r="IM33" s="272"/>
      <c r="IN33" s="272"/>
      <c r="IO33" s="272"/>
      <c r="IP33" s="272"/>
      <c r="IQ33" s="272"/>
      <c r="IR33" s="272"/>
      <c r="IS33" s="272"/>
      <c r="IT33" s="272"/>
      <c r="IU33" s="272"/>
      <c r="IV33" s="272"/>
      <c r="IW33" s="272"/>
      <c r="IX33" s="272"/>
      <c r="IY33" s="272"/>
      <c r="IZ33" s="272"/>
      <c r="JA33" s="272"/>
      <c r="JB33" s="272"/>
      <c r="JC33" s="272"/>
      <c r="JD33" s="272"/>
      <c r="JE33" s="272"/>
      <c r="JF33" s="272"/>
      <c r="JG33" s="272"/>
      <c r="JH33" s="272"/>
      <c r="JI33" s="272"/>
      <c r="JJ33" s="272"/>
      <c r="JK33" s="272"/>
      <c r="JL33" s="272"/>
      <c r="JM33" s="272"/>
      <c r="JN33" s="257"/>
    </row>
    <row r="34" spans="1:274" s="271" customFormat="1">
      <c r="A34" s="268"/>
      <c r="B34" s="273"/>
      <c r="C34" s="268"/>
      <c r="D34" s="268"/>
      <c r="E34" s="277"/>
      <c r="F34" s="269"/>
      <c r="G34" s="270"/>
      <c r="H34" s="270"/>
      <c r="I34" s="277"/>
      <c r="J34" s="269"/>
      <c r="K34" s="270"/>
      <c r="L34" s="270"/>
      <c r="M34" s="277"/>
      <c r="N34" s="269"/>
      <c r="O34" s="270"/>
      <c r="P34" s="270"/>
      <c r="Q34" s="277"/>
      <c r="R34" s="269"/>
      <c r="S34" s="270"/>
      <c r="T34" s="270"/>
      <c r="U34" s="277"/>
      <c r="V34" s="269"/>
      <c r="W34" s="597"/>
      <c r="X34" s="270"/>
      <c r="Y34" s="277"/>
      <c r="Z34" s="269"/>
      <c r="AA34" s="597"/>
      <c r="AB34" s="270"/>
      <c r="AC34" s="665"/>
      <c r="AD34" s="666"/>
      <c r="AE34" s="597"/>
      <c r="AF34" s="270"/>
      <c r="AG34" s="665"/>
      <c r="AH34" s="666"/>
      <c r="AI34" s="597"/>
      <c r="AJ34" s="270"/>
      <c r="AK34" s="751"/>
      <c r="AL34" s="752"/>
      <c r="AM34" s="750"/>
      <c r="AN34" s="750"/>
      <c r="HT34" s="272"/>
      <c r="HU34" s="272"/>
      <c r="HV34" s="272"/>
      <c r="HW34" s="272"/>
      <c r="HX34" s="272"/>
      <c r="HY34" s="272"/>
      <c r="HZ34" s="272"/>
      <c r="IA34" s="272"/>
      <c r="IB34" s="272"/>
      <c r="IC34" s="272"/>
      <c r="ID34" s="272"/>
      <c r="IE34" s="272"/>
      <c r="IF34" s="272"/>
      <c r="IG34" s="272"/>
      <c r="IH34" s="272"/>
      <c r="II34" s="272"/>
      <c r="IJ34" s="272"/>
      <c r="IK34" s="272"/>
      <c r="IL34" s="272"/>
      <c r="IM34" s="272"/>
      <c r="IN34" s="272"/>
      <c r="IO34" s="272"/>
      <c r="IP34" s="272"/>
      <c r="IQ34" s="272"/>
      <c r="IR34" s="272"/>
      <c r="IS34" s="272"/>
      <c r="IT34" s="272"/>
      <c r="IU34" s="272"/>
      <c r="IV34" s="272"/>
      <c r="IW34" s="272"/>
      <c r="IX34" s="272"/>
      <c r="IY34" s="272"/>
      <c r="IZ34" s="272"/>
      <c r="JA34" s="272"/>
      <c r="JB34" s="272"/>
      <c r="JC34" s="272"/>
      <c r="JD34" s="272"/>
      <c r="JE34" s="272"/>
      <c r="JF34" s="272"/>
      <c r="JG34" s="272"/>
      <c r="JH34" s="272"/>
      <c r="JI34" s="272"/>
      <c r="JJ34" s="272"/>
      <c r="JK34" s="272"/>
      <c r="JL34" s="272"/>
      <c r="JM34" s="272"/>
      <c r="JN34" s="257"/>
    </row>
    <row r="35" spans="1:274" s="271" customFormat="1" ht="63.75">
      <c r="A35" s="268"/>
      <c r="B35" s="273" t="s">
        <v>355</v>
      </c>
      <c r="C35" s="268"/>
      <c r="D35" s="268"/>
      <c r="E35" s="277"/>
      <c r="F35" s="269"/>
      <c r="G35" s="270"/>
      <c r="H35" s="270"/>
      <c r="I35" s="277"/>
      <c r="J35" s="269"/>
      <c r="K35" s="270"/>
      <c r="L35" s="270"/>
      <c r="M35" s="277"/>
      <c r="N35" s="269"/>
      <c r="O35" s="270"/>
      <c r="P35" s="270"/>
      <c r="Q35" s="277"/>
      <c r="R35" s="269"/>
      <c r="S35" s="270"/>
      <c r="T35" s="270"/>
      <c r="U35" s="277"/>
      <c r="V35" s="269"/>
      <c r="W35" s="597"/>
      <c r="X35" s="270"/>
      <c r="Y35" s="277"/>
      <c r="Z35" s="269"/>
      <c r="AA35" s="597"/>
      <c r="AB35" s="270"/>
      <c r="AC35" s="665"/>
      <c r="AD35" s="666"/>
      <c r="AE35" s="597"/>
      <c r="AF35" s="270"/>
      <c r="AG35" s="665"/>
      <c r="AH35" s="666"/>
      <c r="AI35" s="597"/>
      <c r="AJ35" s="270"/>
      <c r="AK35" s="751"/>
      <c r="AL35" s="752"/>
      <c r="AM35" s="750"/>
      <c r="AN35" s="750"/>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72"/>
      <c r="IX35" s="272"/>
      <c r="IY35" s="272"/>
      <c r="IZ35" s="272"/>
      <c r="JA35" s="272"/>
      <c r="JB35" s="272"/>
      <c r="JC35" s="272"/>
      <c r="JD35" s="272"/>
      <c r="JE35" s="272"/>
      <c r="JF35" s="272"/>
      <c r="JG35" s="272"/>
      <c r="JH35" s="272"/>
      <c r="JI35" s="272"/>
      <c r="JJ35" s="272"/>
      <c r="JK35" s="272"/>
      <c r="JL35" s="272"/>
      <c r="JM35" s="272"/>
      <c r="JN35" s="257"/>
    </row>
    <row r="36" spans="1:274" s="271" customFormat="1" ht="15">
      <c r="A36" s="268" t="s">
        <v>159</v>
      </c>
      <c r="B36" s="273" t="s">
        <v>356</v>
      </c>
      <c r="C36" s="268" t="s">
        <v>328</v>
      </c>
      <c r="D36" s="268">
        <v>150</v>
      </c>
      <c r="E36" s="277">
        <v>145</v>
      </c>
      <c r="F36" s="269">
        <v>95</v>
      </c>
      <c r="G36" s="278">
        <f>F36+E36</f>
        <v>240</v>
      </c>
      <c r="H36" s="279">
        <f>G36*$D36</f>
        <v>36000</v>
      </c>
      <c r="I36" s="277">
        <v>95</v>
      </c>
      <c r="J36" s="269">
        <v>45</v>
      </c>
      <c r="K36" s="278">
        <f>J36+I36</f>
        <v>140</v>
      </c>
      <c r="L36" s="279">
        <f>K36*$D36</f>
        <v>21000</v>
      </c>
      <c r="M36" s="277">
        <v>145</v>
      </c>
      <c r="N36" s="269">
        <v>65</v>
      </c>
      <c r="O36" s="278">
        <f>N36+M36</f>
        <v>210</v>
      </c>
      <c r="P36" s="279">
        <f>O36*$D36</f>
        <v>31500</v>
      </c>
      <c r="Q36" s="277">
        <v>145</v>
      </c>
      <c r="R36" s="269">
        <v>65</v>
      </c>
      <c r="S36" s="278">
        <f>R36+Q36</f>
        <v>210</v>
      </c>
      <c r="T36" s="279">
        <f>S36*$D36</f>
        <v>31500</v>
      </c>
      <c r="U36" s="277"/>
      <c r="V36" s="269"/>
      <c r="W36" s="596">
        <v>350</v>
      </c>
      <c r="X36" s="279">
        <f>W36*$D36</f>
        <v>52500</v>
      </c>
      <c r="Y36" s="277"/>
      <c r="Z36" s="269"/>
      <c r="AA36" s="596">
        <v>150</v>
      </c>
      <c r="AB36" s="279">
        <f>AA36*$D36</f>
        <v>22500</v>
      </c>
      <c r="AC36" s="665">
        <v>65</v>
      </c>
      <c r="AD36" s="666">
        <v>25</v>
      </c>
      <c r="AE36" s="278">
        <f>AD36+AC36</f>
        <v>90</v>
      </c>
      <c r="AF36" s="279">
        <f>AE36*$D36</f>
        <v>13500</v>
      </c>
      <c r="AG36" s="665">
        <v>65</v>
      </c>
      <c r="AH36" s="666">
        <v>25</v>
      </c>
      <c r="AI36" s="278">
        <f>AH36+AG36</f>
        <v>90</v>
      </c>
      <c r="AJ36" s="279">
        <f>AI36*$D36</f>
        <v>13500</v>
      </c>
      <c r="AK36" s="751">
        <f>MIN(E36,M36,Q36,AC36)</f>
        <v>65</v>
      </c>
      <c r="AL36" s="751">
        <f>MIN(F36,N36,R36,AD36)</f>
        <v>25</v>
      </c>
      <c r="AM36" s="715">
        <f>AL36+AK36</f>
        <v>90</v>
      </c>
      <c r="AN36" s="716">
        <f>AM36*$D36</f>
        <v>13500</v>
      </c>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72"/>
      <c r="IX36" s="272"/>
      <c r="IY36" s="272"/>
      <c r="IZ36" s="272"/>
      <c r="JA36" s="272"/>
      <c r="JB36" s="272"/>
      <c r="JC36" s="272"/>
      <c r="JD36" s="272"/>
      <c r="JE36" s="272"/>
      <c r="JF36" s="272"/>
      <c r="JG36" s="272"/>
      <c r="JH36" s="272"/>
      <c r="JI36" s="272"/>
      <c r="JJ36" s="272"/>
      <c r="JK36" s="272"/>
      <c r="JL36" s="272"/>
      <c r="JM36" s="272"/>
      <c r="JN36" s="257"/>
    </row>
    <row r="37" spans="1:274" s="271" customFormat="1">
      <c r="A37" s="268"/>
      <c r="B37" s="273"/>
      <c r="C37" s="268"/>
      <c r="D37" s="268"/>
      <c r="E37" s="277"/>
      <c r="F37" s="269"/>
      <c r="G37" s="270"/>
      <c r="H37" s="270"/>
      <c r="I37" s="277"/>
      <c r="J37" s="269"/>
      <c r="K37" s="270"/>
      <c r="L37" s="270"/>
      <c r="M37" s="277"/>
      <c r="N37" s="269"/>
      <c r="O37" s="270"/>
      <c r="P37" s="270"/>
      <c r="Q37" s="277"/>
      <c r="R37" s="269"/>
      <c r="S37" s="270"/>
      <c r="T37" s="270"/>
      <c r="U37" s="277"/>
      <c r="V37" s="269"/>
      <c r="W37" s="270"/>
      <c r="X37" s="270"/>
      <c r="Y37" s="277"/>
      <c r="Z37" s="269"/>
      <c r="AA37" s="270"/>
      <c r="AB37" s="270"/>
      <c r="AC37" s="277"/>
      <c r="AD37" s="269"/>
      <c r="AE37" s="270"/>
      <c r="AF37" s="270"/>
      <c r="AG37" s="277"/>
      <c r="AH37" s="269"/>
      <c r="AI37" s="270"/>
      <c r="AJ37" s="270"/>
      <c r="AK37" s="713"/>
      <c r="AL37" s="714"/>
      <c r="AM37" s="750"/>
      <c r="AN37" s="750"/>
      <c r="HT37" s="272"/>
      <c r="HU37" s="272"/>
      <c r="HV37" s="272"/>
      <c r="HW37" s="272"/>
      <c r="HX37" s="272"/>
      <c r="HY37" s="272"/>
      <c r="HZ37" s="272"/>
      <c r="IA37" s="272"/>
      <c r="IB37" s="272"/>
      <c r="IC37" s="272"/>
      <c r="ID37" s="272"/>
      <c r="IE37" s="272"/>
      <c r="IF37" s="272"/>
      <c r="IG37" s="272"/>
      <c r="IH37" s="272"/>
      <c r="II37" s="272"/>
      <c r="IJ37" s="272"/>
      <c r="IK37" s="272"/>
      <c r="IL37" s="272"/>
      <c r="IM37" s="272"/>
      <c r="IN37" s="272"/>
      <c r="IO37" s="272"/>
      <c r="IP37" s="272"/>
      <c r="IQ37" s="272"/>
      <c r="IR37" s="272"/>
      <c r="IS37" s="272"/>
      <c r="IT37" s="272"/>
      <c r="IU37" s="272"/>
      <c r="IV37" s="272"/>
      <c r="IW37" s="272"/>
      <c r="IX37" s="272"/>
      <c r="IY37" s="272"/>
      <c r="IZ37" s="272"/>
      <c r="JA37" s="272"/>
      <c r="JB37" s="272"/>
      <c r="JC37" s="272"/>
      <c r="JD37" s="272"/>
      <c r="JE37" s="272"/>
      <c r="JF37" s="272"/>
      <c r="JG37" s="272"/>
      <c r="JH37" s="272"/>
      <c r="JI37" s="272"/>
      <c r="JJ37" s="272"/>
      <c r="JK37" s="272"/>
      <c r="JL37" s="272"/>
      <c r="JM37" s="272"/>
      <c r="JN37" s="257"/>
    </row>
    <row r="38" spans="1:274">
      <c r="A38" s="283"/>
      <c r="B38" s="284"/>
      <c r="C38" s="285"/>
      <c r="D38" s="285"/>
      <c r="E38" s="286"/>
      <c r="F38" s="286"/>
      <c r="G38" s="287"/>
      <c r="H38" s="288"/>
      <c r="I38" s="286"/>
      <c r="J38" s="286"/>
      <c r="K38" s="287"/>
      <c r="L38" s="288"/>
      <c r="M38" s="286"/>
      <c r="N38" s="286"/>
      <c r="O38" s="287"/>
      <c r="P38" s="288"/>
      <c r="Q38" s="286"/>
      <c r="R38" s="286"/>
      <c r="S38" s="287"/>
      <c r="T38" s="288"/>
      <c r="U38" s="286"/>
      <c r="V38" s="286"/>
      <c r="W38" s="287"/>
      <c r="X38" s="288"/>
      <c r="Y38" s="286"/>
      <c r="Z38" s="286"/>
      <c r="AA38" s="287"/>
      <c r="AB38" s="288"/>
      <c r="AC38" s="286"/>
      <c r="AD38" s="286"/>
      <c r="AE38" s="287"/>
      <c r="AF38" s="288"/>
      <c r="AG38" s="286"/>
      <c r="AH38" s="286"/>
      <c r="AI38" s="287"/>
      <c r="AJ38" s="288"/>
      <c r="AK38" s="753"/>
      <c r="AL38" s="753"/>
      <c r="AM38" s="754"/>
      <c r="AN38" s="755"/>
    </row>
    <row r="39" spans="1:274">
      <c r="A39" s="289"/>
      <c r="B39" s="290" t="s">
        <v>357</v>
      </c>
      <c r="C39" s="291"/>
      <c r="D39" s="291"/>
      <c r="E39" s="292"/>
      <c r="F39" s="292"/>
      <c r="G39" s="293"/>
      <c r="H39" s="294">
        <f>SUM(H8:H38)</f>
        <v>400300</v>
      </c>
      <c r="I39" s="292"/>
      <c r="J39" s="292"/>
      <c r="K39" s="293"/>
      <c r="L39" s="294">
        <f>SUM(L8:L38)</f>
        <v>106450</v>
      </c>
      <c r="M39" s="292"/>
      <c r="N39" s="292"/>
      <c r="O39" s="293"/>
      <c r="P39" s="294">
        <f>SUM(P8:P38)</f>
        <v>151550</v>
      </c>
      <c r="Q39" s="292"/>
      <c r="R39" s="292"/>
      <c r="S39" s="293"/>
      <c r="T39" s="294">
        <f>SUM(T8:T38)</f>
        <v>138550</v>
      </c>
      <c r="U39" s="292"/>
      <c r="V39" s="292"/>
      <c r="W39" s="293"/>
      <c r="X39" s="634">
        <f>SUM(X8:X38)</f>
        <v>202200</v>
      </c>
      <c r="Y39" s="292"/>
      <c r="Z39" s="292"/>
      <c r="AA39" s="293"/>
      <c r="AB39" s="634">
        <f>SUM(AB8:AB38)</f>
        <v>117300</v>
      </c>
      <c r="AC39" s="292"/>
      <c r="AD39" s="292"/>
      <c r="AE39" s="293"/>
      <c r="AF39" s="634">
        <f>SUM(AF8:AF38)</f>
        <v>182920</v>
      </c>
      <c r="AG39" s="292"/>
      <c r="AH39" s="292"/>
      <c r="AI39" s="293"/>
      <c r="AJ39" s="634">
        <f>SUM(AJ8:AJ38)</f>
        <v>94220</v>
      </c>
      <c r="AK39" s="756"/>
      <c r="AL39" s="756"/>
      <c r="AM39" s="757"/>
      <c r="AN39" s="758">
        <f>SUM(AN8:AN38)</f>
        <v>81620</v>
      </c>
    </row>
    <row r="40" spans="1:274">
      <c r="A40" s="295"/>
      <c r="C40" s="297"/>
    </row>
    <row r="41" spans="1:274">
      <c r="A41" s="295"/>
      <c r="C41" s="297"/>
    </row>
    <row r="42" spans="1:274">
      <c r="A42" s="295"/>
      <c r="C42" s="297"/>
    </row>
    <row r="43" spans="1:274">
      <c r="A43" s="295"/>
      <c r="C43" s="297"/>
    </row>
    <row r="44" spans="1:274">
      <c r="A44" s="295"/>
      <c r="C44" s="297"/>
    </row>
    <row r="45" spans="1:274">
      <c r="A45" s="295"/>
      <c r="C45" s="297"/>
    </row>
    <row r="46" spans="1:274">
      <c r="A46" s="295"/>
      <c r="C46" s="297"/>
    </row>
    <row r="47" spans="1:274">
      <c r="A47" s="295"/>
      <c r="C47" s="297"/>
    </row>
    <row r="48" spans="1:274">
      <c r="A48" s="295"/>
      <c r="C48" s="297"/>
    </row>
    <row r="49" spans="1:3">
      <c r="A49" s="295"/>
      <c r="C49" s="297"/>
    </row>
    <row r="50" spans="1:3">
      <c r="A50" s="295"/>
      <c r="C50" s="297"/>
    </row>
    <row r="51" spans="1:3">
      <c r="A51" s="295"/>
      <c r="C51" s="297"/>
    </row>
    <row r="52" spans="1:3">
      <c r="A52" s="295"/>
      <c r="C52" s="297"/>
    </row>
    <row r="53" spans="1:3">
      <c r="A53" s="295"/>
      <c r="C53" s="297"/>
    </row>
    <row r="54" spans="1:3">
      <c r="A54" s="295"/>
      <c r="C54" s="297"/>
    </row>
    <row r="55" spans="1:3">
      <c r="A55" s="295"/>
      <c r="C55" s="297"/>
    </row>
    <row r="56" spans="1:3">
      <c r="A56" s="295"/>
      <c r="C56" s="297"/>
    </row>
    <row r="57" spans="1:3">
      <c r="A57" s="295"/>
      <c r="C57" s="297"/>
    </row>
    <row r="58" spans="1:3">
      <c r="A58" s="295"/>
      <c r="C58" s="297"/>
    </row>
    <row r="59" spans="1:3">
      <c r="A59" s="295"/>
      <c r="C59" s="297"/>
    </row>
    <row r="60" spans="1:3">
      <c r="A60" s="295"/>
      <c r="C60" s="297"/>
    </row>
    <row r="61" spans="1:3">
      <c r="A61" s="295"/>
      <c r="C61" s="297"/>
    </row>
    <row r="62" spans="1:3">
      <c r="A62" s="295"/>
      <c r="C62" s="297"/>
    </row>
    <row r="63" spans="1:3">
      <c r="A63" s="295"/>
      <c r="C63" s="297"/>
    </row>
    <row r="64" spans="1:3">
      <c r="A64" s="295"/>
      <c r="C64" s="297"/>
    </row>
    <row r="65" spans="1:3">
      <c r="A65" s="295"/>
      <c r="C65" s="297"/>
    </row>
    <row r="66" spans="1:3">
      <c r="A66" s="295"/>
      <c r="C66" s="297"/>
    </row>
    <row r="67" spans="1:3">
      <c r="A67" s="295"/>
      <c r="C67" s="297"/>
    </row>
    <row r="68" spans="1:3">
      <c r="A68" s="295"/>
      <c r="C68" s="297"/>
    </row>
    <row r="69" spans="1:3">
      <c r="A69" s="295"/>
      <c r="C69" s="297"/>
    </row>
    <row r="70" spans="1:3">
      <c r="A70" s="295"/>
      <c r="C70" s="297"/>
    </row>
    <row r="71" spans="1:3">
      <c r="A71" s="295"/>
      <c r="C71" s="297"/>
    </row>
    <row r="72" spans="1:3">
      <c r="A72" s="295"/>
      <c r="C72" s="297"/>
    </row>
    <row r="73" spans="1:3">
      <c r="A73" s="295"/>
      <c r="C73" s="297"/>
    </row>
    <row r="74" spans="1:3">
      <c r="A74" s="295"/>
      <c r="C74" s="297"/>
    </row>
    <row r="75" spans="1:3">
      <c r="A75" s="295"/>
      <c r="C75" s="297"/>
    </row>
    <row r="76" spans="1:3">
      <c r="A76" s="295"/>
      <c r="C76" s="297"/>
    </row>
    <row r="77" spans="1:3">
      <c r="A77" s="295"/>
      <c r="C77" s="297"/>
    </row>
    <row r="78" spans="1:3">
      <c r="A78" s="295"/>
      <c r="C78" s="297"/>
    </row>
    <row r="79" spans="1:3">
      <c r="A79" s="295"/>
      <c r="C79" s="297"/>
    </row>
    <row r="80" spans="1:3">
      <c r="A80" s="295"/>
      <c r="C80" s="297"/>
    </row>
    <row r="81" spans="1:3">
      <c r="A81" s="295"/>
      <c r="C81" s="297"/>
    </row>
    <row r="82" spans="1:3">
      <c r="A82" s="295"/>
      <c r="C82" s="297"/>
    </row>
    <row r="83" spans="1:3">
      <c r="A83" s="295"/>
      <c r="C83" s="297"/>
    </row>
    <row r="84" spans="1:3">
      <c r="A84" s="295"/>
      <c r="C84" s="297"/>
    </row>
    <row r="85" spans="1:3">
      <c r="A85" s="295"/>
      <c r="C85" s="297"/>
    </row>
    <row r="86" spans="1:3">
      <c r="A86" s="295"/>
      <c r="C86" s="297"/>
    </row>
    <row r="87" spans="1:3">
      <c r="A87" s="295"/>
      <c r="C87" s="297"/>
    </row>
    <row r="88" spans="1:3">
      <c r="A88" s="295"/>
      <c r="C88" s="297"/>
    </row>
    <row r="89" spans="1:3">
      <c r="A89" s="295"/>
      <c r="C89" s="297"/>
    </row>
  </sheetData>
  <sheetProtection selectLockedCells="1" selectUnlockedCells="1"/>
  <autoFilter ref="A4:AN39"/>
  <mergeCells count="12">
    <mergeCell ref="AK5:AN5"/>
    <mergeCell ref="AC5:AF5"/>
    <mergeCell ref="U5:X5"/>
    <mergeCell ref="M5:P5"/>
    <mergeCell ref="A1:H1"/>
    <mergeCell ref="A2:H2"/>
    <mergeCell ref="A3:H3"/>
    <mergeCell ref="G5:H5"/>
    <mergeCell ref="Q5:T5"/>
    <mergeCell ref="K5:L5"/>
    <mergeCell ref="Y5:AB5"/>
    <mergeCell ref="AG5:AJ5"/>
  </mergeCells>
  <printOptions horizontalCentered="1" gridLines="1"/>
  <pageMargins left="0.15972222222222221" right="0.1701388888888889" top="0.3" bottom="0.27013888888888887" header="0.51180555555555551" footer="0.51180555555555551"/>
  <pageSetup paperSize="9" scale="61"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1"/>
  <sheetViews>
    <sheetView topLeftCell="E1" zoomScale="70" zoomScaleNormal="70" zoomScaleSheetLayoutView="81" zoomScalePageLayoutView="115" workbookViewId="0">
      <selection activeCell="P1" sqref="P1:Q1048576"/>
    </sheetView>
  </sheetViews>
  <sheetFormatPr defaultColWidth="8.85546875" defaultRowHeight="12.75"/>
  <cols>
    <col min="1" max="1" width="7.85546875" style="407" customWidth="1"/>
    <col min="2" max="2" width="18.5703125" style="404" bestFit="1" customWidth="1"/>
    <col min="3" max="3" width="73" style="405" bestFit="1" customWidth="1"/>
    <col min="4" max="4" width="19.42578125" style="405" customWidth="1"/>
    <col min="5" max="5" width="13.5703125" style="407" customWidth="1"/>
    <col min="6" max="7" width="9.85546875" style="408" customWidth="1"/>
    <col min="8" max="8" width="12.28515625" style="408" bestFit="1" customWidth="1"/>
    <col min="9" max="9" width="15.28515625" style="409" bestFit="1" customWidth="1"/>
    <col min="10" max="10" width="12.28515625" style="408" bestFit="1" customWidth="1"/>
    <col min="11" max="11" width="15.28515625" style="409" bestFit="1" customWidth="1"/>
    <col min="12" max="12" width="14.42578125" style="408" bestFit="1" customWidth="1"/>
    <col min="13" max="13" width="15.28515625" style="409" bestFit="1" customWidth="1"/>
    <col min="14" max="14" width="12.28515625" style="408" bestFit="1" customWidth="1"/>
    <col min="15" max="15" width="15.28515625" style="409" bestFit="1" customWidth="1"/>
    <col min="16" max="16" width="12.28515625" style="408" bestFit="1" customWidth="1"/>
    <col min="17" max="17" width="15.28515625" style="409" bestFit="1" customWidth="1"/>
    <col min="18" max="18" width="12.28515625" style="408" bestFit="1" customWidth="1"/>
    <col min="19" max="19" width="15.28515625" style="409" bestFit="1" customWidth="1"/>
    <col min="20" max="20" width="12.28515625" style="408" bestFit="1" customWidth="1"/>
    <col min="21" max="21" width="15.28515625" style="409" bestFit="1" customWidth="1"/>
    <col min="22" max="22" width="12.28515625" style="408" bestFit="1" customWidth="1"/>
    <col min="23" max="23" width="15.28515625" style="409" bestFit="1" customWidth="1"/>
    <col min="24" max="24" width="12.28515625" style="408" bestFit="1" customWidth="1"/>
    <col min="25" max="25" width="15.28515625" style="409" bestFit="1" customWidth="1"/>
    <col min="26" max="240" width="8.85546875" style="380"/>
    <col min="241" max="241" width="7.85546875" style="380" customWidth="1"/>
    <col min="242" max="242" width="65.7109375" style="380" customWidth="1"/>
    <col min="243" max="244" width="7.7109375" style="380" bestFit="1" customWidth="1"/>
    <col min="245" max="245" width="15.42578125" style="380" bestFit="1" customWidth="1"/>
    <col min="246" max="246" width="16.7109375" style="380" customWidth="1"/>
    <col min="247" max="247" width="18.42578125" style="380" customWidth="1"/>
    <col min="248" max="248" width="16" style="380" bestFit="1" customWidth="1"/>
    <col min="249" max="496" width="8.85546875" style="380"/>
    <col min="497" max="497" width="7.85546875" style="380" customWidth="1"/>
    <col min="498" max="498" width="65.7109375" style="380" customWidth="1"/>
    <col min="499" max="500" width="7.7109375" style="380" bestFit="1" customWidth="1"/>
    <col min="501" max="501" width="15.42578125" style="380" bestFit="1" customWidth="1"/>
    <col min="502" max="502" width="16.7109375" style="380" customWidth="1"/>
    <col min="503" max="503" width="18.42578125" style="380" customWidth="1"/>
    <col min="504" max="504" width="16" style="380" bestFit="1" customWidth="1"/>
    <col min="505" max="752" width="8.85546875" style="380"/>
    <col min="753" max="753" width="7.85546875" style="380" customWidth="1"/>
    <col min="754" max="754" width="65.7109375" style="380" customWidth="1"/>
    <col min="755" max="756" width="7.7109375" style="380" bestFit="1" customWidth="1"/>
    <col min="757" max="757" width="15.42578125" style="380" bestFit="1" customWidth="1"/>
    <col min="758" max="758" width="16.7109375" style="380" customWidth="1"/>
    <col min="759" max="759" width="18.42578125" style="380" customWidth="1"/>
    <col min="760" max="760" width="16" style="380" bestFit="1" customWidth="1"/>
    <col min="761" max="1008" width="8.85546875" style="380"/>
    <col min="1009" max="1009" width="7.85546875" style="380" customWidth="1"/>
    <col min="1010" max="1010" width="65.7109375" style="380" customWidth="1"/>
    <col min="1011" max="1012" width="7.7109375" style="380" bestFit="1" customWidth="1"/>
    <col min="1013" max="1013" width="15.42578125" style="380" bestFit="1" customWidth="1"/>
    <col min="1014" max="1014" width="16.7109375" style="380" customWidth="1"/>
    <col min="1015" max="1015" width="18.42578125" style="380" customWidth="1"/>
    <col min="1016" max="1016" width="16" style="380" bestFit="1" customWidth="1"/>
    <col min="1017" max="1264" width="8.85546875" style="380"/>
    <col min="1265" max="1265" width="7.85546875" style="380" customWidth="1"/>
    <col min="1266" max="1266" width="65.7109375" style="380" customWidth="1"/>
    <col min="1267" max="1268" width="7.7109375" style="380" bestFit="1" customWidth="1"/>
    <col min="1269" max="1269" width="15.42578125" style="380" bestFit="1" customWidth="1"/>
    <col min="1270" max="1270" width="16.7109375" style="380" customWidth="1"/>
    <col min="1271" max="1271" width="18.42578125" style="380" customWidth="1"/>
    <col min="1272" max="1272" width="16" style="380" bestFit="1" customWidth="1"/>
    <col min="1273" max="1520" width="8.85546875" style="380"/>
    <col min="1521" max="1521" width="7.85546875" style="380" customWidth="1"/>
    <col min="1522" max="1522" width="65.7109375" style="380" customWidth="1"/>
    <col min="1523" max="1524" width="7.7109375" style="380" bestFit="1" customWidth="1"/>
    <col min="1525" max="1525" width="15.42578125" style="380" bestFit="1" customWidth="1"/>
    <col min="1526" max="1526" width="16.7109375" style="380" customWidth="1"/>
    <col min="1527" max="1527" width="18.42578125" style="380" customWidth="1"/>
    <col min="1528" max="1528" width="16" style="380" bestFit="1" customWidth="1"/>
    <col min="1529" max="1776" width="8.85546875" style="380"/>
    <col min="1777" max="1777" width="7.85546875" style="380" customWidth="1"/>
    <col min="1778" max="1778" width="65.7109375" style="380" customWidth="1"/>
    <col min="1779" max="1780" width="7.7109375" style="380" bestFit="1" customWidth="1"/>
    <col min="1781" max="1781" width="15.42578125" style="380" bestFit="1" customWidth="1"/>
    <col min="1782" max="1782" width="16.7109375" style="380" customWidth="1"/>
    <col min="1783" max="1783" width="18.42578125" style="380" customWidth="1"/>
    <col min="1784" max="1784" width="16" style="380" bestFit="1" customWidth="1"/>
    <col min="1785" max="2032" width="8.85546875" style="380"/>
    <col min="2033" max="2033" width="7.85546875" style="380" customWidth="1"/>
    <col min="2034" max="2034" width="65.7109375" style="380" customWidth="1"/>
    <col min="2035" max="2036" width="7.7109375" style="380" bestFit="1" customWidth="1"/>
    <col min="2037" max="2037" width="15.42578125" style="380" bestFit="1" customWidth="1"/>
    <col min="2038" max="2038" width="16.7109375" style="380" customWidth="1"/>
    <col min="2039" max="2039" width="18.42578125" style="380" customWidth="1"/>
    <col min="2040" max="2040" width="16" style="380" bestFit="1" customWidth="1"/>
    <col min="2041" max="2288" width="8.85546875" style="380"/>
    <col min="2289" max="2289" width="7.85546875" style="380" customWidth="1"/>
    <col min="2290" max="2290" width="65.7109375" style="380" customWidth="1"/>
    <col min="2291" max="2292" width="7.7109375" style="380" bestFit="1" customWidth="1"/>
    <col min="2293" max="2293" width="15.42578125" style="380" bestFit="1" customWidth="1"/>
    <col min="2294" max="2294" width="16.7109375" style="380" customWidth="1"/>
    <col min="2295" max="2295" width="18.42578125" style="380" customWidth="1"/>
    <col min="2296" max="2296" width="16" style="380" bestFit="1" customWidth="1"/>
    <col min="2297" max="2544" width="8.85546875" style="380"/>
    <col min="2545" max="2545" width="7.85546875" style="380" customWidth="1"/>
    <col min="2546" max="2546" width="65.7109375" style="380" customWidth="1"/>
    <col min="2547" max="2548" width="7.7109375" style="380" bestFit="1" customWidth="1"/>
    <col min="2549" max="2549" width="15.42578125" style="380" bestFit="1" customWidth="1"/>
    <col min="2550" max="2550" width="16.7109375" style="380" customWidth="1"/>
    <col min="2551" max="2551" width="18.42578125" style="380" customWidth="1"/>
    <col min="2552" max="2552" width="16" style="380" bestFit="1" customWidth="1"/>
    <col min="2553" max="2800" width="8.85546875" style="380"/>
    <col min="2801" max="2801" width="7.85546875" style="380" customWidth="1"/>
    <col min="2802" max="2802" width="65.7109375" style="380" customWidth="1"/>
    <col min="2803" max="2804" width="7.7109375" style="380" bestFit="1" customWidth="1"/>
    <col min="2805" max="2805" width="15.42578125" style="380" bestFit="1" customWidth="1"/>
    <col min="2806" max="2806" width="16.7109375" style="380" customWidth="1"/>
    <col min="2807" max="2807" width="18.42578125" style="380" customWidth="1"/>
    <col min="2808" max="2808" width="16" style="380" bestFit="1" customWidth="1"/>
    <col min="2809" max="3056" width="8.85546875" style="380"/>
    <col min="3057" max="3057" width="7.85546875" style="380" customWidth="1"/>
    <col min="3058" max="3058" width="65.7109375" style="380" customWidth="1"/>
    <col min="3059" max="3060" width="7.7109375" style="380" bestFit="1" customWidth="1"/>
    <col min="3061" max="3061" width="15.42578125" style="380" bestFit="1" customWidth="1"/>
    <col min="3062" max="3062" width="16.7109375" style="380" customWidth="1"/>
    <col min="3063" max="3063" width="18.42578125" style="380" customWidth="1"/>
    <col min="3064" max="3064" width="16" style="380" bestFit="1" customWidth="1"/>
    <col min="3065" max="3312" width="8.85546875" style="380"/>
    <col min="3313" max="3313" width="7.85546875" style="380" customWidth="1"/>
    <col min="3314" max="3314" width="65.7109375" style="380" customWidth="1"/>
    <col min="3315" max="3316" width="7.7109375" style="380" bestFit="1" customWidth="1"/>
    <col min="3317" max="3317" width="15.42578125" style="380" bestFit="1" customWidth="1"/>
    <col min="3318" max="3318" width="16.7109375" style="380" customWidth="1"/>
    <col min="3319" max="3319" width="18.42578125" style="380" customWidth="1"/>
    <col min="3320" max="3320" width="16" style="380" bestFit="1" customWidth="1"/>
    <col min="3321" max="3568" width="8.85546875" style="380"/>
    <col min="3569" max="3569" width="7.85546875" style="380" customWidth="1"/>
    <col min="3570" max="3570" width="65.7109375" style="380" customWidth="1"/>
    <col min="3571" max="3572" width="7.7109375" style="380" bestFit="1" customWidth="1"/>
    <col min="3573" max="3573" width="15.42578125" style="380" bestFit="1" customWidth="1"/>
    <col min="3574" max="3574" width="16.7109375" style="380" customWidth="1"/>
    <col min="3575" max="3575" width="18.42578125" style="380" customWidth="1"/>
    <col min="3576" max="3576" width="16" style="380" bestFit="1" customWidth="1"/>
    <col min="3577" max="3824" width="8.85546875" style="380"/>
    <col min="3825" max="3825" width="7.85546875" style="380" customWidth="1"/>
    <col min="3826" max="3826" width="65.7109375" style="380" customWidth="1"/>
    <col min="3827" max="3828" width="7.7109375" style="380" bestFit="1" customWidth="1"/>
    <col min="3829" max="3829" width="15.42578125" style="380" bestFit="1" customWidth="1"/>
    <col min="3830" max="3830" width="16.7109375" style="380" customWidth="1"/>
    <col min="3831" max="3831" width="18.42578125" style="380" customWidth="1"/>
    <col min="3832" max="3832" width="16" style="380" bestFit="1" customWidth="1"/>
    <col min="3833" max="4080" width="8.85546875" style="380"/>
    <col min="4081" max="4081" width="7.85546875" style="380" customWidth="1"/>
    <col min="4082" max="4082" width="65.7109375" style="380" customWidth="1"/>
    <col min="4083" max="4084" width="7.7109375" style="380" bestFit="1" customWidth="1"/>
    <col min="4085" max="4085" width="15.42578125" style="380" bestFit="1" customWidth="1"/>
    <col min="4086" max="4086" width="16.7109375" style="380" customWidth="1"/>
    <col min="4087" max="4087" width="18.42578125" style="380" customWidth="1"/>
    <col min="4088" max="4088" width="16" style="380" bestFit="1" customWidth="1"/>
    <col min="4089" max="4336" width="8.85546875" style="380"/>
    <col min="4337" max="4337" width="7.85546875" style="380" customWidth="1"/>
    <col min="4338" max="4338" width="65.7109375" style="380" customWidth="1"/>
    <col min="4339" max="4340" width="7.7109375" style="380" bestFit="1" customWidth="1"/>
    <col min="4341" max="4341" width="15.42578125" style="380" bestFit="1" customWidth="1"/>
    <col min="4342" max="4342" width="16.7109375" style="380" customWidth="1"/>
    <col min="4343" max="4343" width="18.42578125" style="380" customWidth="1"/>
    <col min="4344" max="4344" width="16" style="380" bestFit="1" customWidth="1"/>
    <col min="4345" max="4592" width="8.85546875" style="380"/>
    <col min="4593" max="4593" width="7.85546875" style="380" customWidth="1"/>
    <col min="4594" max="4594" width="65.7109375" style="380" customWidth="1"/>
    <col min="4595" max="4596" width="7.7109375" style="380" bestFit="1" customWidth="1"/>
    <col min="4597" max="4597" width="15.42578125" style="380" bestFit="1" customWidth="1"/>
    <col min="4598" max="4598" width="16.7109375" style="380" customWidth="1"/>
    <col min="4599" max="4599" width="18.42578125" style="380" customWidth="1"/>
    <col min="4600" max="4600" width="16" style="380" bestFit="1" customWidth="1"/>
    <col min="4601" max="4848" width="8.85546875" style="380"/>
    <col min="4849" max="4849" width="7.85546875" style="380" customWidth="1"/>
    <col min="4850" max="4850" width="65.7109375" style="380" customWidth="1"/>
    <col min="4851" max="4852" width="7.7109375" style="380" bestFit="1" customWidth="1"/>
    <col min="4853" max="4853" width="15.42578125" style="380" bestFit="1" customWidth="1"/>
    <col min="4854" max="4854" width="16.7109375" style="380" customWidth="1"/>
    <col min="4855" max="4855" width="18.42578125" style="380" customWidth="1"/>
    <col min="4856" max="4856" width="16" style="380" bestFit="1" customWidth="1"/>
    <col min="4857" max="5104" width="8.85546875" style="380"/>
    <col min="5105" max="5105" width="7.85546875" style="380" customWidth="1"/>
    <col min="5106" max="5106" width="65.7109375" style="380" customWidth="1"/>
    <col min="5107" max="5108" width="7.7109375" style="380" bestFit="1" customWidth="1"/>
    <col min="5109" max="5109" width="15.42578125" style="380" bestFit="1" customWidth="1"/>
    <col min="5110" max="5110" width="16.7109375" style="380" customWidth="1"/>
    <col min="5111" max="5111" width="18.42578125" style="380" customWidth="1"/>
    <col min="5112" max="5112" width="16" style="380" bestFit="1" customWidth="1"/>
    <col min="5113" max="5360" width="8.85546875" style="380"/>
    <col min="5361" max="5361" width="7.85546875" style="380" customWidth="1"/>
    <col min="5362" max="5362" width="65.7109375" style="380" customWidth="1"/>
    <col min="5363" max="5364" width="7.7109375" style="380" bestFit="1" customWidth="1"/>
    <col min="5365" max="5365" width="15.42578125" style="380" bestFit="1" customWidth="1"/>
    <col min="5366" max="5366" width="16.7109375" style="380" customWidth="1"/>
    <col min="5367" max="5367" width="18.42578125" style="380" customWidth="1"/>
    <col min="5368" max="5368" width="16" style="380" bestFit="1" customWidth="1"/>
    <col min="5369" max="5616" width="8.85546875" style="380"/>
    <col min="5617" max="5617" width="7.85546875" style="380" customWidth="1"/>
    <col min="5618" max="5618" width="65.7109375" style="380" customWidth="1"/>
    <col min="5619" max="5620" width="7.7109375" style="380" bestFit="1" customWidth="1"/>
    <col min="5621" max="5621" width="15.42578125" style="380" bestFit="1" customWidth="1"/>
    <col min="5622" max="5622" width="16.7109375" style="380" customWidth="1"/>
    <col min="5623" max="5623" width="18.42578125" style="380" customWidth="1"/>
    <col min="5624" max="5624" width="16" style="380" bestFit="1" customWidth="1"/>
    <col min="5625" max="5872" width="8.85546875" style="380"/>
    <col min="5873" max="5873" width="7.85546875" style="380" customWidth="1"/>
    <col min="5874" max="5874" width="65.7109375" style="380" customWidth="1"/>
    <col min="5875" max="5876" width="7.7109375" style="380" bestFit="1" customWidth="1"/>
    <col min="5877" max="5877" width="15.42578125" style="380" bestFit="1" customWidth="1"/>
    <col min="5878" max="5878" width="16.7109375" style="380" customWidth="1"/>
    <col min="5879" max="5879" width="18.42578125" style="380" customWidth="1"/>
    <col min="5880" max="5880" width="16" style="380" bestFit="1" customWidth="1"/>
    <col min="5881" max="6128" width="8.85546875" style="380"/>
    <col min="6129" max="6129" width="7.85546875" style="380" customWidth="1"/>
    <col min="6130" max="6130" width="65.7109375" style="380" customWidth="1"/>
    <col min="6131" max="6132" width="7.7109375" style="380" bestFit="1" customWidth="1"/>
    <col min="6133" max="6133" width="15.42578125" style="380" bestFit="1" customWidth="1"/>
    <col min="6134" max="6134" width="16.7109375" style="380" customWidth="1"/>
    <col min="6135" max="6135" width="18.42578125" style="380" customWidth="1"/>
    <col min="6136" max="6136" width="16" style="380" bestFit="1" customWidth="1"/>
    <col min="6137" max="6384" width="8.85546875" style="380"/>
    <col min="6385" max="6385" width="7.85546875" style="380" customWidth="1"/>
    <col min="6386" max="6386" width="65.7109375" style="380" customWidth="1"/>
    <col min="6387" max="6388" width="7.7109375" style="380" bestFit="1" customWidth="1"/>
    <col min="6389" max="6389" width="15.42578125" style="380" bestFit="1" customWidth="1"/>
    <col min="6390" max="6390" width="16.7109375" style="380" customWidth="1"/>
    <col min="6391" max="6391" width="18.42578125" style="380" customWidth="1"/>
    <col min="6392" max="6392" width="16" style="380" bestFit="1" customWidth="1"/>
    <col min="6393" max="6640" width="8.85546875" style="380"/>
    <col min="6641" max="6641" width="7.85546875" style="380" customWidth="1"/>
    <col min="6642" max="6642" width="65.7109375" style="380" customWidth="1"/>
    <col min="6643" max="6644" width="7.7109375" style="380" bestFit="1" customWidth="1"/>
    <col min="6645" max="6645" width="15.42578125" style="380" bestFit="1" customWidth="1"/>
    <col min="6646" max="6646" width="16.7109375" style="380" customWidth="1"/>
    <col min="6647" max="6647" width="18.42578125" style="380" customWidth="1"/>
    <col min="6648" max="6648" width="16" style="380" bestFit="1" customWidth="1"/>
    <col min="6649" max="6896" width="8.85546875" style="380"/>
    <col min="6897" max="6897" width="7.85546875" style="380" customWidth="1"/>
    <col min="6898" max="6898" width="65.7109375" style="380" customWidth="1"/>
    <col min="6899" max="6900" width="7.7109375" style="380" bestFit="1" customWidth="1"/>
    <col min="6901" max="6901" width="15.42578125" style="380" bestFit="1" customWidth="1"/>
    <col min="6902" max="6902" width="16.7109375" style="380" customWidth="1"/>
    <col min="6903" max="6903" width="18.42578125" style="380" customWidth="1"/>
    <col min="6904" max="6904" width="16" style="380" bestFit="1" customWidth="1"/>
    <col min="6905" max="7152" width="8.85546875" style="380"/>
    <col min="7153" max="7153" width="7.85546875" style="380" customWidth="1"/>
    <col min="7154" max="7154" width="65.7109375" style="380" customWidth="1"/>
    <col min="7155" max="7156" width="7.7109375" style="380" bestFit="1" customWidth="1"/>
    <col min="7157" max="7157" width="15.42578125" style="380" bestFit="1" customWidth="1"/>
    <col min="7158" max="7158" width="16.7109375" style="380" customWidth="1"/>
    <col min="7159" max="7159" width="18.42578125" style="380" customWidth="1"/>
    <col min="7160" max="7160" width="16" style="380" bestFit="1" customWidth="1"/>
    <col min="7161" max="7408" width="8.85546875" style="380"/>
    <col min="7409" max="7409" width="7.85546875" style="380" customWidth="1"/>
    <col min="7410" max="7410" width="65.7109375" style="380" customWidth="1"/>
    <col min="7411" max="7412" width="7.7109375" style="380" bestFit="1" customWidth="1"/>
    <col min="7413" max="7413" width="15.42578125" style="380" bestFit="1" customWidth="1"/>
    <col min="7414" max="7414" width="16.7109375" style="380" customWidth="1"/>
    <col min="7415" max="7415" width="18.42578125" style="380" customWidth="1"/>
    <col min="7416" max="7416" width="16" style="380" bestFit="1" customWidth="1"/>
    <col min="7417" max="7664" width="8.85546875" style="380"/>
    <col min="7665" max="7665" width="7.85546875" style="380" customWidth="1"/>
    <col min="7666" max="7666" width="65.7109375" style="380" customWidth="1"/>
    <col min="7667" max="7668" width="7.7109375" style="380" bestFit="1" customWidth="1"/>
    <col min="7669" max="7669" width="15.42578125" style="380" bestFit="1" customWidth="1"/>
    <col min="7670" max="7670" width="16.7109375" style="380" customWidth="1"/>
    <col min="7671" max="7671" width="18.42578125" style="380" customWidth="1"/>
    <col min="7672" max="7672" width="16" style="380" bestFit="1" customWidth="1"/>
    <col min="7673" max="7920" width="8.85546875" style="380"/>
    <col min="7921" max="7921" width="7.85546875" style="380" customWidth="1"/>
    <col min="7922" max="7922" width="65.7109375" style="380" customWidth="1"/>
    <col min="7923" max="7924" width="7.7109375" style="380" bestFit="1" customWidth="1"/>
    <col min="7925" max="7925" width="15.42578125" style="380" bestFit="1" customWidth="1"/>
    <col min="7926" max="7926" width="16.7109375" style="380" customWidth="1"/>
    <col min="7927" max="7927" width="18.42578125" style="380" customWidth="1"/>
    <col min="7928" max="7928" width="16" style="380" bestFit="1" customWidth="1"/>
    <col min="7929" max="8176" width="8.85546875" style="380"/>
    <col min="8177" max="8177" width="7.85546875" style="380" customWidth="1"/>
    <col min="8178" max="8178" width="65.7109375" style="380" customWidth="1"/>
    <col min="8179" max="8180" width="7.7109375" style="380" bestFit="1" customWidth="1"/>
    <col min="8181" max="8181" width="15.42578125" style="380" bestFit="1" customWidth="1"/>
    <col min="8182" max="8182" width="16.7109375" style="380" customWidth="1"/>
    <col min="8183" max="8183" width="18.42578125" style="380" customWidth="1"/>
    <col min="8184" max="8184" width="16" style="380" bestFit="1" customWidth="1"/>
    <col min="8185" max="8432" width="8.85546875" style="380"/>
    <col min="8433" max="8433" width="7.85546875" style="380" customWidth="1"/>
    <col min="8434" max="8434" width="65.7109375" style="380" customWidth="1"/>
    <col min="8435" max="8436" width="7.7109375" style="380" bestFit="1" customWidth="1"/>
    <col min="8437" max="8437" width="15.42578125" style="380" bestFit="1" customWidth="1"/>
    <col min="8438" max="8438" width="16.7109375" style="380" customWidth="1"/>
    <col min="8439" max="8439" width="18.42578125" style="380" customWidth="1"/>
    <col min="8440" max="8440" width="16" style="380" bestFit="1" customWidth="1"/>
    <col min="8441" max="8688" width="8.85546875" style="380"/>
    <col min="8689" max="8689" width="7.85546875" style="380" customWidth="1"/>
    <col min="8690" max="8690" width="65.7109375" style="380" customWidth="1"/>
    <col min="8691" max="8692" width="7.7109375" style="380" bestFit="1" customWidth="1"/>
    <col min="8693" max="8693" width="15.42578125" style="380" bestFit="1" customWidth="1"/>
    <col min="8694" max="8694" width="16.7109375" style="380" customWidth="1"/>
    <col min="8695" max="8695" width="18.42578125" style="380" customWidth="1"/>
    <col min="8696" max="8696" width="16" style="380" bestFit="1" customWidth="1"/>
    <col min="8697" max="8944" width="8.85546875" style="380"/>
    <col min="8945" max="8945" width="7.85546875" style="380" customWidth="1"/>
    <col min="8946" max="8946" width="65.7109375" style="380" customWidth="1"/>
    <col min="8947" max="8948" width="7.7109375" style="380" bestFit="1" customWidth="1"/>
    <col min="8949" max="8949" width="15.42578125" style="380" bestFit="1" customWidth="1"/>
    <col min="8950" max="8950" width="16.7109375" style="380" customWidth="1"/>
    <col min="8951" max="8951" width="18.42578125" style="380" customWidth="1"/>
    <col min="8952" max="8952" width="16" style="380" bestFit="1" customWidth="1"/>
    <col min="8953" max="9200" width="8.85546875" style="380"/>
    <col min="9201" max="9201" width="7.85546875" style="380" customWidth="1"/>
    <col min="9202" max="9202" width="65.7109375" style="380" customWidth="1"/>
    <col min="9203" max="9204" width="7.7109375" style="380" bestFit="1" customWidth="1"/>
    <col min="9205" max="9205" width="15.42578125" style="380" bestFit="1" customWidth="1"/>
    <col min="9206" max="9206" width="16.7109375" style="380" customWidth="1"/>
    <col min="9207" max="9207" width="18.42578125" style="380" customWidth="1"/>
    <col min="9208" max="9208" width="16" style="380" bestFit="1" customWidth="1"/>
    <col min="9209" max="9456" width="8.85546875" style="380"/>
    <col min="9457" max="9457" width="7.85546875" style="380" customWidth="1"/>
    <col min="9458" max="9458" width="65.7109375" style="380" customWidth="1"/>
    <col min="9459" max="9460" width="7.7109375" style="380" bestFit="1" customWidth="1"/>
    <col min="9461" max="9461" width="15.42578125" style="380" bestFit="1" customWidth="1"/>
    <col min="9462" max="9462" width="16.7109375" style="380" customWidth="1"/>
    <col min="9463" max="9463" width="18.42578125" style="380" customWidth="1"/>
    <col min="9464" max="9464" width="16" style="380" bestFit="1" customWidth="1"/>
    <col min="9465" max="9712" width="8.85546875" style="380"/>
    <col min="9713" max="9713" width="7.85546875" style="380" customWidth="1"/>
    <col min="9714" max="9714" width="65.7109375" style="380" customWidth="1"/>
    <col min="9715" max="9716" width="7.7109375" style="380" bestFit="1" customWidth="1"/>
    <col min="9717" max="9717" width="15.42578125" style="380" bestFit="1" customWidth="1"/>
    <col min="9718" max="9718" width="16.7109375" style="380" customWidth="1"/>
    <col min="9719" max="9719" width="18.42578125" style="380" customWidth="1"/>
    <col min="9720" max="9720" width="16" style="380" bestFit="1" customWidth="1"/>
    <col min="9721" max="9968" width="8.85546875" style="380"/>
    <col min="9969" max="9969" width="7.85546875" style="380" customWidth="1"/>
    <col min="9970" max="9970" width="65.7109375" style="380" customWidth="1"/>
    <col min="9971" max="9972" width="7.7109375" style="380" bestFit="1" customWidth="1"/>
    <col min="9973" max="9973" width="15.42578125" style="380" bestFit="1" customWidth="1"/>
    <col min="9974" max="9974" width="16.7109375" style="380" customWidth="1"/>
    <col min="9975" max="9975" width="18.42578125" style="380" customWidth="1"/>
    <col min="9976" max="9976" width="16" style="380" bestFit="1" customWidth="1"/>
    <col min="9977" max="10224" width="8.85546875" style="380"/>
    <col min="10225" max="10225" width="7.85546875" style="380" customWidth="1"/>
    <col min="10226" max="10226" width="65.7109375" style="380" customWidth="1"/>
    <col min="10227" max="10228" width="7.7109375" style="380" bestFit="1" customWidth="1"/>
    <col min="10229" max="10229" width="15.42578125" style="380" bestFit="1" customWidth="1"/>
    <col min="10230" max="10230" width="16.7109375" style="380" customWidth="1"/>
    <col min="10231" max="10231" width="18.42578125" style="380" customWidth="1"/>
    <col min="10232" max="10232" width="16" style="380" bestFit="1" customWidth="1"/>
    <col min="10233" max="10480" width="8.85546875" style="380"/>
    <col min="10481" max="10481" width="7.85546875" style="380" customWidth="1"/>
    <col min="10482" max="10482" width="65.7109375" style="380" customWidth="1"/>
    <col min="10483" max="10484" width="7.7109375" style="380" bestFit="1" customWidth="1"/>
    <col min="10485" max="10485" width="15.42578125" style="380" bestFit="1" customWidth="1"/>
    <col min="10486" max="10486" width="16.7109375" style="380" customWidth="1"/>
    <col min="10487" max="10487" width="18.42578125" style="380" customWidth="1"/>
    <col min="10488" max="10488" width="16" style="380" bestFit="1" customWidth="1"/>
    <col min="10489" max="10736" width="8.85546875" style="380"/>
    <col min="10737" max="10737" width="7.85546875" style="380" customWidth="1"/>
    <col min="10738" max="10738" width="65.7109375" style="380" customWidth="1"/>
    <col min="10739" max="10740" width="7.7109375" style="380" bestFit="1" customWidth="1"/>
    <col min="10741" max="10741" width="15.42578125" style="380" bestFit="1" customWidth="1"/>
    <col min="10742" max="10742" width="16.7109375" style="380" customWidth="1"/>
    <col min="10743" max="10743" width="18.42578125" style="380" customWidth="1"/>
    <col min="10744" max="10744" width="16" style="380" bestFit="1" customWidth="1"/>
    <col min="10745" max="10992" width="8.85546875" style="380"/>
    <col min="10993" max="10993" width="7.85546875" style="380" customWidth="1"/>
    <col min="10994" max="10994" width="65.7109375" style="380" customWidth="1"/>
    <col min="10995" max="10996" width="7.7109375" style="380" bestFit="1" customWidth="1"/>
    <col min="10997" max="10997" width="15.42578125" style="380" bestFit="1" customWidth="1"/>
    <col min="10998" max="10998" width="16.7109375" style="380" customWidth="1"/>
    <col min="10999" max="10999" width="18.42578125" style="380" customWidth="1"/>
    <col min="11000" max="11000" width="16" style="380" bestFit="1" customWidth="1"/>
    <col min="11001" max="11248" width="8.85546875" style="380"/>
    <col min="11249" max="11249" width="7.85546875" style="380" customWidth="1"/>
    <col min="11250" max="11250" width="65.7109375" style="380" customWidth="1"/>
    <col min="11251" max="11252" width="7.7109375" style="380" bestFit="1" customWidth="1"/>
    <col min="11253" max="11253" width="15.42578125" style="380" bestFit="1" customWidth="1"/>
    <col min="11254" max="11254" width="16.7109375" style="380" customWidth="1"/>
    <col min="11255" max="11255" width="18.42578125" style="380" customWidth="1"/>
    <col min="11256" max="11256" width="16" style="380" bestFit="1" customWidth="1"/>
    <col min="11257" max="11504" width="8.85546875" style="380"/>
    <col min="11505" max="11505" width="7.85546875" style="380" customWidth="1"/>
    <col min="11506" max="11506" width="65.7109375" style="380" customWidth="1"/>
    <col min="11507" max="11508" width="7.7109375" style="380" bestFit="1" customWidth="1"/>
    <col min="11509" max="11509" width="15.42578125" style="380" bestFit="1" customWidth="1"/>
    <col min="11510" max="11510" width="16.7109375" style="380" customWidth="1"/>
    <col min="11511" max="11511" width="18.42578125" style="380" customWidth="1"/>
    <col min="11512" max="11512" width="16" style="380" bestFit="1" customWidth="1"/>
    <col min="11513" max="11760" width="8.85546875" style="380"/>
    <col min="11761" max="11761" width="7.85546875" style="380" customWidth="1"/>
    <col min="11762" max="11762" width="65.7109375" style="380" customWidth="1"/>
    <col min="11763" max="11764" width="7.7109375" style="380" bestFit="1" customWidth="1"/>
    <col min="11765" max="11765" width="15.42578125" style="380" bestFit="1" customWidth="1"/>
    <col min="11766" max="11766" width="16.7109375" style="380" customWidth="1"/>
    <col min="11767" max="11767" width="18.42578125" style="380" customWidth="1"/>
    <col min="11768" max="11768" width="16" style="380" bestFit="1" customWidth="1"/>
    <col min="11769" max="12016" width="8.85546875" style="380"/>
    <col min="12017" max="12017" width="7.85546875" style="380" customWidth="1"/>
    <col min="12018" max="12018" width="65.7109375" style="380" customWidth="1"/>
    <col min="12019" max="12020" width="7.7109375" style="380" bestFit="1" customWidth="1"/>
    <col min="12021" max="12021" width="15.42578125" style="380" bestFit="1" customWidth="1"/>
    <col min="12022" max="12022" width="16.7109375" style="380" customWidth="1"/>
    <col min="12023" max="12023" width="18.42578125" style="380" customWidth="1"/>
    <col min="12024" max="12024" width="16" style="380" bestFit="1" customWidth="1"/>
    <col min="12025" max="12272" width="8.85546875" style="380"/>
    <col min="12273" max="12273" width="7.85546875" style="380" customWidth="1"/>
    <col min="12274" max="12274" width="65.7109375" style="380" customWidth="1"/>
    <col min="12275" max="12276" width="7.7109375" style="380" bestFit="1" customWidth="1"/>
    <col min="12277" max="12277" width="15.42578125" style="380" bestFit="1" customWidth="1"/>
    <col min="12278" max="12278" width="16.7109375" style="380" customWidth="1"/>
    <col min="12279" max="12279" width="18.42578125" style="380" customWidth="1"/>
    <col min="12280" max="12280" width="16" style="380" bestFit="1" customWidth="1"/>
    <col min="12281" max="12528" width="8.85546875" style="380"/>
    <col min="12529" max="12529" width="7.85546875" style="380" customWidth="1"/>
    <col min="12530" max="12530" width="65.7109375" style="380" customWidth="1"/>
    <col min="12531" max="12532" width="7.7109375" style="380" bestFit="1" customWidth="1"/>
    <col min="12533" max="12533" width="15.42578125" style="380" bestFit="1" customWidth="1"/>
    <col min="12534" max="12534" width="16.7109375" style="380" customWidth="1"/>
    <col min="12535" max="12535" width="18.42578125" style="380" customWidth="1"/>
    <col min="12536" max="12536" width="16" style="380" bestFit="1" customWidth="1"/>
    <col min="12537" max="12784" width="8.85546875" style="380"/>
    <col min="12785" max="12785" width="7.85546875" style="380" customWidth="1"/>
    <col min="12786" max="12786" width="65.7109375" style="380" customWidth="1"/>
    <col min="12787" max="12788" width="7.7109375" style="380" bestFit="1" customWidth="1"/>
    <col min="12789" max="12789" width="15.42578125" style="380" bestFit="1" customWidth="1"/>
    <col min="12790" max="12790" width="16.7109375" style="380" customWidth="1"/>
    <col min="12791" max="12791" width="18.42578125" style="380" customWidth="1"/>
    <col min="12792" max="12792" width="16" style="380" bestFit="1" customWidth="1"/>
    <col min="12793" max="13040" width="8.85546875" style="380"/>
    <col min="13041" max="13041" width="7.85546875" style="380" customWidth="1"/>
    <col min="13042" max="13042" width="65.7109375" style="380" customWidth="1"/>
    <col min="13043" max="13044" width="7.7109375" style="380" bestFit="1" customWidth="1"/>
    <col min="13045" max="13045" width="15.42578125" style="380" bestFit="1" customWidth="1"/>
    <col min="13046" max="13046" width="16.7109375" style="380" customWidth="1"/>
    <col min="13047" max="13047" width="18.42578125" style="380" customWidth="1"/>
    <col min="13048" max="13048" width="16" style="380" bestFit="1" customWidth="1"/>
    <col min="13049" max="13296" width="8.85546875" style="380"/>
    <col min="13297" max="13297" width="7.85546875" style="380" customWidth="1"/>
    <col min="13298" max="13298" width="65.7109375" style="380" customWidth="1"/>
    <col min="13299" max="13300" width="7.7109375" style="380" bestFit="1" customWidth="1"/>
    <col min="13301" max="13301" width="15.42578125" style="380" bestFit="1" customWidth="1"/>
    <col min="13302" max="13302" width="16.7109375" style="380" customWidth="1"/>
    <col min="13303" max="13303" width="18.42578125" style="380" customWidth="1"/>
    <col min="13304" max="13304" width="16" style="380" bestFit="1" customWidth="1"/>
    <col min="13305" max="13552" width="8.85546875" style="380"/>
    <col min="13553" max="13553" width="7.85546875" style="380" customWidth="1"/>
    <col min="13554" max="13554" width="65.7109375" style="380" customWidth="1"/>
    <col min="13555" max="13556" width="7.7109375" style="380" bestFit="1" customWidth="1"/>
    <col min="13557" max="13557" width="15.42578125" style="380" bestFit="1" customWidth="1"/>
    <col min="13558" max="13558" width="16.7109375" style="380" customWidth="1"/>
    <col min="13559" max="13559" width="18.42578125" style="380" customWidth="1"/>
    <col min="13560" max="13560" width="16" style="380" bestFit="1" customWidth="1"/>
    <col min="13561" max="13808" width="8.85546875" style="380"/>
    <col min="13809" max="13809" width="7.85546875" style="380" customWidth="1"/>
    <col min="13810" max="13810" width="65.7109375" style="380" customWidth="1"/>
    <col min="13811" max="13812" width="7.7109375" style="380" bestFit="1" customWidth="1"/>
    <col min="13813" max="13813" width="15.42578125" style="380" bestFit="1" customWidth="1"/>
    <col min="13814" max="13814" width="16.7109375" style="380" customWidth="1"/>
    <col min="13815" max="13815" width="18.42578125" style="380" customWidth="1"/>
    <col min="13816" max="13816" width="16" style="380" bestFit="1" customWidth="1"/>
    <col min="13817" max="14064" width="8.85546875" style="380"/>
    <col min="14065" max="14065" width="7.85546875" style="380" customWidth="1"/>
    <col min="14066" max="14066" width="65.7109375" style="380" customWidth="1"/>
    <col min="14067" max="14068" width="7.7109375" style="380" bestFit="1" customWidth="1"/>
    <col min="14069" max="14069" width="15.42578125" style="380" bestFit="1" customWidth="1"/>
    <col min="14070" max="14070" width="16.7109375" style="380" customWidth="1"/>
    <col min="14071" max="14071" width="18.42578125" style="380" customWidth="1"/>
    <col min="14072" max="14072" width="16" style="380" bestFit="1" customWidth="1"/>
    <col min="14073" max="14320" width="8.85546875" style="380"/>
    <col min="14321" max="14321" width="7.85546875" style="380" customWidth="1"/>
    <col min="14322" max="14322" width="65.7109375" style="380" customWidth="1"/>
    <col min="14323" max="14324" width="7.7109375" style="380" bestFit="1" customWidth="1"/>
    <col min="14325" max="14325" width="15.42578125" style="380" bestFit="1" customWidth="1"/>
    <col min="14326" max="14326" width="16.7109375" style="380" customWidth="1"/>
    <col min="14327" max="14327" width="18.42578125" style="380" customWidth="1"/>
    <col min="14328" max="14328" width="16" style="380" bestFit="1" customWidth="1"/>
    <col min="14329" max="14576" width="8.85546875" style="380"/>
    <col min="14577" max="14577" width="7.85546875" style="380" customWidth="1"/>
    <col min="14578" max="14578" width="65.7109375" style="380" customWidth="1"/>
    <col min="14579" max="14580" width="7.7109375" style="380" bestFit="1" customWidth="1"/>
    <col min="14581" max="14581" width="15.42578125" style="380" bestFit="1" customWidth="1"/>
    <col min="14582" max="14582" width="16.7109375" style="380" customWidth="1"/>
    <col min="14583" max="14583" width="18.42578125" style="380" customWidth="1"/>
    <col min="14584" max="14584" width="16" style="380" bestFit="1" customWidth="1"/>
    <col min="14585" max="14832" width="8.85546875" style="380"/>
    <col min="14833" max="14833" width="7.85546875" style="380" customWidth="1"/>
    <col min="14834" max="14834" width="65.7109375" style="380" customWidth="1"/>
    <col min="14835" max="14836" width="7.7109375" style="380" bestFit="1" customWidth="1"/>
    <col min="14837" max="14837" width="15.42578125" style="380" bestFit="1" customWidth="1"/>
    <col min="14838" max="14838" width="16.7109375" style="380" customWidth="1"/>
    <col min="14839" max="14839" width="18.42578125" style="380" customWidth="1"/>
    <col min="14840" max="14840" width="16" style="380" bestFit="1" customWidth="1"/>
    <col min="14841" max="15088" width="8.85546875" style="380"/>
    <col min="15089" max="15089" width="7.85546875" style="380" customWidth="1"/>
    <col min="15090" max="15090" width="65.7109375" style="380" customWidth="1"/>
    <col min="15091" max="15092" width="7.7109375" style="380" bestFit="1" customWidth="1"/>
    <col min="15093" max="15093" width="15.42578125" style="380" bestFit="1" customWidth="1"/>
    <col min="15094" max="15094" width="16.7109375" style="380" customWidth="1"/>
    <col min="15095" max="15095" width="18.42578125" style="380" customWidth="1"/>
    <col min="15096" max="15096" width="16" style="380" bestFit="1" customWidth="1"/>
    <col min="15097" max="15344" width="8.85546875" style="380"/>
    <col min="15345" max="15345" width="7.85546875" style="380" customWidth="1"/>
    <col min="15346" max="15346" width="65.7109375" style="380" customWidth="1"/>
    <col min="15347" max="15348" width="7.7109375" style="380" bestFit="1" customWidth="1"/>
    <col min="15349" max="15349" width="15.42578125" style="380" bestFit="1" customWidth="1"/>
    <col min="15350" max="15350" width="16.7109375" style="380" customWidth="1"/>
    <col min="15351" max="15351" width="18.42578125" style="380" customWidth="1"/>
    <col min="15352" max="15352" width="16" style="380" bestFit="1" customWidth="1"/>
    <col min="15353" max="15600" width="8.85546875" style="380"/>
    <col min="15601" max="15601" width="7.85546875" style="380" customWidth="1"/>
    <col min="15602" max="15602" width="65.7109375" style="380" customWidth="1"/>
    <col min="15603" max="15604" width="7.7109375" style="380" bestFit="1" customWidth="1"/>
    <col min="15605" max="15605" width="15.42578125" style="380" bestFit="1" customWidth="1"/>
    <col min="15606" max="15606" width="16.7109375" style="380" customWidth="1"/>
    <col min="15607" max="15607" width="18.42578125" style="380" customWidth="1"/>
    <col min="15608" max="15608" width="16" style="380" bestFit="1" customWidth="1"/>
    <col min="15609" max="15856" width="8.85546875" style="380"/>
    <col min="15857" max="15857" width="7.85546875" style="380" customWidth="1"/>
    <col min="15858" max="15858" width="65.7109375" style="380" customWidth="1"/>
    <col min="15859" max="15860" width="7.7109375" style="380" bestFit="1" customWidth="1"/>
    <col min="15861" max="15861" width="15.42578125" style="380" bestFit="1" customWidth="1"/>
    <col min="15862" max="15862" width="16.7109375" style="380" customWidth="1"/>
    <col min="15863" max="15863" width="18.42578125" style="380" customWidth="1"/>
    <col min="15864" max="15864" width="16" style="380" bestFit="1" customWidth="1"/>
    <col min="15865" max="16112" width="8.85546875" style="380"/>
    <col min="16113" max="16113" width="7.85546875" style="380" customWidth="1"/>
    <col min="16114" max="16114" width="65.7109375" style="380" customWidth="1"/>
    <col min="16115" max="16116" width="7.7109375" style="380" bestFit="1" customWidth="1"/>
    <col min="16117" max="16117" width="15.42578125" style="380" bestFit="1" customWidth="1"/>
    <col min="16118" max="16118" width="16.7109375" style="380" customWidth="1"/>
    <col min="16119" max="16119" width="18.42578125" style="380" customWidth="1"/>
    <col min="16120" max="16120" width="16" style="380" bestFit="1" customWidth="1"/>
    <col min="16121" max="16384" width="8.85546875" style="380"/>
  </cols>
  <sheetData>
    <row r="1" spans="1:25" s="300" customFormat="1" ht="20.25" customHeight="1">
      <c r="A1" s="949" t="s">
        <v>40</v>
      </c>
      <c r="B1" s="949"/>
      <c r="C1" s="949"/>
      <c r="D1" s="949"/>
      <c r="E1" s="3" t="s">
        <v>79</v>
      </c>
      <c r="F1" s="950">
        <v>45310</v>
      </c>
      <c r="G1" s="950"/>
      <c r="H1" s="950"/>
      <c r="I1" s="949"/>
      <c r="J1" s="920"/>
      <c r="K1" s="920"/>
    </row>
    <row r="2" spans="1:25" s="306" customFormat="1" ht="16.5" thickBot="1">
      <c r="A2" s="301"/>
      <c r="B2" s="302"/>
      <c r="C2" s="301"/>
      <c r="D2" s="303"/>
      <c r="E2" s="301"/>
      <c r="F2" s="304"/>
      <c r="G2" s="304"/>
      <c r="H2" s="304"/>
      <c r="I2" s="305"/>
      <c r="J2" s="304"/>
      <c r="K2" s="305"/>
      <c r="L2" s="304"/>
      <c r="M2" s="305"/>
      <c r="N2" s="304"/>
      <c r="O2" s="305"/>
      <c r="P2" s="304"/>
      <c r="Q2" s="305"/>
      <c r="R2" s="304"/>
      <c r="S2" s="305"/>
      <c r="T2" s="304"/>
      <c r="U2" s="305"/>
      <c r="V2" s="304"/>
      <c r="W2" s="305"/>
      <c r="X2" s="304"/>
      <c r="Y2" s="305"/>
    </row>
    <row r="3" spans="1:25" s="311" customFormat="1" ht="20.100000000000001" customHeight="1" thickBot="1">
      <c r="A3" s="307" t="s">
        <v>0</v>
      </c>
      <c r="B3" s="307" t="s">
        <v>4</v>
      </c>
      <c r="C3" s="307" t="s">
        <v>1</v>
      </c>
      <c r="D3" s="308" t="s">
        <v>39</v>
      </c>
      <c r="E3" s="308" t="s">
        <v>3</v>
      </c>
      <c r="F3" s="309" t="s">
        <v>2</v>
      </c>
      <c r="G3" s="310" t="s">
        <v>38</v>
      </c>
      <c r="H3" s="309" t="s">
        <v>358</v>
      </c>
      <c r="I3" s="310" t="s">
        <v>359</v>
      </c>
      <c r="J3" s="309" t="s">
        <v>358</v>
      </c>
      <c r="K3" s="310" t="s">
        <v>359</v>
      </c>
      <c r="L3" s="309" t="s">
        <v>358</v>
      </c>
      <c r="M3" s="310" t="s">
        <v>359</v>
      </c>
      <c r="N3" s="309" t="s">
        <v>358</v>
      </c>
      <c r="O3" s="310" t="s">
        <v>359</v>
      </c>
      <c r="P3" s="309" t="s">
        <v>358</v>
      </c>
      <c r="Q3" s="310" t="s">
        <v>359</v>
      </c>
      <c r="R3" s="309" t="s">
        <v>358</v>
      </c>
      <c r="S3" s="310" t="s">
        <v>359</v>
      </c>
      <c r="T3" s="309" t="s">
        <v>358</v>
      </c>
      <c r="U3" s="310" t="s">
        <v>359</v>
      </c>
      <c r="V3" s="309" t="s">
        <v>358</v>
      </c>
      <c r="W3" s="310" t="s">
        <v>359</v>
      </c>
      <c r="X3" s="759" t="s">
        <v>358</v>
      </c>
      <c r="Y3" s="760" t="s">
        <v>359</v>
      </c>
    </row>
    <row r="4" spans="1:25" s="312" customFormat="1" ht="16.5" thickBot="1">
      <c r="A4" s="951" t="s">
        <v>360</v>
      </c>
      <c r="B4" s="952"/>
      <c r="C4" s="952"/>
      <c r="D4" s="952"/>
      <c r="E4" s="952"/>
      <c r="F4" s="952"/>
      <c r="G4" s="953"/>
      <c r="H4" s="953"/>
      <c r="I4" s="954"/>
      <c r="J4" s="921"/>
      <c r="K4" s="921"/>
      <c r="X4" s="761"/>
      <c r="Y4" s="761"/>
    </row>
    <row r="5" spans="1:25" s="312" customFormat="1" ht="15.75">
      <c r="A5" s="313"/>
      <c r="B5" s="314"/>
      <c r="C5" s="315"/>
      <c r="D5" s="316"/>
      <c r="E5" s="317"/>
      <c r="F5" s="318"/>
      <c r="G5" s="318"/>
      <c r="H5" s="931" t="s">
        <v>638</v>
      </c>
      <c r="I5" s="947"/>
      <c r="J5" s="931" t="s">
        <v>636</v>
      </c>
      <c r="K5" s="947"/>
      <c r="L5" s="936" t="s">
        <v>631</v>
      </c>
      <c r="M5" s="947"/>
      <c r="N5" s="936" t="s">
        <v>632</v>
      </c>
      <c r="O5" s="947"/>
      <c r="P5" s="931" t="s">
        <v>639</v>
      </c>
      <c r="Q5" s="947"/>
      <c r="R5" s="931" t="s">
        <v>640</v>
      </c>
      <c r="S5" s="947"/>
      <c r="T5" s="931" t="s">
        <v>641</v>
      </c>
      <c r="U5" s="947"/>
      <c r="V5" s="931" t="s">
        <v>642</v>
      </c>
      <c r="W5" s="947"/>
      <c r="X5" s="933" t="s">
        <v>634</v>
      </c>
      <c r="Y5" s="948"/>
    </row>
    <row r="6" spans="1:25" s="306" customFormat="1" ht="126">
      <c r="A6" s="319">
        <v>1</v>
      </c>
      <c r="B6" s="320" t="s">
        <v>361</v>
      </c>
      <c r="C6" s="4" t="s">
        <v>362</v>
      </c>
      <c r="D6" s="4" t="s">
        <v>363</v>
      </c>
      <c r="E6" s="321"/>
      <c r="G6" s="322"/>
      <c r="I6" s="322"/>
      <c r="K6" s="322"/>
      <c r="M6" s="322"/>
      <c r="O6" s="322"/>
      <c r="Q6" s="322"/>
      <c r="S6" s="322"/>
      <c r="U6" s="322"/>
      <c r="W6" s="322"/>
      <c r="X6" s="761"/>
      <c r="Y6" s="762"/>
    </row>
    <row r="7" spans="1:25" s="306" customFormat="1" ht="15.75">
      <c r="A7" s="319"/>
      <c r="B7" s="323"/>
      <c r="C7" s="5" t="s">
        <v>364</v>
      </c>
      <c r="D7" s="4"/>
      <c r="E7" s="321" t="s">
        <v>365</v>
      </c>
      <c r="F7" s="6" t="s">
        <v>24</v>
      </c>
      <c r="G7" s="324">
        <v>40</v>
      </c>
      <c r="H7" s="6">
        <v>2250</v>
      </c>
      <c r="I7" s="324">
        <f>H7*$G7</f>
        <v>90000</v>
      </c>
      <c r="J7" s="6">
        <v>1800</v>
      </c>
      <c r="K7" s="324">
        <f>J7*$G7</f>
        <v>72000</v>
      </c>
      <c r="L7" s="6">
        <v>2800</v>
      </c>
      <c r="M7" s="324">
        <f>L7*$G7</f>
        <v>112000</v>
      </c>
      <c r="N7" s="6">
        <v>2500</v>
      </c>
      <c r="O7" s="324">
        <f>N7*$G7</f>
        <v>100000</v>
      </c>
      <c r="P7" s="6">
        <v>3850</v>
      </c>
      <c r="Q7" s="324">
        <f>P7*$G7</f>
        <v>154000</v>
      </c>
      <c r="R7" s="6">
        <v>2400</v>
      </c>
      <c r="S7" s="324">
        <f>R7*$G7</f>
        <v>96000</v>
      </c>
      <c r="T7" s="324">
        <v>1850</v>
      </c>
      <c r="U7" s="324">
        <f>T7*$G7</f>
        <v>74000</v>
      </c>
      <c r="V7" s="324">
        <v>1850</v>
      </c>
      <c r="W7" s="324">
        <f>V7*$G7</f>
        <v>74000</v>
      </c>
      <c r="X7" s="763">
        <f>MIN(H7:U7)</f>
        <v>1800</v>
      </c>
      <c r="Y7" s="763">
        <f>X7*$G7</f>
        <v>72000</v>
      </c>
    </row>
    <row r="8" spans="1:25" s="306" customFormat="1" ht="15.75">
      <c r="A8" s="6"/>
      <c r="B8" s="325"/>
      <c r="C8" s="326"/>
      <c r="D8" s="327"/>
      <c r="E8" s="328"/>
      <c r="F8" s="329"/>
      <c r="G8" s="7"/>
      <c r="H8" s="329"/>
      <c r="I8" s="7"/>
      <c r="J8" s="329"/>
      <c r="K8" s="7"/>
      <c r="L8" s="329"/>
      <c r="M8" s="7"/>
      <c r="N8" s="329"/>
      <c r="O8" s="7"/>
      <c r="P8" s="329"/>
      <c r="Q8" s="7"/>
      <c r="R8" s="329"/>
      <c r="S8" s="7"/>
      <c r="T8" s="7"/>
      <c r="U8" s="7"/>
      <c r="V8" s="7"/>
      <c r="W8" s="7"/>
      <c r="X8" s="764"/>
      <c r="Y8" s="764"/>
    </row>
    <row r="9" spans="1:25" s="306" customFormat="1" ht="63">
      <c r="A9" s="6">
        <v>2</v>
      </c>
      <c r="B9" s="8" t="s">
        <v>366</v>
      </c>
      <c r="C9" s="330" t="s">
        <v>367</v>
      </c>
      <c r="D9" s="4" t="s">
        <v>363</v>
      </c>
      <c r="E9" s="9"/>
      <c r="G9" s="331"/>
      <c r="I9" s="331"/>
      <c r="K9" s="331"/>
      <c r="M9" s="331"/>
      <c r="O9" s="331"/>
      <c r="Q9" s="331"/>
      <c r="S9" s="331"/>
      <c r="T9" s="667"/>
      <c r="U9" s="331"/>
      <c r="V9" s="667"/>
      <c r="W9" s="331"/>
      <c r="X9" s="765"/>
      <c r="Y9" s="766"/>
    </row>
    <row r="10" spans="1:25" s="306" customFormat="1" ht="15.75">
      <c r="A10" s="6"/>
      <c r="B10" s="325"/>
      <c r="C10" s="5" t="s">
        <v>19</v>
      </c>
      <c r="D10" s="327"/>
      <c r="E10" s="10" t="s">
        <v>365</v>
      </c>
      <c r="F10" s="6" t="s">
        <v>24</v>
      </c>
      <c r="G10" s="11">
        <v>65</v>
      </c>
      <c r="H10" s="6">
        <v>2850</v>
      </c>
      <c r="I10" s="324">
        <f>H10*$G10</f>
        <v>185250</v>
      </c>
      <c r="J10" s="6">
        <v>2750</v>
      </c>
      <c r="K10" s="324">
        <f>J10*$G10</f>
        <v>178750</v>
      </c>
      <c r="L10" s="6">
        <v>4000</v>
      </c>
      <c r="M10" s="324">
        <f>L10*$G10</f>
        <v>260000</v>
      </c>
      <c r="N10" s="6">
        <v>3500</v>
      </c>
      <c r="O10" s="324">
        <f>N10*$G10</f>
        <v>227500</v>
      </c>
      <c r="P10" s="6">
        <v>7200</v>
      </c>
      <c r="Q10" s="324">
        <f>P10*$G10</f>
        <v>468000</v>
      </c>
      <c r="R10" s="6">
        <v>3800</v>
      </c>
      <c r="S10" s="324">
        <f>R10*$G10</f>
        <v>247000</v>
      </c>
      <c r="T10" s="11">
        <v>3400</v>
      </c>
      <c r="U10" s="324">
        <f>T10*$G10</f>
        <v>221000</v>
      </c>
      <c r="V10" s="11">
        <v>2850</v>
      </c>
      <c r="W10" s="324">
        <f>V10*$G10</f>
        <v>185250</v>
      </c>
      <c r="X10" s="763">
        <f>MIN(H10:U10)</f>
        <v>2750</v>
      </c>
      <c r="Y10" s="763">
        <f>X10*$G10</f>
        <v>178750</v>
      </c>
    </row>
    <row r="11" spans="1:25" s="306" customFormat="1" ht="16.5" thickBot="1">
      <c r="A11" s="332"/>
      <c r="B11" s="333"/>
      <c r="C11" s="334"/>
      <c r="D11" s="335"/>
      <c r="E11" s="336"/>
      <c r="F11" s="337"/>
      <c r="G11" s="338"/>
      <c r="H11" s="337"/>
      <c r="I11" s="338"/>
      <c r="J11" s="337"/>
      <c r="K11" s="338"/>
      <c r="L11" s="337"/>
      <c r="M11" s="338"/>
      <c r="N11" s="337"/>
      <c r="O11" s="338"/>
      <c r="P11" s="337"/>
      <c r="Q11" s="338"/>
      <c r="R11" s="337"/>
      <c r="S11" s="338"/>
      <c r="T11" s="7"/>
      <c r="U11" s="338"/>
      <c r="V11" s="7"/>
      <c r="W11" s="338"/>
      <c r="X11" s="764"/>
      <c r="Y11" s="767"/>
    </row>
    <row r="12" spans="1:25" s="343" customFormat="1" ht="16.5" thickBot="1">
      <c r="A12" s="339" t="s">
        <v>368</v>
      </c>
      <c r="B12" s="340"/>
      <c r="C12" s="340"/>
      <c r="D12" s="340"/>
      <c r="E12" s="340"/>
      <c r="F12" s="340"/>
      <c r="G12" s="341"/>
      <c r="H12" s="342"/>
      <c r="I12" s="341"/>
      <c r="J12" s="342"/>
      <c r="K12" s="341"/>
      <c r="L12" s="342"/>
      <c r="M12" s="341"/>
      <c r="N12" s="342"/>
      <c r="O12" s="341"/>
      <c r="P12" s="342"/>
      <c r="Q12" s="341"/>
      <c r="R12" s="342"/>
      <c r="S12" s="341"/>
      <c r="T12" s="668"/>
      <c r="U12" s="341"/>
      <c r="V12" s="668"/>
      <c r="W12" s="341"/>
      <c r="X12" s="768"/>
      <c r="Y12" s="769"/>
    </row>
    <row r="13" spans="1:25" s="349" customFormat="1" ht="15.75">
      <c r="A13" s="344"/>
      <c r="B13" s="345"/>
      <c r="C13" s="346"/>
      <c r="D13" s="347"/>
      <c r="E13" s="347"/>
      <c r="F13" s="313"/>
      <c r="G13" s="348"/>
      <c r="H13" s="313"/>
      <c r="I13" s="348"/>
      <c r="J13" s="313"/>
      <c r="K13" s="348"/>
      <c r="L13" s="313"/>
      <c r="M13" s="348"/>
      <c r="N13" s="313"/>
      <c r="O13" s="348"/>
      <c r="P13" s="313"/>
      <c r="Q13" s="348"/>
      <c r="R13" s="313"/>
      <c r="S13" s="348"/>
      <c r="T13" s="669"/>
      <c r="U13" s="348"/>
      <c r="V13" s="669"/>
      <c r="W13" s="348"/>
      <c r="X13" s="770"/>
      <c r="Y13" s="771"/>
    </row>
    <row r="14" spans="1:25" s="349" customFormat="1" ht="146.25" customHeight="1">
      <c r="A14" s="350">
        <v>1</v>
      </c>
      <c r="B14" s="8" t="s">
        <v>369</v>
      </c>
      <c r="C14" s="351" t="s">
        <v>370</v>
      </c>
      <c r="D14" s="321" t="s">
        <v>5</v>
      </c>
      <c r="E14" s="321" t="s">
        <v>5</v>
      </c>
      <c r="F14" s="6" t="s">
        <v>24</v>
      </c>
      <c r="G14" s="352">
        <v>255</v>
      </c>
      <c r="H14" s="6">
        <v>650</v>
      </c>
      <c r="I14" s="324">
        <f>H14*$G14</f>
        <v>165750</v>
      </c>
      <c r="J14" s="6">
        <v>390</v>
      </c>
      <c r="K14" s="324">
        <f>J14*$G14</f>
        <v>99450</v>
      </c>
      <c r="L14" s="6">
        <v>450</v>
      </c>
      <c r="M14" s="324">
        <f>L14*$G14</f>
        <v>114750</v>
      </c>
      <c r="N14" s="6">
        <v>400</v>
      </c>
      <c r="O14" s="324">
        <f>N14*$G14</f>
        <v>102000</v>
      </c>
      <c r="P14" s="6">
        <v>950</v>
      </c>
      <c r="Q14" s="324">
        <f>P14*$G14</f>
        <v>242250</v>
      </c>
      <c r="R14" s="6">
        <v>450</v>
      </c>
      <c r="S14" s="324">
        <f>R14*$G14</f>
        <v>114750</v>
      </c>
      <c r="T14" s="670">
        <v>550</v>
      </c>
      <c r="U14" s="324">
        <f>T14*$G14</f>
        <v>140250</v>
      </c>
      <c r="V14" s="670">
        <v>475</v>
      </c>
      <c r="W14" s="324">
        <f>V14*$G14</f>
        <v>121125</v>
      </c>
      <c r="X14" s="763">
        <f>MIN(H14:U14)</f>
        <v>390</v>
      </c>
      <c r="Y14" s="763">
        <f>X14*$G14</f>
        <v>99450</v>
      </c>
    </row>
    <row r="15" spans="1:25" s="356" customFormat="1" ht="15.75">
      <c r="A15" s="353"/>
      <c r="B15" s="354"/>
      <c r="C15" s="12"/>
      <c r="D15" s="355"/>
      <c r="E15" s="355"/>
      <c r="F15" s="329"/>
      <c r="G15" s="4"/>
      <c r="H15" s="329"/>
      <c r="I15" s="4"/>
      <c r="J15" s="329"/>
      <c r="K15" s="4"/>
      <c r="L15" s="329"/>
      <c r="M15" s="4"/>
      <c r="N15" s="329"/>
      <c r="O15" s="4"/>
      <c r="P15" s="329"/>
      <c r="Q15" s="4"/>
      <c r="R15" s="329"/>
      <c r="S15" s="4"/>
      <c r="T15" s="4"/>
      <c r="U15" s="4"/>
      <c r="V15" s="4"/>
      <c r="W15" s="4"/>
      <c r="X15" s="772"/>
      <c r="Y15" s="772"/>
    </row>
    <row r="16" spans="1:25" s="349" customFormat="1" ht="63">
      <c r="A16" s="319">
        <v>2</v>
      </c>
      <c r="B16" s="320" t="s">
        <v>371</v>
      </c>
      <c r="C16" s="4" t="s">
        <v>372</v>
      </c>
      <c r="D16" s="321" t="s">
        <v>5</v>
      </c>
      <c r="E16" s="321" t="s">
        <v>5</v>
      </c>
      <c r="F16" s="6" t="s">
        <v>24</v>
      </c>
      <c r="G16" s="324">
        <v>40</v>
      </c>
      <c r="H16" s="6">
        <v>700</v>
      </c>
      <c r="I16" s="324">
        <f>H16*$G16</f>
        <v>28000</v>
      </c>
      <c r="J16" s="6">
        <v>450</v>
      </c>
      <c r="K16" s="324">
        <f>J16*$G16</f>
        <v>18000</v>
      </c>
      <c r="L16" s="6">
        <v>450</v>
      </c>
      <c r="M16" s="324">
        <f>L16*$G16</f>
        <v>18000</v>
      </c>
      <c r="N16" s="6">
        <v>450</v>
      </c>
      <c r="O16" s="324">
        <f>N16*$G16</f>
        <v>18000</v>
      </c>
      <c r="P16" s="6">
        <v>650</v>
      </c>
      <c r="Q16" s="324">
        <f>P16*$G16</f>
        <v>26000</v>
      </c>
      <c r="R16" s="6">
        <v>550</v>
      </c>
      <c r="S16" s="324">
        <f>R16*$G16</f>
        <v>22000</v>
      </c>
      <c r="T16" s="324">
        <v>485</v>
      </c>
      <c r="U16" s="324">
        <f>T16*$G16</f>
        <v>19400</v>
      </c>
      <c r="V16" s="324">
        <v>450</v>
      </c>
      <c r="W16" s="324">
        <f>V16*$G16</f>
        <v>18000</v>
      </c>
      <c r="X16" s="763">
        <f>MIN(H16:U16)</f>
        <v>450</v>
      </c>
      <c r="Y16" s="763">
        <f>X16*$G16</f>
        <v>18000</v>
      </c>
    </row>
    <row r="17" spans="1:25" s="349" customFormat="1" ht="15.75">
      <c r="A17" s="319"/>
      <c r="B17" s="321"/>
      <c r="C17" s="4"/>
      <c r="D17" s="4"/>
      <c r="E17" s="321"/>
      <c r="F17" s="6"/>
      <c r="G17" s="324"/>
      <c r="H17" s="6"/>
      <c r="I17" s="324"/>
      <c r="J17" s="6"/>
      <c r="K17" s="324"/>
      <c r="L17" s="6"/>
      <c r="M17" s="324"/>
      <c r="N17" s="6"/>
      <c r="O17" s="324"/>
      <c r="P17" s="6"/>
      <c r="Q17" s="324"/>
      <c r="R17" s="6"/>
      <c r="S17" s="324"/>
      <c r="T17" s="324"/>
      <c r="U17" s="324"/>
      <c r="V17" s="324"/>
      <c r="W17" s="324"/>
      <c r="X17" s="763"/>
      <c r="Y17" s="763"/>
    </row>
    <row r="18" spans="1:25" s="349" customFormat="1" ht="63">
      <c r="A18" s="357">
        <v>3</v>
      </c>
      <c r="B18" s="320" t="s">
        <v>373</v>
      </c>
      <c r="C18" s="4" t="s">
        <v>374</v>
      </c>
      <c r="D18" s="321" t="s">
        <v>5</v>
      </c>
      <c r="E18" s="321" t="s">
        <v>5</v>
      </c>
      <c r="F18" s="6" t="s">
        <v>24</v>
      </c>
      <c r="G18" s="324">
        <v>200</v>
      </c>
      <c r="H18" s="6">
        <v>650</v>
      </c>
      <c r="I18" s="324">
        <f>H18*$G18</f>
        <v>130000</v>
      </c>
      <c r="J18" s="6">
        <v>300</v>
      </c>
      <c r="K18" s="324">
        <f>J18*$G18</f>
        <v>60000</v>
      </c>
      <c r="L18" s="6">
        <v>300</v>
      </c>
      <c r="M18" s="324">
        <f>L18*$G18</f>
        <v>60000</v>
      </c>
      <c r="N18" s="6">
        <v>300</v>
      </c>
      <c r="O18" s="324">
        <f>N18*$G18</f>
        <v>60000</v>
      </c>
      <c r="P18" s="6">
        <v>450</v>
      </c>
      <c r="Q18" s="324">
        <f>P18*$G18</f>
        <v>90000</v>
      </c>
      <c r="R18" s="6">
        <v>350</v>
      </c>
      <c r="S18" s="324">
        <f>R18*$G18</f>
        <v>70000</v>
      </c>
      <c r="T18" s="324">
        <v>3150</v>
      </c>
      <c r="U18" s="324">
        <f>T18*$G18</f>
        <v>630000</v>
      </c>
      <c r="V18" s="324">
        <v>2750</v>
      </c>
      <c r="W18" s="324">
        <f>V18*$G18</f>
        <v>550000</v>
      </c>
      <c r="X18" s="763">
        <f>MIN(H18:U18)</f>
        <v>300</v>
      </c>
      <c r="Y18" s="763">
        <f>X18*$G18</f>
        <v>60000</v>
      </c>
    </row>
    <row r="19" spans="1:25" s="349" customFormat="1" ht="15.75">
      <c r="A19" s="350"/>
      <c r="B19" s="358"/>
      <c r="C19" s="359"/>
      <c r="D19" s="9"/>
      <c r="E19" s="9"/>
      <c r="F19" s="6"/>
      <c r="G19" s="324"/>
      <c r="H19" s="6"/>
      <c r="I19" s="324"/>
      <c r="J19" s="6"/>
      <c r="K19" s="324"/>
      <c r="L19" s="6"/>
      <c r="M19" s="324"/>
      <c r="N19" s="6"/>
      <c r="O19" s="324"/>
      <c r="P19" s="6"/>
      <c r="Q19" s="324"/>
      <c r="R19" s="6"/>
      <c r="S19" s="324"/>
      <c r="T19" s="324"/>
      <c r="U19" s="324"/>
      <c r="V19" s="324"/>
      <c r="W19" s="324"/>
      <c r="X19" s="763"/>
      <c r="Y19" s="763"/>
    </row>
    <row r="20" spans="1:25" s="306" customFormat="1" ht="63">
      <c r="A20" s="6">
        <v>4</v>
      </c>
      <c r="B20" s="13" t="s">
        <v>375</v>
      </c>
      <c r="C20" s="351" t="s">
        <v>376</v>
      </c>
      <c r="D20" s="321" t="s">
        <v>5</v>
      </c>
      <c r="E20" s="321" t="s">
        <v>5</v>
      </c>
      <c r="F20" s="6" t="s">
        <v>24</v>
      </c>
      <c r="G20" s="360">
        <v>5</v>
      </c>
      <c r="H20" s="6">
        <v>2500</v>
      </c>
      <c r="I20" s="324">
        <f>H20*$G20</f>
        <v>12500</v>
      </c>
      <c r="J20" s="6">
        <v>300</v>
      </c>
      <c r="K20" s="324">
        <f>J20*$G20</f>
        <v>1500</v>
      </c>
      <c r="L20" s="6">
        <v>300</v>
      </c>
      <c r="M20" s="324">
        <f>L20*$G20</f>
        <v>1500</v>
      </c>
      <c r="N20" s="6">
        <v>300</v>
      </c>
      <c r="O20" s="324">
        <f>N20*$G20</f>
        <v>1500</v>
      </c>
      <c r="P20" s="6">
        <v>450</v>
      </c>
      <c r="Q20" s="324">
        <f>P20*$G20</f>
        <v>2250</v>
      </c>
      <c r="R20" s="6">
        <v>350</v>
      </c>
      <c r="S20" s="324">
        <f>R20*$G20</f>
        <v>1750</v>
      </c>
      <c r="T20" s="671">
        <v>750</v>
      </c>
      <c r="U20" s="324">
        <f>T20*$G20</f>
        <v>3750</v>
      </c>
      <c r="V20" s="671">
        <v>450</v>
      </c>
      <c r="W20" s="324">
        <f>V20*$G20</f>
        <v>2250</v>
      </c>
      <c r="X20" s="763">
        <f>MIN(H20:U20)</f>
        <v>300</v>
      </c>
      <c r="Y20" s="763">
        <f>X20*$G20</f>
        <v>1500</v>
      </c>
    </row>
    <row r="21" spans="1:25" s="306" customFormat="1" ht="16.5" thickBot="1">
      <c r="A21" s="332"/>
      <c r="B21" s="361"/>
      <c r="C21" s="362"/>
      <c r="D21" s="362"/>
      <c r="E21" s="332"/>
      <c r="F21" s="363"/>
      <c r="G21" s="362"/>
      <c r="H21" s="363"/>
      <c r="I21" s="362"/>
      <c r="J21" s="363"/>
      <c r="K21" s="362"/>
      <c r="L21" s="363"/>
      <c r="M21" s="362"/>
      <c r="N21" s="363"/>
      <c r="O21" s="362"/>
      <c r="P21" s="363"/>
      <c r="Q21" s="362"/>
      <c r="R21" s="363"/>
      <c r="S21" s="362"/>
      <c r="T21" s="365"/>
      <c r="U21" s="362"/>
      <c r="V21" s="365"/>
      <c r="W21" s="362"/>
      <c r="X21" s="774"/>
      <c r="Y21" s="775"/>
    </row>
    <row r="22" spans="1:25" s="306" customFormat="1" ht="16.5" thickBot="1">
      <c r="A22" s="339" t="s">
        <v>377</v>
      </c>
      <c r="B22" s="340"/>
      <c r="C22" s="340"/>
      <c r="D22" s="340"/>
      <c r="E22" s="340"/>
      <c r="F22" s="340"/>
      <c r="G22" s="341"/>
      <c r="H22" s="342"/>
      <c r="I22" s="341"/>
      <c r="J22" s="342"/>
      <c r="K22" s="341"/>
      <c r="L22" s="342"/>
      <c r="M22" s="341"/>
      <c r="N22" s="342"/>
      <c r="O22" s="341"/>
      <c r="P22" s="342"/>
      <c r="Q22" s="341"/>
      <c r="R22" s="342"/>
      <c r="S22" s="341"/>
      <c r="T22" s="668"/>
      <c r="U22" s="341"/>
      <c r="V22" s="668"/>
      <c r="W22" s="341"/>
      <c r="X22" s="768"/>
      <c r="Y22" s="769"/>
    </row>
    <row r="23" spans="1:25" s="306" customFormat="1" ht="15.75">
      <c r="A23" s="364" t="s">
        <v>378</v>
      </c>
      <c r="B23" s="364"/>
      <c r="C23" s="364"/>
      <c r="D23" s="364"/>
      <c r="E23" s="364"/>
      <c r="F23" s="364"/>
      <c r="G23" s="364"/>
      <c r="H23" s="364"/>
      <c r="I23" s="364"/>
      <c r="J23" s="364"/>
      <c r="K23" s="364"/>
      <c r="L23" s="364"/>
      <c r="M23" s="364"/>
      <c r="N23" s="364"/>
      <c r="O23" s="364"/>
      <c r="P23" s="364"/>
      <c r="Q23" s="364"/>
      <c r="R23" s="364"/>
      <c r="S23" s="364"/>
      <c r="T23" s="672"/>
      <c r="U23" s="364"/>
      <c r="V23" s="672"/>
      <c r="W23" s="364"/>
      <c r="X23" s="776"/>
      <c r="Y23" s="777"/>
    </row>
    <row r="24" spans="1:25" s="306" customFormat="1" ht="15.75">
      <c r="A24" s="6"/>
      <c r="B24" s="11"/>
      <c r="C24" s="7"/>
      <c r="D24" s="365"/>
      <c r="E24" s="11"/>
      <c r="F24" s="366"/>
      <c r="G24" s="331"/>
      <c r="H24" s="366"/>
      <c r="I24" s="331"/>
      <c r="J24" s="366"/>
      <c r="K24" s="331"/>
      <c r="L24" s="366"/>
      <c r="M24" s="331"/>
      <c r="N24" s="366"/>
      <c r="O24" s="331"/>
      <c r="P24" s="366"/>
      <c r="Q24" s="331"/>
      <c r="R24" s="366"/>
      <c r="S24" s="331"/>
      <c r="T24" s="667"/>
      <c r="U24" s="331"/>
      <c r="V24" s="667"/>
      <c r="W24" s="331"/>
      <c r="X24" s="765"/>
      <c r="Y24" s="766"/>
    </row>
    <row r="25" spans="1:25" s="306" customFormat="1" ht="196.5" customHeight="1">
      <c r="A25" s="6">
        <v>1</v>
      </c>
      <c r="B25" s="11" t="s">
        <v>379</v>
      </c>
      <c r="C25" s="367" t="s">
        <v>380</v>
      </c>
      <c r="D25" s="7" t="s">
        <v>381</v>
      </c>
      <c r="E25" s="11" t="s">
        <v>382</v>
      </c>
      <c r="F25" s="366" t="s">
        <v>383</v>
      </c>
      <c r="G25" s="331">
        <v>1</v>
      </c>
      <c r="H25" s="366">
        <v>42000</v>
      </c>
      <c r="I25" s="324">
        <f>H25*$G25</f>
        <v>42000</v>
      </c>
      <c r="J25" s="366">
        <v>27000</v>
      </c>
      <c r="K25" s="324">
        <f>J25*$G25</f>
        <v>27000</v>
      </c>
      <c r="L25" s="366">
        <v>28000</v>
      </c>
      <c r="M25" s="324">
        <f>L25*$G25</f>
        <v>28000</v>
      </c>
      <c r="N25" s="366">
        <v>28000</v>
      </c>
      <c r="O25" s="324">
        <f>N25*$G25</f>
        <v>28000</v>
      </c>
      <c r="P25" s="366">
        <v>25000</v>
      </c>
      <c r="Q25" s="324">
        <f>P25*$G25</f>
        <v>25000</v>
      </c>
      <c r="R25" s="366">
        <v>25000</v>
      </c>
      <c r="S25" s="324">
        <f>R25*$G25</f>
        <v>25000</v>
      </c>
      <c r="T25" s="667">
        <v>55000</v>
      </c>
      <c r="U25" s="324">
        <f>T25*$G25</f>
        <v>55000</v>
      </c>
      <c r="V25" s="667">
        <v>45000</v>
      </c>
      <c r="W25" s="324">
        <f>V25*$G25</f>
        <v>45000</v>
      </c>
      <c r="X25" s="763">
        <f>MIN(H25:U25)</f>
        <v>25000</v>
      </c>
      <c r="Y25" s="763">
        <f>X25*$G25</f>
        <v>25000</v>
      </c>
    </row>
    <row r="26" spans="1:25" s="306" customFormat="1" ht="15.75">
      <c r="A26" s="368"/>
      <c r="B26" s="11"/>
      <c r="C26" s="367"/>
      <c r="D26" s="365"/>
      <c r="E26" s="11"/>
      <c r="F26" s="366"/>
      <c r="G26" s="331"/>
      <c r="H26" s="366"/>
      <c r="I26" s="331"/>
      <c r="J26" s="366"/>
      <c r="K26" s="331"/>
      <c r="L26" s="366"/>
      <c r="M26" s="331"/>
      <c r="N26" s="366"/>
      <c r="O26" s="331"/>
      <c r="P26" s="366"/>
      <c r="Q26" s="331"/>
      <c r="R26" s="366"/>
      <c r="S26" s="331"/>
      <c r="T26" s="667"/>
      <c r="U26" s="331"/>
      <c r="V26" s="667"/>
      <c r="W26" s="331"/>
      <c r="X26" s="765"/>
      <c r="Y26" s="766"/>
    </row>
    <row r="27" spans="1:25" s="306" customFormat="1" ht="126">
      <c r="A27" s="369">
        <v>2</v>
      </c>
      <c r="B27" s="11" t="s">
        <v>384</v>
      </c>
      <c r="C27" s="14" t="s">
        <v>385</v>
      </c>
      <c r="D27" s="321" t="s">
        <v>5</v>
      </c>
      <c r="E27" s="11" t="s">
        <v>386</v>
      </c>
      <c r="F27" s="370" t="s">
        <v>8</v>
      </c>
      <c r="G27" s="371">
        <v>1</v>
      </c>
      <c r="H27" s="370">
        <v>13500</v>
      </c>
      <c r="I27" s="324">
        <f>H27*$G27</f>
        <v>13500</v>
      </c>
      <c r="J27" s="370">
        <v>6500</v>
      </c>
      <c r="K27" s="324">
        <f>J27*$G27</f>
        <v>6500</v>
      </c>
      <c r="L27" s="370">
        <v>4000</v>
      </c>
      <c r="M27" s="324">
        <f>L27*$G27</f>
        <v>4000</v>
      </c>
      <c r="N27" s="370">
        <v>4000</v>
      </c>
      <c r="O27" s="324">
        <f>N27*$G27</f>
        <v>4000</v>
      </c>
      <c r="P27" s="370">
        <v>8500</v>
      </c>
      <c r="Q27" s="324">
        <f>P27*$G27</f>
        <v>8500</v>
      </c>
      <c r="R27" s="370">
        <v>6000</v>
      </c>
      <c r="S27" s="324">
        <f>R27*$G27</f>
        <v>6000</v>
      </c>
      <c r="T27" s="371">
        <v>10500</v>
      </c>
      <c r="U27" s="324">
        <f>T27*$G27</f>
        <v>10500</v>
      </c>
      <c r="V27" s="371">
        <v>5200</v>
      </c>
      <c r="W27" s="324">
        <f>V27*$G27</f>
        <v>5200</v>
      </c>
      <c r="X27" s="763">
        <f>MIN(H27:U27)</f>
        <v>4000</v>
      </c>
      <c r="Y27" s="763">
        <f>X27*$G27</f>
        <v>4000</v>
      </c>
    </row>
    <row r="28" spans="1:25" s="306" customFormat="1" ht="15.75">
      <c r="A28" s="368"/>
      <c r="B28" s="11"/>
      <c r="C28" s="372"/>
      <c r="D28" s="373"/>
      <c r="E28" s="11"/>
      <c r="F28" s="370"/>
      <c r="G28" s="371"/>
      <c r="H28" s="370"/>
      <c r="I28" s="371"/>
      <c r="J28" s="370"/>
      <c r="K28" s="371"/>
      <c r="L28" s="370"/>
      <c r="M28" s="371"/>
      <c r="N28" s="370"/>
      <c r="O28" s="371"/>
      <c r="P28" s="370"/>
      <c r="Q28" s="371"/>
      <c r="R28" s="370"/>
      <c r="S28" s="371"/>
      <c r="T28" s="371"/>
      <c r="U28" s="371"/>
      <c r="V28" s="371"/>
      <c r="W28" s="371"/>
      <c r="X28" s="778"/>
      <c r="Y28" s="778"/>
    </row>
    <row r="29" spans="1:25" s="306" customFormat="1" ht="94.5">
      <c r="A29" s="6">
        <v>3</v>
      </c>
      <c r="B29" s="6" t="s">
        <v>387</v>
      </c>
      <c r="C29" s="7" t="s">
        <v>388</v>
      </c>
      <c r="D29" s="7" t="s">
        <v>389</v>
      </c>
      <c r="E29" s="11" t="s">
        <v>390</v>
      </c>
      <c r="F29" s="370" t="s">
        <v>8</v>
      </c>
      <c r="G29" s="331">
        <v>2</v>
      </c>
      <c r="H29" s="370">
        <v>18000</v>
      </c>
      <c r="I29" s="324">
        <f>H29*$G29</f>
        <v>36000</v>
      </c>
      <c r="J29" s="370">
        <v>14500</v>
      </c>
      <c r="K29" s="324">
        <f>J29*$G29</f>
        <v>29000</v>
      </c>
      <c r="L29" s="370">
        <v>15600</v>
      </c>
      <c r="M29" s="324">
        <f>L29*$G29</f>
        <v>31200</v>
      </c>
      <c r="N29" s="370">
        <v>15600</v>
      </c>
      <c r="O29" s="324">
        <f>N29*$G29</f>
        <v>31200</v>
      </c>
      <c r="P29" s="370">
        <v>12500</v>
      </c>
      <c r="Q29" s="324">
        <f>P29*$G29</f>
        <v>25000</v>
      </c>
      <c r="R29" s="370">
        <v>12500</v>
      </c>
      <c r="S29" s="324">
        <f>R29*$G29</f>
        <v>25000</v>
      </c>
      <c r="T29" s="667">
        <v>13500</v>
      </c>
      <c r="U29" s="324">
        <f>T29*$G29</f>
        <v>27000</v>
      </c>
      <c r="V29" s="667">
        <v>13500</v>
      </c>
      <c r="W29" s="324">
        <f>V29*$G29</f>
        <v>27000</v>
      </c>
      <c r="X29" s="763">
        <f>MIN(H29:U29)</f>
        <v>12500</v>
      </c>
      <c r="Y29" s="763">
        <f>X29*$G29</f>
        <v>25000</v>
      </c>
    </row>
    <row r="30" spans="1:25" s="306" customFormat="1" ht="15.75">
      <c r="A30" s="6"/>
      <c r="B30" s="13"/>
      <c r="C30" s="374"/>
      <c r="D30" s="365"/>
      <c r="E30" s="6"/>
      <c r="F30" s="366"/>
      <c r="G30" s="331"/>
      <c r="H30" s="366"/>
      <c r="I30" s="331"/>
      <c r="J30" s="366"/>
      <c r="K30" s="331"/>
      <c r="L30" s="366"/>
      <c r="M30" s="331"/>
      <c r="N30" s="366"/>
      <c r="O30" s="331"/>
      <c r="P30" s="366"/>
      <c r="Q30" s="331"/>
      <c r="R30" s="366"/>
      <c r="S30" s="331"/>
      <c r="T30" s="667"/>
      <c r="U30" s="331"/>
      <c r="V30" s="667"/>
      <c r="W30" s="331"/>
      <c r="X30" s="765"/>
      <c r="Y30" s="766"/>
    </row>
    <row r="31" spans="1:25" s="306" customFormat="1" ht="13.5" customHeight="1">
      <c r="A31" s="375" t="s">
        <v>391</v>
      </c>
      <c r="B31" s="375"/>
      <c r="C31" s="375"/>
      <c r="D31" s="375"/>
      <c r="E31" s="375"/>
      <c r="F31" s="375"/>
      <c r="G31" s="375"/>
      <c r="H31" s="375"/>
      <c r="I31" s="375"/>
      <c r="J31" s="375"/>
      <c r="K31" s="375"/>
      <c r="L31" s="375"/>
      <c r="M31" s="375"/>
      <c r="N31" s="375"/>
      <c r="O31" s="375"/>
      <c r="P31" s="375"/>
      <c r="Q31" s="375"/>
      <c r="R31" s="375"/>
      <c r="S31" s="375"/>
      <c r="T31" s="672"/>
      <c r="U31" s="375"/>
      <c r="V31" s="672"/>
      <c r="W31" s="375"/>
      <c r="X31" s="776"/>
      <c r="Y31" s="779"/>
    </row>
    <row r="32" spans="1:25" s="306" customFormat="1" ht="15.75">
      <c r="A32" s="6"/>
      <c r="B32" s="13"/>
      <c r="C32" s="365"/>
      <c r="D32" s="365"/>
      <c r="E32" s="6"/>
      <c r="F32" s="366"/>
      <c r="G32" s="365"/>
      <c r="H32" s="366"/>
      <c r="I32" s="365"/>
      <c r="J32" s="366"/>
      <c r="K32" s="365"/>
      <c r="L32" s="366"/>
      <c r="M32" s="365"/>
      <c r="N32" s="366"/>
      <c r="O32" s="365"/>
      <c r="P32" s="366"/>
      <c r="Q32" s="365"/>
      <c r="R32" s="366"/>
      <c r="S32" s="365"/>
      <c r="T32" s="365"/>
      <c r="U32" s="365"/>
      <c r="V32" s="365"/>
      <c r="W32" s="365"/>
      <c r="X32" s="774"/>
      <c r="Y32" s="774"/>
    </row>
    <row r="33" spans="1:25" s="306" customFormat="1" ht="106.5" customHeight="1">
      <c r="A33" s="6">
        <v>1</v>
      </c>
      <c r="B33" s="13" t="s">
        <v>392</v>
      </c>
      <c r="C33" s="367" t="s">
        <v>393</v>
      </c>
      <c r="D33" s="7" t="s">
        <v>394</v>
      </c>
      <c r="E33" s="6"/>
      <c r="F33" s="366"/>
      <c r="G33" s="365"/>
      <c r="H33" s="366"/>
      <c r="I33" s="365"/>
      <c r="J33" s="366"/>
      <c r="K33" s="365"/>
      <c r="L33" s="366"/>
      <c r="M33" s="365"/>
      <c r="N33" s="366"/>
      <c r="O33" s="365"/>
      <c r="P33" s="366"/>
      <c r="Q33" s="365"/>
      <c r="R33" s="366"/>
      <c r="S33" s="365"/>
      <c r="T33" s="365"/>
      <c r="U33" s="365"/>
      <c r="V33" s="365"/>
      <c r="W33" s="365"/>
      <c r="X33" s="774"/>
      <c r="Y33" s="774"/>
    </row>
    <row r="34" spans="1:25" s="306" customFormat="1" ht="79.5" customHeight="1">
      <c r="A34" s="6"/>
      <c r="B34" s="376" t="s">
        <v>395</v>
      </c>
      <c r="C34" s="367" t="s">
        <v>396</v>
      </c>
      <c r="D34" s="365"/>
      <c r="E34" s="11" t="s">
        <v>397</v>
      </c>
      <c r="F34" s="6" t="s">
        <v>398</v>
      </c>
      <c r="G34" s="360">
        <v>4.75</v>
      </c>
      <c r="H34" s="6">
        <v>55000</v>
      </c>
      <c r="I34" s="324">
        <f>H34*$G34</f>
        <v>261250</v>
      </c>
      <c r="J34" s="6">
        <v>25000</v>
      </c>
      <c r="K34" s="324">
        <f>J34*$G34</f>
        <v>118750</v>
      </c>
      <c r="L34" s="6">
        <v>165000</v>
      </c>
      <c r="M34" s="324">
        <f>L34*$G34</f>
        <v>783750</v>
      </c>
      <c r="N34" s="6">
        <v>95000</v>
      </c>
      <c r="O34" s="324">
        <f>N34*$G34</f>
        <v>451250</v>
      </c>
      <c r="P34" s="6">
        <v>38000</v>
      </c>
      <c r="Q34" s="324">
        <f>P34*$G34</f>
        <v>180500</v>
      </c>
      <c r="R34" s="6">
        <v>34000</v>
      </c>
      <c r="S34" s="324">
        <f>R34*$G34</f>
        <v>161500</v>
      </c>
      <c r="T34" s="671">
        <v>16500</v>
      </c>
      <c r="U34" s="324">
        <f>T34*$G34</f>
        <v>78375</v>
      </c>
      <c r="V34" s="671">
        <v>16500</v>
      </c>
      <c r="W34" s="324">
        <f>V34*$G34</f>
        <v>78375</v>
      </c>
      <c r="X34" s="763">
        <f>MIN(H34:U34)</f>
        <v>16500</v>
      </c>
      <c r="Y34" s="763">
        <f>X34*$G34</f>
        <v>78375</v>
      </c>
    </row>
    <row r="35" spans="1:25" s="306" customFormat="1" ht="27.75" customHeight="1">
      <c r="A35" s="6"/>
      <c r="B35" s="376" t="s">
        <v>399</v>
      </c>
      <c r="C35" s="367" t="s">
        <v>400</v>
      </c>
      <c r="D35" s="365"/>
      <c r="E35" s="11" t="s">
        <v>401</v>
      </c>
      <c r="F35" s="366" t="s">
        <v>24</v>
      </c>
      <c r="G35" s="360">
        <v>4.2699999999999996</v>
      </c>
      <c r="H35" s="366">
        <v>15500</v>
      </c>
      <c r="I35" s="324">
        <f>H35*$G35</f>
        <v>66185</v>
      </c>
      <c r="J35" s="366">
        <v>12100</v>
      </c>
      <c r="K35" s="324">
        <f>J35*$G35</f>
        <v>51666.999999999993</v>
      </c>
      <c r="L35" s="366">
        <v>17500</v>
      </c>
      <c r="M35" s="324">
        <f>L35*$G35</f>
        <v>74724.999999999985</v>
      </c>
      <c r="N35" s="366">
        <v>15600</v>
      </c>
      <c r="O35" s="324">
        <f>N35*$G35</f>
        <v>66612</v>
      </c>
      <c r="P35" s="366">
        <v>16500</v>
      </c>
      <c r="Q35" s="324">
        <f>P35*$G35</f>
        <v>70455</v>
      </c>
      <c r="R35" s="366">
        <v>14500</v>
      </c>
      <c r="S35" s="324">
        <f>R35*$G35</f>
        <v>61914.999999999993</v>
      </c>
      <c r="T35" s="671">
        <v>12100</v>
      </c>
      <c r="U35" s="324">
        <f>T35*$G35</f>
        <v>51666.999999999993</v>
      </c>
      <c r="V35" s="671">
        <v>12100</v>
      </c>
      <c r="W35" s="324">
        <f>V35*$G35</f>
        <v>51666.999999999993</v>
      </c>
      <c r="X35" s="763">
        <f>MIN(H35:U35)</f>
        <v>12100</v>
      </c>
      <c r="Y35" s="763">
        <f>X35*$G35</f>
        <v>51666.999999999993</v>
      </c>
    </row>
    <row r="36" spans="1:25" s="306" customFormat="1" ht="15.75">
      <c r="A36" s="6"/>
      <c r="B36" s="376"/>
      <c r="C36" s="365" t="s">
        <v>402</v>
      </c>
      <c r="D36" s="365"/>
      <c r="E36" s="6"/>
      <c r="F36" s="366"/>
      <c r="G36" s="6"/>
      <c r="H36" s="366"/>
      <c r="I36" s="6"/>
      <c r="J36" s="366"/>
      <c r="K36" s="6"/>
      <c r="L36" s="366"/>
      <c r="M36" s="6"/>
      <c r="N36" s="366"/>
      <c r="O36" s="6"/>
      <c r="P36" s="366"/>
      <c r="Q36" s="6"/>
      <c r="R36" s="366"/>
      <c r="S36" s="6"/>
      <c r="T36" s="6"/>
      <c r="U36" s="6"/>
      <c r="V36" s="6"/>
      <c r="W36" s="6"/>
      <c r="X36" s="780"/>
      <c r="Y36" s="780"/>
    </row>
    <row r="37" spans="1:25" s="306" customFormat="1" ht="35.25" customHeight="1">
      <c r="A37" s="6"/>
      <c r="B37" s="376" t="s">
        <v>403</v>
      </c>
      <c r="C37" s="367" t="s">
        <v>404</v>
      </c>
      <c r="D37" s="365"/>
      <c r="E37" s="11" t="s">
        <v>405</v>
      </c>
      <c r="F37" s="366" t="s">
        <v>24</v>
      </c>
      <c r="G37" s="360">
        <v>5.25</v>
      </c>
      <c r="H37" s="366">
        <v>16000</v>
      </c>
      <c r="I37" s="324">
        <f>H37*$G37</f>
        <v>84000</v>
      </c>
      <c r="J37" s="366">
        <v>12500</v>
      </c>
      <c r="K37" s="324">
        <f>J37*$G37</f>
        <v>65625</v>
      </c>
      <c r="L37" s="366">
        <v>14500</v>
      </c>
      <c r="M37" s="324">
        <f>L37*$G37</f>
        <v>76125</v>
      </c>
      <c r="N37" s="366">
        <v>12500</v>
      </c>
      <c r="O37" s="324">
        <f>N37*$G37</f>
        <v>65625</v>
      </c>
      <c r="P37" s="366">
        <v>16500</v>
      </c>
      <c r="Q37" s="324">
        <f>P37*$G37</f>
        <v>86625</v>
      </c>
      <c r="R37" s="366">
        <v>14500</v>
      </c>
      <c r="S37" s="324">
        <f>R37*$G37</f>
        <v>76125</v>
      </c>
      <c r="T37" s="671">
        <v>12800</v>
      </c>
      <c r="U37" s="324">
        <f>T37*$G37</f>
        <v>67200</v>
      </c>
      <c r="V37" s="671">
        <v>12500</v>
      </c>
      <c r="W37" s="324">
        <f>V37*$G37</f>
        <v>65625</v>
      </c>
      <c r="X37" s="763">
        <f>MIN(H37:U37)</f>
        <v>12500</v>
      </c>
      <c r="Y37" s="763">
        <f>X37*$G37</f>
        <v>65625</v>
      </c>
    </row>
    <row r="38" spans="1:25" s="306" customFormat="1" ht="15.75">
      <c r="A38" s="6"/>
      <c r="B38" s="376" t="s">
        <v>406</v>
      </c>
      <c r="C38" s="367" t="s">
        <v>407</v>
      </c>
      <c r="D38" s="365"/>
      <c r="E38" s="6"/>
      <c r="F38" s="6" t="s">
        <v>398</v>
      </c>
      <c r="G38" s="360">
        <v>4.5</v>
      </c>
      <c r="H38" s="6">
        <v>3200</v>
      </c>
      <c r="I38" s="324">
        <f>H38*$G38</f>
        <v>14400</v>
      </c>
      <c r="J38" s="6">
        <v>1850</v>
      </c>
      <c r="K38" s="324">
        <f>J38*$G38</f>
        <v>8325</v>
      </c>
      <c r="L38" s="6">
        <v>2400</v>
      </c>
      <c r="M38" s="324">
        <f>L38*$G38</f>
        <v>10800</v>
      </c>
      <c r="N38" s="6">
        <v>1700</v>
      </c>
      <c r="O38" s="324">
        <f>N38*$G38</f>
        <v>7650</v>
      </c>
      <c r="P38" s="6">
        <v>1800</v>
      </c>
      <c r="Q38" s="324">
        <f>P38*$G38</f>
        <v>8100</v>
      </c>
      <c r="R38" s="6">
        <v>1800</v>
      </c>
      <c r="S38" s="324">
        <f>R38*$G38</f>
        <v>8100</v>
      </c>
      <c r="T38" s="671">
        <v>1450</v>
      </c>
      <c r="U38" s="324">
        <f>T38*$G38</f>
        <v>6525</v>
      </c>
      <c r="V38" s="671">
        <v>1450</v>
      </c>
      <c r="W38" s="324">
        <f>V38*$G38</f>
        <v>6525</v>
      </c>
      <c r="X38" s="763">
        <f>MIN(H38:U38)</f>
        <v>1450</v>
      </c>
      <c r="Y38" s="763">
        <f>X38*$G38</f>
        <v>6525</v>
      </c>
    </row>
    <row r="39" spans="1:25" s="306" customFormat="1" ht="15.75">
      <c r="A39" s="6"/>
      <c r="B39" s="376" t="s">
        <v>408</v>
      </c>
      <c r="C39" s="377" t="s">
        <v>409</v>
      </c>
      <c r="D39" s="365"/>
      <c r="E39" s="6"/>
      <c r="F39" s="6" t="s">
        <v>398</v>
      </c>
      <c r="G39" s="360">
        <v>4.75</v>
      </c>
      <c r="H39" s="6">
        <v>1850</v>
      </c>
      <c r="I39" s="324">
        <f>H39*$G39</f>
        <v>8787.5</v>
      </c>
      <c r="J39" s="6">
        <v>1450</v>
      </c>
      <c r="K39" s="324">
        <f>J39*$G39</f>
        <v>6887.5</v>
      </c>
      <c r="L39" s="6">
        <v>1500</v>
      </c>
      <c r="M39" s="324">
        <f>L39*$G39</f>
        <v>7125</v>
      </c>
      <c r="N39" s="6">
        <v>1200</v>
      </c>
      <c r="O39" s="324">
        <f>N39*$G39</f>
        <v>5700</v>
      </c>
      <c r="P39" s="6">
        <v>3000</v>
      </c>
      <c r="Q39" s="324">
        <f>P39*$G39</f>
        <v>14250</v>
      </c>
      <c r="R39" s="6">
        <v>1800</v>
      </c>
      <c r="S39" s="324">
        <f>R39*$G39</f>
        <v>8550</v>
      </c>
      <c r="T39" s="671">
        <v>1450</v>
      </c>
      <c r="U39" s="324">
        <f>T39*$G39</f>
        <v>6887.5</v>
      </c>
      <c r="V39" s="671">
        <v>1200</v>
      </c>
      <c r="W39" s="324">
        <f>V39*$G39</f>
        <v>5700</v>
      </c>
      <c r="X39" s="763">
        <f>MIN(H39:U39)</f>
        <v>1200</v>
      </c>
      <c r="Y39" s="763">
        <f>X39*$G39</f>
        <v>5700</v>
      </c>
    </row>
    <row r="40" spans="1:25" s="306" customFormat="1" ht="111" customHeight="1">
      <c r="A40" s="6"/>
      <c r="B40" s="376" t="s">
        <v>410</v>
      </c>
      <c r="C40" s="378" t="s">
        <v>411</v>
      </c>
      <c r="D40" s="365"/>
      <c r="E40" s="11" t="s">
        <v>397</v>
      </c>
      <c r="F40" s="366" t="s">
        <v>24</v>
      </c>
      <c r="G40" s="360">
        <v>4.75</v>
      </c>
      <c r="H40" s="366">
        <v>54000</v>
      </c>
      <c r="I40" s="324">
        <f>H40*$G40</f>
        <v>256500</v>
      </c>
      <c r="J40" s="366">
        <v>25000</v>
      </c>
      <c r="K40" s="324">
        <f>J40*$G40</f>
        <v>118750</v>
      </c>
      <c r="L40" s="366">
        <v>155000</v>
      </c>
      <c r="M40" s="324">
        <f>L40*$G40</f>
        <v>736250</v>
      </c>
      <c r="N40" s="366">
        <v>95000</v>
      </c>
      <c r="O40" s="324">
        <f>N40*$G40</f>
        <v>451250</v>
      </c>
      <c r="P40" s="366">
        <v>34000</v>
      </c>
      <c r="Q40" s="324">
        <f>P40*$G40</f>
        <v>161500</v>
      </c>
      <c r="R40" s="366">
        <v>32000</v>
      </c>
      <c r="S40" s="324">
        <f>R40*$G40</f>
        <v>152000</v>
      </c>
      <c r="T40" s="671">
        <v>16500</v>
      </c>
      <c r="U40" s="324">
        <f>T40*$G40</f>
        <v>78375</v>
      </c>
      <c r="V40" s="671">
        <v>16500</v>
      </c>
      <c r="W40" s="324">
        <f>V40*$G40</f>
        <v>78375</v>
      </c>
      <c r="X40" s="763">
        <f>MIN(H40:U40)</f>
        <v>16500</v>
      </c>
      <c r="Y40" s="763">
        <f>X40*$G40</f>
        <v>78375</v>
      </c>
    </row>
    <row r="41" spans="1:25" s="306" customFormat="1" ht="15.75">
      <c r="A41" s="6"/>
      <c r="B41" s="376"/>
      <c r="C41" s="377"/>
      <c r="D41" s="365"/>
      <c r="E41" s="6"/>
      <c r="F41" s="6"/>
      <c r="G41" s="360"/>
      <c r="H41" s="6"/>
      <c r="I41" s="360"/>
      <c r="J41" s="6"/>
      <c r="K41" s="360"/>
      <c r="L41" s="6"/>
      <c r="M41" s="360"/>
      <c r="N41" s="6"/>
      <c r="O41" s="360"/>
      <c r="P41" s="6"/>
      <c r="Q41" s="360"/>
      <c r="R41" s="6"/>
      <c r="S41" s="360"/>
      <c r="T41" s="671"/>
      <c r="U41" s="360"/>
      <c r="V41" s="671"/>
      <c r="W41" s="360"/>
      <c r="X41" s="773"/>
      <c r="Y41" s="781"/>
    </row>
    <row r="42" spans="1:25" s="306" customFormat="1" ht="71.25" customHeight="1">
      <c r="A42" s="6">
        <v>2</v>
      </c>
      <c r="B42" s="13" t="s">
        <v>412</v>
      </c>
      <c r="C42" s="367" t="s">
        <v>413</v>
      </c>
      <c r="D42" s="7" t="s">
        <v>389</v>
      </c>
      <c r="E42" s="6"/>
      <c r="F42" s="366" t="s">
        <v>24</v>
      </c>
      <c r="G42" s="360">
        <v>2</v>
      </c>
      <c r="H42" s="366">
        <v>44000</v>
      </c>
      <c r="I42" s="324">
        <f>H42*$G42</f>
        <v>88000</v>
      </c>
      <c r="J42" s="366">
        <v>22000</v>
      </c>
      <c r="K42" s="324">
        <f>J42*$G42</f>
        <v>44000</v>
      </c>
      <c r="L42" s="366">
        <v>35000</v>
      </c>
      <c r="M42" s="324">
        <f>L42*$G42</f>
        <v>70000</v>
      </c>
      <c r="N42" s="366">
        <v>30000</v>
      </c>
      <c r="O42" s="324">
        <f>N42*$G42</f>
        <v>60000</v>
      </c>
      <c r="P42" s="366">
        <v>15000</v>
      </c>
      <c r="Q42" s="324">
        <f>P42*$G42</f>
        <v>30000</v>
      </c>
      <c r="R42" s="366">
        <v>15000</v>
      </c>
      <c r="S42" s="324">
        <f>R42*$G42</f>
        <v>30000</v>
      </c>
      <c r="T42" s="671">
        <v>12500</v>
      </c>
      <c r="U42" s="324">
        <f>T42*$G42</f>
        <v>25000</v>
      </c>
      <c r="V42" s="671">
        <v>12500</v>
      </c>
      <c r="W42" s="324">
        <f>V42*$G42</f>
        <v>25000</v>
      </c>
      <c r="X42" s="763">
        <f>MIN(H42:U42)</f>
        <v>12500</v>
      </c>
      <c r="Y42" s="763">
        <f>X42*$G42</f>
        <v>25000</v>
      </c>
    </row>
    <row r="43" spans="1:25" s="306" customFormat="1" ht="15.75">
      <c r="A43" s="6"/>
      <c r="B43" s="376"/>
      <c r="C43" s="365"/>
      <c r="D43" s="365"/>
      <c r="E43" s="6"/>
      <c r="F43" s="366"/>
      <c r="G43" s="6"/>
      <c r="H43" s="366"/>
      <c r="I43" s="6"/>
      <c r="J43" s="366"/>
      <c r="K43" s="6"/>
      <c r="L43" s="366"/>
      <c r="M43" s="6"/>
      <c r="N43" s="366"/>
      <c r="O43" s="6"/>
      <c r="P43" s="366"/>
      <c r="Q43" s="6"/>
      <c r="R43" s="366"/>
      <c r="S43" s="6"/>
      <c r="T43" s="6"/>
      <c r="U43" s="6"/>
      <c r="V43" s="6"/>
      <c r="W43" s="6"/>
      <c r="X43" s="780"/>
      <c r="Y43" s="780"/>
    </row>
    <row r="44" spans="1:25" s="306" customFormat="1" ht="110.25">
      <c r="A44" s="6">
        <v>3</v>
      </c>
      <c r="B44" s="13" t="s">
        <v>414</v>
      </c>
      <c r="C44" s="7" t="s">
        <v>415</v>
      </c>
      <c r="D44" s="7" t="s">
        <v>64</v>
      </c>
      <c r="E44" s="6"/>
      <c r="F44" s="366"/>
      <c r="G44" s="365"/>
      <c r="H44" s="366"/>
      <c r="I44" s="365"/>
      <c r="J44" s="366"/>
      <c r="K44" s="365"/>
      <c r="L44" s="366"/>
      <c r="M44" s="365"/>
      <c r="N44" s="366"/>
      <c r="O44" s="365"/>
      <c r="P44" s="366"/>
      <c r="Q44" s="365"/>
      <c r="R44" s="366"/>
      <c r="S44" s="365"/>
      <c r="T44" s="365"/>
      <c r="U44" s="365"/>
      <c r="V44" s="365"/>
      <c r="W44" s="365"/>
      <c r="X44" s="774"/>
      <c r="Y44" s="774"/>
    </row>
    <row r="45" spans="1:25" s="306" customFormat="1" ht="31.5">
      <c r="A45" s="6"/>
      <c r="B45" s="376" t="s">
        <v>395</v>
      </c>
      <c r="C45" s="7" t="s">
        <v>416</v>
      </c>
      <c r="D45" s="365"/>
      <c r="E45" s="11" t="s">
        <v>417</v>
      </c>
      <c r="F45" s="366" t="s">
        <v>24</v>
      </c>
      <c r="G45" s="360">
        <v>7.6</v>
      </c>
      <c r="H45" s="366">
        <v>7500</v>
      </c>
      <c r="I45" s="324">
        <f t="shared" ref="I45:M48" si="0">H45*$G45</f>
        <v>57000</v>
      </c>
      <c r="J45" s="366">
        <v>3500</v>
      </c>
      <c r="K45" s="324">
        <f t="shared" ref="K45:K48" si="1">J45*$G45</f>
        <v>26600</v>
      </c>
      <c r="L45" s="366">
        <v>8700</v>
      </c>
      <c r="M45" s="324">
        <f t="shared" si="0"/>
        <v>66120</v>
      </c>
      <c r="N45" s="366">
        <v>8700</v>
      </c>
      <c r="O45" s="324">
        <f t="shared" ref="O45:O48" si="2">N45*$G45</f>
        <v>66120</v>
      </c>
      <c r="P45" s="366">
        <v>2527.5</v>
      </c>
      <c r="Q45" s="324">
        <f t="shared" ref="Q45:Q48" si="3">P45*$G45</f>
        <v>19209</v>
      </c>
      <c r="R45" s="366">
        <v>2527.5</v>
      </c>
      <c r="S45" s="324">
        <f t="shared" ref="S45:S48" si="4">R45*$G45</f>
        <v>19209</v>
      </c>
      <c r="T45" s="671">
        <v>6500</v>
      </c>
      <c r="U45" s="324">
        <f t="shared" ref="U45:U48" si="5">T45*$G45</f>
        <v>49400</v>
      </c>
      <c r="V45" s="671">
        <v>30350</v>
      </c>
      <c r="W45" s="324">
        <f t="shared" ref="W45:W48" si="6">V45*$G45</f>
        <v>230660</v>
      </c>
      <c r="X45" s="763">
        <f>MIN(H45:U45)</f>
        <v>2527.5</v>
      </c>
      <c r="Y45" s="763">
        <f t="shared" ref="Y45:Y48" si="7">X45*$G45</f>
        <v>19209</v>
      </c>
    </row>
    <row r="46" spans="1:25" s="306" customFormat="1" ht="33" customHeight="1">
      <c r="A46" s="6"/>
      <c r="B46" s="376" t="s">
        <v>399</v>
      </c>
      <c r="C46" s="7" t="s">
        <v>418</v>
      </c>
      <c r="D46" s="365"/>
      <c r="E46" s="11" t="s">
        <v>417</v>
      </c>
      <c r="F46" s="366" t="s">
        <v>24</v>
      </c>
      <c r="G46" s="360">
        <v>7.6</v>
      </c>
      <c r="H46" s="366">
        <v>6500</v>
      </c>
      <c r="I46" s="324">
        <f t="shared" si="0"/>
        <v>49400</v>
      </c>
      <c r="J46" s="366">
        <v>3250</v>
      </c>
      <c r="K46" s="324">
        <f t="shared" si="1"/>
        <v>24700</v>
      </c>
      <c r="L46" s="366">
        <v>3500</v>
      </c>
      <c r="M46" s="324">
        <f t="shared" si="0"/>
        <v>26600</v>
      </c>
      <c r="N46" s="366">
        <v>3500</v>
      </c>
      <c r="O46" s="324">
        <f t="shared" si="2"/>
        <v>26600</v>
      </c>
      <c r="P46" s="366">
        <v>2750</v>
      </c>
      <c r="Q46" s="324">
        <f t="shared" si="3"/>
        <v>20900</v>
      </c>
      <c r="R46" s="366">
        <v>2750</v>
      </c>
      <c r="S46" s="324">
        <f t="shared" si="4"/>
        <v>20900</v>
      </c>
      <c r="T46" s="671">
        <v>6000</v>
      </c>
      <c r="U46" s="324">
        <f t="shared" si="5"/>
        <v>45600</v>
      </c>
      <c r="V46" s="671">
        <v>5500</v>
      </c>
      <c r="W46" s="324">
        <f t="shared" si="6"/>
        <v>41800</v>
      </c>
      <c r="X46" s="763">
        <f>MIN(H46:U46)</f>
        <v>2750</v>
      </c>
      <c r="Y46" s="763">
        <f t="shared" si="7"/>
        <v>20900</v>
      </c>
    </row>
    <row r="47" spans="1:25" s="306" customFormat="1" ht="47.25">
      <c r="A47" s="6"/>
      <c r="B47" s="376" t="s">
        <v>403</v>
      </c>
      <c r="C47" s="7" t="s">
        <v>419</v>
      </c>
      <c r="D47" s="365"/>
      <c r="E47" s="6"/>
      <c r="F47" s="366" t="s">
        <v>24</v>
      </c>
      <c r="G47" s="360">
        <v>5.5</v>
      </c>
      <c r="H47" s="366">
        <v>5500</v>
      </c>
      <c r="I47" s="324">
        <f t="shared" si="0"/>
        <v>30250</v>
      </c>
      <c r="J47" s="366">
        <v>3350</v>
      </c>
      <c r="K47" s="324">
        <f t="shared" si="1"/>
        <v>18425</v>
      </c>
      <c r="L47" s="366">
        <v>3800</v>
      </c>
      <c r="M47" s="324">
        <f t="shared" si="0"/>
        <v>20900</v>
      </c>
      <c r="N47" s="366">
        <v>3800</v>
      </c>
      <c r="O47" s="324">
        <f t="shared" si="2"/>
        <v>20900</v>
      </c>
      <c r="P47" s="366">
        <v>4312</v>
      </c>
      <c r="Q47" s="324">
        <f t="shared" si="3"/>
        <v>23716</v>
      </c>
      <c r="R47" s="366">
        <v>3600</v>
      </c>
      <c r="S47" s="324">
        <f t="shared" si="4"/>
        <v>19800</v>
      </c>
      <c r="T47" s="671">
        <v>3350</v>
      </c>
      <c r="U47" s="324">
        <f t="shared" si="5"/>
        <v>18425</v>
      </c>
      <c r="V47" s="671">
        <v>3350</v>
      </c>
      <c r="W47" s="324">
        <f t="shared" si="6"/>
        <v>18425</v>
      </c>
      <c r="X47" s="763">
        <f>MIN(H47:U47)</f>
        <v>3350</v>
      </c>
      <c r="Y47" s="763">
        <f t="shared" si="7"/>
        <v>18425</v>
      </c>
    </row>
    <row r="48" spans="1:25" s="306" customFormat="1" ht="31.5" customHeight="1">
      <c r="A48" s="6"/>
      <c r="B48" s="376" t="s">
        <v>406</v>
      </c>
      <c r="C48" s="7" t="s">
        <v>420</v>
      </c>
      <c r="D48" s="365"/>
      <c r="E48" s="6"/>
      <c r="F48" s="366" t="s">
        <v>24</v>
      </c>
      <c r="G48" s="360">
        <v>4.9000000000000004</v>
      </c>
      <c r="H48" s="366">
        <v>4500</v>
      </c>
      <c r="I48" s="324">
        <f t="shared" si="0"/>
        <v>22050</v>
      </c>
      <c r="J48" s="366">
        <v>2250</v>
      </c>
      <c r="K48" s="324">
        <f t="shared" si="1"/>
        <v>11025</v>
      </c>
      <c r="L48" s="366">
        <v>1650</v>
      </c>
      <c r="M48" s="324">
        <f t="shared" si="0"/>
        <v>8085.0000000000009</v>
      </c>
      <c r="N48" s="366">
        <v>1650</v>
      </c>
      <c r="O48" s="324">
        <f t="shared" si="2"/>
        <v>8085.0000000000009</v>
      </c>
      <c r="P48" s="366">
        <v>3080</v>
      </c>
      <c r="Q48" s="324">
        <f t="shared" si="3"/>
        <v>15092.000000000002</v>
      </c>
      <c r="R48" s="366">
        <v>1950</v>
      </c>
      <c r="S48" s="324">
        <f t="shared" si="4"/>
        <v>9555</v>
      </c>
      <c r="T48" s="671">
        <v>2250</v>
      </c>
      <c r="U48" s="324">
        <f t="shared" si="5"/>
        <v>11025</v>
      </c>
      <c r="V48" s="671">
        <v>1650</v>
      </c>
      <c r="W48" s="324">
        <f t="shared" si="6"/>
        <v>8085.0000000000009</v>
      </c>
      <c r="X48" s="763">
        <f>MIN(H48:U48)</f>
        <v>1650</v>
      </c>
      <c r="Y48" s="763">
        <f t="shared" si="7"/>
        <v>8085.0000000000009</v>
      </c>
    </row>
    <row r="49" spans="1:25" s="306" customFormat="1" ht="19.5" customHeight="1">
      <c r="A49" s="6"/>
      <c r="B49" s="376"/>
      <c r="C49" s="7"/>
      <c r="D49" s="365"/>
      <c r="E49" s="6"/>
      <c r="F49" s="366"/>
      <c r="G49" s="6"/>
      <c r="H49" s="366"/>
      <c r="I49" s="6"/>
      <c r="J49" s="366"/>
      <c r="K49" s="6"/>
      <c r="L49" s="366"/>
      <c r="M49" s="6"/>
      <c r="N49" s="366"/>
      <c r="O49" s="6"/>
      <c r="P49" s="366"/>
      <c r="Q49" s="6"/>
      <c r="R49" s="366"/>
      <c r="S49" s="6"/>
      <c r="T49" s="6"/>
      <c r="U49" s="6"/>
      <c r="V49" s="6"/>
      <c r="W49" s="6"/>
      <c r="X49" s="780"/>
      <c r="Y49" s="780"/>
    </row>
    <row r="50" spans="1:25" s="306" customFormat="1" ht="126">
      <c r="A50" s="6">
        <v>4</v>
      </c>
      <c r="B50" s="379" t="s">
        <v>421</v>
      </c>
      <c r="C50" s="367" t="s">
        <v>422</v>
      </c>
      <c r="D50" s="7" t="s">
        <v>65</v>
      </c>
      <c r="E50" s="6"/>
      <c r="F50" s="366" t="s">
        <v>24</v>
      </c>
      <c r="G50" s="360">
        <v>120</v>
      </c>
      <c r="H50" s="366">
        <v>3500</v>
      </c>
      <c r="I50" s="324">
        <f>H50*$G50</f>
        <v>420000</v>
      </c>
      <c r="J50" s="366">
        <v>2100</v>
      </c>
      <c r="K50" s="324">
        <f>J50*$G50</f>
        <v>252000</v>
      </c>
      <c r="L50" s="366">
        <v>2450</v>
      </c>
      <c r="M50" s="324">
        <f>L50*$G50</f>
        <v>294000</v>
      </c>
      <c r="N50" s="366">
        <v>2000</v>
      </c>
      <c r="O50" s="324">
        <f>N50*$G50</f>
        <v>240000</v>
      </c>
      <c r="P50" s="366">
        <v>4400</v>
      </c>
      <c r="Q50" s="324">
        <f>P50*$G50</f>
        <v>528000</v>
      </c>
      <c r="R50" s="366">
        <v>3600</v>
      </c>
      <c r="S50" s="324">
        <f>R50*$G50</f>
        <v>432000</v>
      </c>
      <c r="T50" s="671">
        <v>5500</v>
      </c>
      <c r="U50" s="324">
        <f>T50*$G50</f>
        <v>660000</v>
      </c>
      <c r="V50" s="671">
        <v>5000</v>
      </c>
      <c r="W50" s="324">
        <f>V50*$G50</f>
        <v>600000</v>
      </c>
      <c r="X50" s="763">
        <f>MIN(H50:U50)</f>
        <v>2000</v>
      </c>
      <c r="Y50" s="763">
        <f>X50*$G50</f>
        <v>240000</v>
      </c>
    </row>
    <row r="51" spans="1:25" s="306" customFormat="1" ht="15.75">
      <c r="A51" s="368"/>
      <c r="B51" s="379"/>
      <c r="C51" s="367"/>
      <c r="D51" s="7"/>
      <c r="E51" s="6"/>
      <c r="F51" s="366"/>
      <c r="G51" s="360"/>
      <c r="H51" s="366"/>
      <c r="I51" s="360"/>
      <c r="J51" s="366"/>
      <c r="K51" s="360"/>
      <c r="L51" s="366"/>
      <c r="M51" s="360"/>
      <c r="N51" s="366"/>
      <c r="O51" s="360"/>
      <c r="P51" s="366"/>
      <c r="Q51" s="360"/>
      <c r="R51" s="366"/>
      <c r="S51" s="360"/>
      <c r="T51" s="671"/>
      <c r="U51" s="360"/>
      <c r="V51" s="671"/>
      <c r="W51" s="360"/>
      <c r="X51" s="773"/>
      <c r="Y51" s="781"/>
    </row>
    <row r="52" spans="1:25" s="306" customFormat="1" ht="79.5" thickBot="1">
      <c r="A52" s="368">
        <v>5</v>
      </c>
      <c r="B52" s="379" t="s">
        <v>423</v>
      </c>
      <c r="C52" s="367" t="s">
        <v>424</v>
      </c>
      <c r="D52" s="6" t="s">
        <v>365</v>
      </c>
      <c r="E52" s="6"/>
      <c r="F52" s="366" t="s">
        <v>2</v>
      </c>
      <c r="G52" s="360">
        <v>30</v>
      </c>
      <c r="H52" s="366">
        <v>4200</v>
      </c>
      <c r="I52" s="324">
        <f>H52*$G52</f>
        <v>126000</v>
      </c>
      <c r="J52" s="366">
        <v>950</v>
      </c>
      <c r="K52" s="324">
        <f>J52*$G52</f>
        <v>28500</v>
      </c>
      <c r="L52" s="366">
        <v>1500</v>
      </c>
      <c r="M52" s="324">
        <f>L52*$G52</f>
        <v>45000</v>
      </c>
      <c r="N52" s="366">
        <v>1500</v>
      </c>
      <c r="O52" s="324">
        <f>N52*$G52</f>
        <v>45000</v>
      </c>
      <c r="P52" s="366">
        <v>950</v>
      </c>
      <c r="Q52" s="324">
        <f>P52*$G52</f>
        <v>28500</v>
      </c>
      <c r="R52" s="366"/>
      <c r="S52" s="324">
        <f>R52*$G52</f>
        <v>0</v>
      </c>
      <c r="T52" s="671">
        <v>7600</v>
      </c>
      <c r="U52" s="324">
        <f>T52*$G52</f>
        <v>228000</v>
      </c>
      <c r="V52" s="671">
        <v>3550</v>
      </c>
      <c r="W52" s="324">
        <f>V52*$G52</f>
        <v>106500</v>
      </c>
      <c r="X52" s="763">
        <f>MIN(H52:U52)</f>
        <v>0</v>
      </c>
      <c r="Y52" s="763">
        <f>X52*$G52</f>
        <v>0</v>
      </c>
    </row>
    <row r="53" spans="1:25" ht="16.5" thickBot="1">
      <c r="A53" s="339" t="s">
        <v>425</v>
      </c>
      <c r="B53" s="340"/>
      <c r="C53" s="340"/>
      <c r="D53" s="340"/>
      <c r="E53" s="340"/>
      <c r="F53" s="340"/>
      <c r="G53" s="341"/>
      <c r="H53" s="342"/>
      <c r="I53" s="341"/>
      <c r="J53" s="342"/>
      <c r="K53" s="341"/>
      <c r="L53" s="342"/>
      <c r="M53" s="341"/>
      <c r="N53" s="342"/>
      <c r="O53" s="341"/>
      <c r="P53" s="342"/>
      <c r="Q53" s="341"/>
      <c r="R53" s="342"/>
      <c r="S53" s="341"/>
      <c r="T53" s="668"/>
      <c r="U53" s="341"/>
      <c r="V53" s="668"/>
      <c r="W53" s="341"/>
      <c r="X53" s="768"/>
      <c r="Y53" s="769"/>
    </row>
    <row r="54" spans="1:25" ht="15.75">
      <c r="A54" s="381"/>
      <c r="B54" s="379"/>
      <c r="C54" s="382"/>
      <c r="D54" s="383"/>
      <c r="E54" s="384"/>
      <c r="F54" s="385"/>
      <c r="G54" s="383"/>
      <c r="H54" s="385"/>
      <c r="I54" s="383"/>
      <c r="J54" s="385"/>
      <c r="K54" s="383"/>
      <c r="L54" s="385"/>
      <c r="M54" s="383"/>
      <c r="N54" s="385"/>
      <c r="O54" s="383"/>
      <c r="P54" s="385"/>
      <c r="Q54" s="383"/>
      <c r="R54" s="385"/>
      <c r="S54" s="383"/>
      <c r="T54" s="388"/>
      <c r="U54" s="383"/>
      <c r="V54" s="388"/>
      <c r="W54" s="383"/>
      <c r="X54" s="782"/>
      <c r="Y54" s="783"/>
    </row>
    <row r="55" spans="1:25" ht="31.5">
      <c r="A55" s="386">
        <v>1</v>
      </c>
      <c r="B55" s="320" t="s">
        <v>426</v>
      </c>
      <c r="C55" s="387" t="s">
        <v>427</v>
      </c>
      <c r="D55" s="388"/>
      <c r="E55" s="389"/>
      <c r="F55" s="390"/>
      <c r="G55" s="388"/>
      <c r="H55" s="390"/>
      <c r="I55" s="388"/>
      <c r="J55" s="390"/>
      <c r="K55" s="388"/>
      <c r="L55" s="390"/>
      <c r="M55" s="388"/>
      <c r="N55" s="390"/>
      <c r="O55" s="388"/>
      <c r="P55" s="390"/>
      <c r="Q55" s="388"/>
      <c r="R55" s="390"/>
      <c r="S55" s="388"/>
      <c r="T55" s="388"/>
      <c r="U55" s="388"/>
      <c r="V55" s="388"/>
      <c r="W55" s="388"/>
      <c r="X55" s="782"/>
      <c r="Y55" s="782"/>
    </row>
    <row r="56" spans="1:25" ht="15.75">
      <c r="A56" s="386"/>
      <c r="B56" s="391"/>
      <c r="C56" s="387" t="s">
        <v>428</v>
      </c>
      <c r="D56" s="388"/>
      <c r="E56" s="389"/>
      <c r="F56" s="366" t="s">
        <v>24</v>
      </c>
      <c r="G56" s="360">
        <v>45</v>
      </c>
      <c r="H56" s="366">
        <v>3200</v>
      </c>
      <c r="I56" s="324">
        <f>H56*$G56</f>
        <v>144000</v>
      </c>
      <c r="J56" s="366">
        <v>2300</v>
      </c>
      <c r="K56" s="324">
        <f>J56*$G56</f>
        <v>103500</v>
      </c>
      <c r="L56" s="366">
        <v>2800</v>
      </c>
      <c r="M56" s="324">
        <f>L56*$G56</f>
        <v>126000</v>
      </c>
      <c r="N56" s="366">
        <v>2600</v>
      </c>
      <c r="O56" s="324">
        <f>N56*$G56</f>
        <v>117000</v>
      </c>
      <c r="P56" s="360">
        <f>325*11</f>
        <v>3575</v>
      </c>
      <c r="Q56" s="324">
        <f>P56*$G56</f>
        <v>160875</v>
      </c>
      <c r="R56" s="360">
        <v>2800</v>
      </c>
      <c r="S56" s="324">
        <f>R56*$G56</f>
        <v>126000</v>
      </c>
      <c r="T56" s="671">
        <v>1885</v>
      </c>
      <c r="U56" s="324">
        <f>T56*$G56</f>
        <v>84825</v>
      </c>
      <c r="V56" s="671">
        <v>1885</v>
      </c>
      <c r="W56" s="324">
        <f>V56*$G56</f>
        <v>84825</v>
      </c>
      <c r="X56" s="763">
        <f>MIN(H56:U56)</f>
        <v>1885</v>
      </c>
      <c r="Y56" s="763">
        <f>X56*$G56</f>
        <v>84825</v>
      </c>
    </row>
    <row r="57" spans="1:25" ht="15.75">
      <c r="A57" s="392"/>
      <c r="B57" s="391"/>
      <c r="C57" s="387"/>
      <c r="D57" s="388"/>
      <c r="E57" s="389"/>
      <c r="F57" s="366"/>
      <c r="G57" s="360"/>
      <c r="H57" s="366"/>
      <c r="I57" s="360"/>
      <c r="J57" s="366"/>
      <c r="K57" s="360"/>
      <c r="L57" s="366"/>
      <c r="M57" s="360"/>
      <c r="N57" s="366"/>
      <c r="O57" s="360"/>
      <c r="P57" s="360"/>
      <c r="Q57" s="360"/>
      <c r="R57" s="360"/>
      <c r="S57" s="360"/>
      <c r="T57" s="671"/>
      <c r="U57" s="360"/>
      <c r="V57" s="671"/>
      <c r="W57" s="360"/>
      <c r="X57" s="773"/>
      <c r="Y57" s="781"/>
    </row>
    <row r="58" spans="1:25" ht="31.5">
      <c r="A58" s="6">
        <v>2</v>
      </c>
      <c r="B58" s="13" t="s">
        <v>429</v>
      </c>
      <c r="C58" s="393" t="s">
        <v>430</v>
      </c>
      <c r="D58" s="388"/>
      <c r="E58" s="389"/>
      <c r="F58" s="366" t="s">
        <v>24</v>
      </c>
      <c r="G58" s="360">
        <v>7.5</v>
      </c>
      <c r="H58" s="366">
        <v>7500</v>
      </c>
      <c r="I58" s="324">
        <f>H58*$G58</f>
        <v>56250</v>
      </c>
      <c r="J58" s="366">
        <v>3250</v>
      </c>
      <c r="K58" s="324">
        <f>J58*$G58</f>
        <v>24375</v>
      </c>
      <c r="L58" s="366">
        <v>7600</v>
      </c>
      <c r="M58" s="324">
        <f>L58*$G58</f>
        <v>57000</v>
      </c>
      <c r="N58" s="366">
        <v>6500</v>
      </c>
      <c r="O58" s="324">
        <f>N58*$G58</f>
        <v>48750</v>
      </c>
      <c r="P58" s="360">
        <v>2400</v>
      </c>
      <c r="Q58" s="324">
        <f>P58*$G58</f>
        <v>18000</v>
      </c>
      <c r="R58" s="360">
        <v>2400</v>
      </c>
      <c r="S58" s="324">
        <f>R58*$G58</f>
        <v>18000</v>
      </c>
      <c r="T58" s="671">
        <v>4500</v>
      </c>
      <c r="U58" s="324">
        <f>T58*$G58</f>
        <v>33750</v>
      </c>
      <c r="V58" s="671">
        <v>3200</v>
      </c>
      <c r="W58" s="324">
        <f>V58*$G58</f>
        <v>24000</v>
      </c>
      <c r="X58" s="763">
        <f>MIN(H58:U58)</f>
        <v>2400</v>
      </c>
      <c r="Y58" s="763">
        <f>X58*$G58</f>
        <v>18000</v>
      </c>
    </row>
    <row r="59" spans="1:25" ht="15.75">
      <c r="A59" s="311"/>
      <c r="B59" s="394"/>
      <c r="C59" s="395"/>
      <c r="D59" s="396"/>
      <c r="E59" s="397"/>
      <c r="F59" s="398"/>
      <c r="G59" s="399"/>
      <c r="H59" s="398"/>
      <c r="I59" s="590">
        <f>SUM(I6:I58)</f>
        <v>2387072.5</v>
      </c>
      <c r="J59" s="398"/>
      <c r="K59" s="590">
        <f>SUM(K6:K58)</f>
        <v>1395329.5</v>
      </c>
      <c r="L59" s="398"/>
      <c r="M59" s="590">
        <f>SUM(M6:M58)</f>
        <v>3031930</v>
      </c>
      <c r="N59" s="398"/>
      <c r="O59" s="590">
        <f>SUM(O6:O58)</f>
        <v>2252742</v>
      </c>
      <c r="P59" s="398"/>
      <c r="Q59" s="635">
        <f>SUM(Q6:Q58)</f>
        <v>2406722</v>
      </c>
      <c r="R59" s="398"/>
      <c r="S59" s="635">
        <f>SUM(S6:S58)</f>
        <v>1751154</v>
      </c>
      <c r="T59" s="398"/>
      <c r="U59" s="635">
        <f>SUM(U6:U58)</f>
        <v>2625954.5</v>
      </c>
      <c r="V59" s="398"/>
      <c r="W59" s="635">
        <f>SUM(W6:W58)</f>
        <v>2453387</v>
      </c>
      <c r="X59" s="784"/>
      <c r="Y59" s="785">
        <f>SUM(Y6:Y58)</f>
        <v>1204411</v>
      </c>
    </row>
    <row r="60" spans="1:25" ht="15.75">
      <c r="A60" s="400"/>
      <c r="B60" s="401"/>
      <c r="C60" s="402"/>
      <c r="D60" s="388"/>
      <c r="E60" s="389"/>
      <c r="F60" s="366"/>
      <c r="G60" s="360"/>
      <c r="H60" s="366"/>
      <c r="I60" s="360"/>
      <c r="J60" s="366"/>
      <c r="K60" s="360"/>
      <c r="L60" s="366"/>
      <c r="M60" s="591"/>
      <c r="N60" s="366"/>
      <c r="O60" s="591"/>
      <c r="P60" s="366"/>
      <c r="Q60" s="591"/>
      <c r="R60" s="366"/>
      <c r="S60" s="591"/>
      <c r="T60" s="366"/>
      <c r="U60" s="591"/>
      <c r="V60" s="366"/>
      <c r="W60" s="591"/>
      <c r="X60" s="366"/>
      <c r="Y60" s="591"/>
    </row>
    <row r="61" spans="1:25">
      <c r="A61" s="403"/>
      <c r="D61" s="388"/>
      <c r="E61" s="389"/>
      <c r="F61" s="390"/>
      <c r="G61" s="388"/>
      <c r="H61" s="390"/>
      <c r="I61" s="388"/>
      <c r="J61" s="390"/>
      <c r="K61" s="388"/>
      <c r="L61" s="390"/>
      <c r="M61" s="388"/>
      <c r="N61" s="390"/>
      <c r="O61" s="388"/>
      <c r="P61" s="390"/>
      <c r="Q61" s="388"/>
      <c r="R61" s="390"/>
      <c r="S61" s="388"/>
      <c r="T61" s="390"/>
      <c r="U61" s="388"/>
      <c r="V61" s="390"/>
      <c r="W61" s="388"/>
      <c r="X61" s="390"/>
      <c r="Y61" s="388"/>
    </row>
    <row r="62" spans="1:25">
      <c r="A62" s="403"/>
      <c r="E62" s="403"/>
      <c r="F62" s="406"/>
      <c r="G62" s="406"/>
      <c r="H62" s="406"/>
      <c r="I62" s="405"/>
      <c r="J62" s="406"/>
      <c r="K62" s="405"/>
      <c r="L62" s="406"/>
      <c r="M62" s="405"/>
      <c r="N62" s="406"/>
      <c r="O62" s="405"/>
      <c r="P62" s="406"/>
      <c r="Q62" s="405"/>
      <c r="R62" s="406"/>
      <c r="S62" s="405"/>
      <c r="T62" s="406"/>
      <c r="U62" s="405"/>
      <c r="V62" s="406"/>
      <c r="W62" s="405"/>
      <c r="X62" s="406"/>
      <c r="Y62" s="405"/>
    </row>
    <row r="63" spans="1:25">
      <c r="A63" s="403"/>
      <c r="E63" s="403"/>
      <c r="F63" s="406"/>
      <c r="G63" s="406"/>
      <c r="H63" s="406"/>
      <c r="I63" s="405"/>
      <c r="J63" s="406"/>
      <c r="K63" s="405"/>
      <c r="L63" s="406"/>
      <c r="M63" s="592"/>
      <c r="N63" s="406"/>
      <c r="O63" s="592"/>
      <c r="P63" s="406"/>
      <c r="Q63" s="592"/>
      <c r="R63" s="406"/>
      <c r="S63" s="592"/>
      <c r="T63" s="406"/>
      <c r="U63" s="592"/>
      <c r="V63" s="406"/>
      <c r="W63" s="592"/>
      <c r="X63" s="406"/>
      <c r="Y63" s="592"/>
    </row>
    <row r="64" spans="1:25">
      <c r="A64" s="403"/>
      <c r="E64" s="403"/>
      <c r="F64" s="406"/>
      <c r="G64" s="406"/>
      <c r="H64" s="406"/>
      <c r="I64" s="405"/>
      <c r="J64" s="406"/>
      <c r="K64" s="405"/>
      <c r="L64" s="406"/>
      <c r="M64" s="405"/>
      <c r="N64" s="406"/>
      <c r="O64" s="405"/>
      <c r="P64" s="406"/>
      <c r="Q64" s="405"/>
      <c r="R64" s="406"/>
      <c r="S64" s="405"/>
      <c r="T64" s="406"/>
      <c r="U64" s="405"/>
      <c r="V64" s="406"/>
      <c r="W64" s="405"/>
      <c r="X64" s="406"/>
      <c r="Y64" s="405"/>
    </row>
    <row r="65" spans="1:25">
      <c r="A65" s="403"/>
      <c r="E65" s="403"/>
      <c r="F65" s="406"/>
      <c r="G65" s="406"/>
      <c r="H65" s="406"/>
      <c r="I65" s="405"/>
      <c r="J65" s="406"/>
      <c r="K65" s="405"/>
      <c r="L65" s="406"/>
      <c r="M65" s="405"/>
      <c r="N65" s="406"/>
      <c r="O65" s="405"/>
      <c r="P65" s="406"/>
      <c r="Q65" s="405"/>
      <c r="R65" s="406"/>
      <c r="S65" s="405"/>
      <c r="T65" s="406"/>
      <c r="U65" s="405"/>
      <c r="V65" s="406"/>
      <c r="W65" s="405"/>
      <c r="X65" s="406"/>
      <c r="Y65" s="405"/>
    </row>
    <row r="66" spans="1:25">
      <c r="A66" s="403"/>
      <c r="E66" s="403"/>
      <c r="F66" s="406"/>
      <c r="G66" s="406"/>
      <c r="H66" s="406"/>
      <c r="I66" s="405"/>
      <c r="J66" s="406"/>
      <c r="K66" s="405"/>
      <c r="L66" s="406"/>
      <c r="M66" s="405"/>
      <c r="N66" s="406"/>
      <c r="O66" s="405"/>
      <c r="P66" s="406"/>
      <c r="Q66" s="405"/>
      <c r="R66" s="406"/>
      <c r="S66" s="405"/>
      <c r="T66" s="406"/>
      <c r="U66" s="405"/>
      <c r="V66" s="406"/>
      <c r="W66" s="405"/>
      <c r="X66" s="406"/>
      <c r="Y66" s="405"/>
    </row>
    <row r="67" spans="1:25">
      <c r="A67" s="403"/>
      <c r="E67" s="403"/>
      <c r="F67" s="406"/>
      <c r="G67" s="406"/>
      <c r="H67" s="406"/>
      <c r="I67" s="405"/>
      <c r="J67" s="406"/>
      <c r="K67" s="405"/>
      <c r="L67" s="406"/>
      <c r="M67" s="405"/>
      <c r="N67" s="406"/>
      <c r="O67" s="405"/>
      <c r="P67" s="406"/>
      <c r="Q67" s="405"/>
      <c r="R67" s="406"/>
      <c r="S67" s="405"/>
      <c r="T67" s="406"/>
      <c r="U67" s="405"/>
      <c r="V67" s="406"/>
      <c r="W67" s="405"/>
      <c r="X67" s="406"/>
      <c r="Y67" s="405"/>
    </row>
    <row r="68" spans="1:25">
      <c r="A68" s="403"/>
      <c r="E68" s="403"/>
      <c r="F68" s="406"/>
      <c r="G68" s="406"/>
      <c r="H68" s="406"/>
      <c r="I68" s="405"/>
      <c r="J68" s="406"/>
      <c r="K68" s="405"/>
      <c r="L68" s="406"/>
      <c r="M68" s="405"/>
      <c r="N68" s="406"/>
      <c r="O68" s="405"/>
      <c r="P68" s="406"/>
      <c r="Q68" s="405"/>
      <c r="R68" s="406"/>
      <c r="S68" s="405"/>
      <c r="T68" s="406"/>
      <c r="U68" s="405"/>
      <c r="V68" s="406"/>
      <c r="W68" s="405"/>
      <c r="X68" s="406"/>
      <c r="Y68" s="405"/>
    </row>
    <row r="69" spans="1:25">
      <c r="A69" s="403"/>
      <c r="E69" s="403"/>
      <c r="F69" s="406"/>
      <c r="G69" s="406"/>
      <c r="H69" s="406"/>
      <c r="I69" s="405"/>
      <c r="J69" s="406"/>
      <c r="K69" s="405"/>
      <c r="L69" s="406"/>
      <c r="M69" s="405"/>
      <c r="N69" s="406"/>
      <c r="O69" s="405"/>
      <c r="P69" s="406"/>
      <c r="Q69" s="405"/>
      <c r="R69" s="406"/>
      <c r="S69" s="405"/>
      <c r="T69" s="406"/>
      <c r="U69" s="405"/>
      <c r="V69" s="406"/>
      <c r="W69" s="405"/>
      <c r="X69" s="406"/>
      <c r="Y69" s="405"/>
    </row>
    <row r="70" spans="1:25">
      <c r="A70" s="403"/>
      <c r="E70" s="403"/>
      <c r="F70" s="406"/>
      <c r="G70" s="406"/>
      <c r="H70" s="406"/>
      <c r="I70" s="405"/>
      <c r="J70" s="406"/>
      <c r="K70" s="405"/>
      <c r="L70" s="406"/>
      <c r="M70" s="405"/>
      <c r="N70" s="406"/>
      <c r="O70" s="405"/>
      <c r="P70" s="406"/>
      <c r="Q70" s="405"/>
      <c r="R70" s="406"/>
      <c r="S70" s="405"/>
      <c r="T70" s="406"/>
      <c r="U70" s="405"/>
      <c r="V70" s="406"/>
      <c r="W70" s="405"/>
      <c r="X70" s="406"/>
      <c r="Y70" s="405"/>
    </row>
    <row r="71" spans="1:25">
      <c r="A71" s="403"/>
      <c r="E71" s="403"/>
      <c r="F71" s="406"/>
      <c r="G71" s="406"/>
      <c r="H71" s="406"/>
      <c r="I71" s="405"/>
      <c r="J71" s="406"/>
      <c r="K71" s="405"/>
      <c r="L71" s="406"/>
      <c r="M71" s="405"/>
      <c r="N71" s="406"/>
      <c r="O71" s="405"/>
      <c r="P71" s="406"/>
      <c r="Q71" s="405"/>
      <c r="R71" s="406"/>
      <c r="S71" s="405"/>
      <c r="T71" s="406"/>
      <c r="U71" s="405"/>
      <c r="V71" s="406"/>
      <c r="W71" s="405"/>
      <c r="X71" s="406"/>
      <c r="Y71" s="405"/>
    </row>
    <row r="72" spans="1:25">
      <c r="A72" s="403"/>
      <c r="E72" s="403"/>
      <c r="F72" s="406"/>
      <c r="G72" s="406"/>
      <c r="H72" s="406"/>
      <c r="I72" s="405"/>
      <c r="J72" s="406"/>
      <c r="K72" s="405"/>
      <c r="L72" s="406"/>
      <c r="M72" s="405"/>
      <c r="N72" s="406"/>
      <c r="O72" s="405"/>
      <c r="P72" s="406"/>
      <c r="Q72" s="405"/>
      <c r="R72" s="406"/>
      <c r="S72" s="405"/>
      <c r="T72" s="406"/>
      <c r="U72" s="405"/>
      <c r="V72" s="406"/>
      <c r="W72" s="405"/>
      <c r="X72" s="406"/>
      <c r="Y72" s="405"/>
    </row>
    <row r="73" spans="1:25">
      <c r="A73" s="403"/>
      <c r="E73" s="403"/>
      <c r="F73" s="406"/>
      <c r="G73" s="406"/>
      <c r="H73" s="406"/>
      <c r="I73" s="405"/>
      <c r="J73" s="406"/>
      <c r="K73" s="405"/>
      <c r="L73" s="406"/>
      <c r="M73" s="405"/>
      <c r="N73" s="406"/>
      <c r="O73" s="405"/>
      <c r="P73" s="406"/>
      <c r="Q73" s="405"/>
      <c r="R73" s="406"/>
      <c r="S73" s="405"/>
      <c r="T73" s="406"/>
      <c r="U73" s="405"/>
      <c r="V73" s="406"/>
      <c r="W73" s="405"/>
      <c r="X73" s="406"/>
      <c r="Y73" s="405"/>
    </row>
    <row r="74" spans="1:25">
      <c r="A74" s="403"/>
      <c r="E74" s="403"/>
      <c r="F74" s="406"/>
      <c r="G74" s="406"/>
      <c r="H74" s="406"/>
      <c r="I74" s="405"/>
      <c r="J74" s="406"/>
      <c r="K74" s="405"/>
      <c r="L74" s="406"/>
      <c r="M74" s="405"/>
      <c r="N74" s="406"/>
      <c r="O74" s="405"/>
      <c r="P74" s="406"/>
      <c r="Q74" s="405"/>
      <c r="R74" s="406"/>
      <c r="S74" s="405"/>
      <c r="T74" s="406"/>
      <c r="U74" s="405"/>
      <c r="V74" s="406"/>
      <c r="W74" s="405"/>
      <c r="X74" s="406"/>
      <c r="Y74" s="405"/>
    </row>
    <row r="75" spans="1:25">
      <c r="A75" s="403"/>
      <c r="E75" s="403"/>
      <c r="F75" s="406"/>
      <c r="G75" s="406"/>
      <c r="H75" s="406"/>
      <c r="I75" s="405"/>
      <c r="J75" s="406"/>
      <c r="K75" s="405"/>
      <c r="L75" s="406"/>
      <c r="M75" s="405"/>
      <c r="N75" s="406"/>
      <c r="O75" s="405"/>
      <c r="P75" s="406"/>
      <c r="Q75" s="405"/>
      <c r="R75" s="406"/>
      <c r="S75" s="405"/>
      <c r="T75" s="406"/>
      <c r="U75" s="405"/>
      <c r="V75" s="406"/>
      <c r="W75" s="405"/>
      <c r="X75" s="406"/>
      <c r="Y75" s="405"/>
    </row>
    <row r="76" spans="1:25">
      <c r="A76" s="403"/>
      <c r="E76" s="403"/>
      <c r="F76" s="406"/>
      <c r="G76" s="406"/>
      <c r="H76" s="406"/>
      <c r="I76" s="405"/>
      <c r="J76" s="406"/>
      <c r="K76" s="405"/>
      <c r="L76" s="406"/>
      <c r="M76" s="405"/>
      <c r="N76" s="406"/>
      <c r="O76" s="405"/>
      <c r="P76" s="406"/>
      <c r="Q76" s="405"/>
      <c r="R76" s="406"/>
      <c r="S76" s="405"/>
      <c r="T76" s="406"/>
      <c r="U76" s="405"/>
      <c r="V76" s="406"/>
      <c r="W76" s="405"/>
      <c r="X76" s="406"/>
      <c r="Y76" s="405"/>
    </row>
    <row r="77" spans="1:25">
      <c r="A77" s="403"/>
      <c r="E77" s="403"/>
      <c r="F77" s="406"/>
      <c r="G77" s="406"/>
      <c r="H77" s="406"/>
      <c r="I77" s="405"/>
      <c r="J77" s="406"/>
      <c r="K77" s="405"/>
      <c r="L77" s="406"/>
      <c r="M77" s="405"/>
      <c r="N77" s="406"/>
      <c r="O77" s="405"/>
      <c r="P77" s="406"/>
      <c r="Q77" s="405"/>
      <c r="R77" s="406"/>
      <c r="S77" s="405"/>
      <c r="T77" s="406"/>
      <c r="U77" s="405"/>
      <c r="V77" s="406"/>
      <c r="W77" s="405"/>
      <c r="X77" s="406"/>
      <c r="Y77" s="405"/>
    </row>
    <row r="78" spans="1:25">
      <c r="A78" s="403"/>
      <c r="E78" s="403"/>
      <c r="F78" s="406"/>
      <c r="G78" s="406"/>
      <c r="H78" s="406"/>
      <c r="I78" s="405"/>
      <c r="J78" s="406"/>
      <c r="K78" s="405"/>
      <c r="L78" s="406"/>
      <c r="M78" s="405"/>
      <c r="N78" s="406"/>
      <c r="O78" s="405"/>
      <c r="P78" s="406"/>
      <c r="Q78" s="405"/>
      <c r="R78" s="406"/>
      <c r="S78" s="405"/>
      <c r="T78" s="406"/>
      <c r="U78" s="405"/>
      <c r="V78" s="406"/>
      <c r="W78" s="405"/>
      <c r="X78" s="406"/>
      <c r="Y78" s="405"/>
    </row>
    <row r="79" spans="1:25">
      <c r="A79" s="403"/>
      <c r="E79" s="403"/>
      <c r="F79" s="406"/>
      <c r="G79" s="406"/>
      <c r="H79" s="406"/>
      <c r="I79" s="405"/>
      <c r="J79" s="406"/>
      <c r="K79" s="405"/>
      <c r="L79" s="406"/>
      <c r="M79" s="405"/>
      <c r="N79" s="406"/>
      <c r="O79" s="405"/>
      <c r="P79" s="406"/>
      <c r="Q79" s="405"/>
      <c r="R79" s="406"/>
      <c r="S79" s="405"/>
      <c r="T79" s="406"/>
      <c r="U79" s="405"/>
      <c r="V79" s="406"/>
      <c r="W79" s="405"/>
      <c r="X79" s="406"/>
      <c r="Y79" s="405"/>
    </row>
    <row r="80" spans="1:25">
      <c r="A80" s="403"/>
      <c r="E80" s="403"/>
      <c r="F80" s="406"/>
      <c r="G80" s="406"/>
      <c r="H80" s="406"/>
      <c r="I80" s="405"/>
      <c r="J80" s="406"/>
      <c r="K80" s="405"/>
      <c r="L80" s="406"/>
      <c r="M80" s="405"/>
      <c r="N80" s="406"/>
      <c r="O80" s="405"/>
      <c r="P80" s="406"/>
      <c r="Q80" s="405"/>
      <c r="R80" s="406"/>
      <c r="S80" s="405"/>
      <c r="T80" s="406"/>
      <c r="U80" s="405"/>
      <c r="V80" s="406"/>
      <c r="W80" s="405"/>
      <c r="X80" s="406"/>
      <c r="Y80" s="405"/>
    </row>
    <row r="81" spans="1:25">
      <c r="A81" s="403"/>
      <c r="E81" s="403"/>
      <c r="F81" s="406"/>
      <c r="G81" s="406"/>
      <c r="H81" s="406"/>
      <c r="I81" s="405"/>
      <c r="J81" s="406"/>
      <c r="K81" s="405"/>
      <c r="L81" s="406"/>
      <c r="M81" s="405"/>
      <c r="N81" s="406"/>
      <c r="O81" s="405"/>
      <c r="P81" s="406"/>
      <c r="Q81" s="405"/>
      <c r="R81" s="406"/>
      <c r="S81" s="405"/>
      <c r="T81" s="406"/>
      <c r="U81" s="405"/>
      <c r="V81" s="406"/>
      <c r="W81" s="405"/>
      <c r="X81" s="406"/>
      <c r="Y81" s="405"/>
    </row>
    <row r="82" spans="1:25">
      <c r="A82" s="403"/>
      <c r="E82" s="403"/>
      <c r="F82" s="406"/>
      <c r="G82" s="406"/>
      <c r="H82" s="406"/>
      <c r="I82" s="405"/>
      <c r="J82" s="406"/>
      <c r="K82" s="405"/>
      <c r="L82" s="406"/>
      <c r="M82" s="405"/>
      <c r="N82" s="406"/>
      <c r="O82" s="405"/>
      <c r="P82" s="406"/>
      <c r="Q82" s="405"/>
      <c r="R82" s="406"/>
      <c r="S82" s="405"/>
      <c r="T82" s="406"/>
      <c r="U82" s="405"/>
      <c r="V82" s="406"/>
      <c r="W82" s="405"/>
      <c r="X82" s="406"/>
      <c r="Y82" s="405"/>
    </row>
    <row r="83" spans="1:25">
      <c r="A83" s="403"/>
      <c r="E83" s="403"/>
      <c r="F83" s="406"/>
      <c r="G83" s="406"/>
      <c r="H83" s="406"/>
      <c r="I83" s="405"/>
      <c r="J83" s="406"/>
      <c r="K83" s="405"/>
      <c r="L83" s="406"/>
      <c r="M83" s="405"/>
      <c r="N83" s="406"/>
      <c r="O83" s="405"/>
      <c r="P83" s="406"/>
      <c r="Q83" s="405"/>
      <c r="R83" s="406"/>
      <c r="S83" s="405"/>
      <c r="T83" s="406"/>
      <c r="U83" s="405"/>
      <c r="V83" s="406"/>
      <c r="W83" s="405"/>
      <c r="X83" s="406"/>
      <c r="Y83" s="405"/>
    </row>
    <row r="84" spans="1:25">
      <c r="A84" s="403"/>
      <c r="E84" s="403"/>
      <c r="F84" s="406"/>
      <c r="G84" s="406"/>
      <c r="H84" s="406"/>
      <c r="I84" s="405"/>
      <c r="J84" s="406"/>
      <c r="K84" s="405"/>
      <c r="L84" s="406"/>
      <c r="M84" s="405"/>
      <c r="N84" s="406"/>
      <c r="O84" s="405"/>
      <c r="P84" s="406"/>
      <c r="Q84" s="405"/>
      <c r="R84" s="406"/>
      <c r="S84" s="405"/>
      <c r="T84" s="406"/>
      <c r="U84" s="405"/>
      <c r="V84" s="406"/>
      <c r="W84" s="405"/>
      <c r="X84" s="406"/>
      <c r="Y84" s="405"/>
    </row>
    <row r="85" spans="1:25">
      <c r="A85" s="403"/>
      <c r="E85" s="403"/>
      <c r="F85" s="406"/>
      <c r="G85" s="406"/>
      <c r="H85" s="406"/>
      <c r="I85" s="405"/>
      <c r="J85" s="406"/>
      <c r="K85" s="405"/>
      <c r="L85" s="406"/>
      <c r="M85" s="405"/>
      <c r="N85" s="406"/>
      <c r="O85" s="405"/>
      <c r="P85" s="406"/>
      <c r="Q85" s="405"/>
      <c r="R85" s="406"/>
      <c r="S85" s="405"/>
      <c r="T85" s="406"/>
      <c r="U85" s="405"/>
      <c r="V85" s="406"/>
      <c r="W85" s="405"/>
      <c r="X85" s="406"/>
      <c r="Y85" s="405"/>
    </row>
    <row r="86" spans="1:25">
      <c r="A86" s="403"/>
      <c r="E86" s="403"/>
      <c r="F86" s="406"/>
      <c r="G86" s="406"/>
      <c r="H86" s="406"/>
      <c r="I86" s="405"/>
      <c r="J86" s="406"/>
      <c r="K86" s="405"/>
      <c r="L86" s="406"/>
      <c r="M86" s="405"/>
      <c r="N86" s="406"/>
      <c r="O86" s="405"/>
      <c r="P86" s="406"/>
      <c r="Q86" s="405"/>
      <c r="R86" s="406"/>
      <c r="S86" s="405"/>
      <c r="T86" s="406"/>
      <c r="U86" s="405"/>
      <c r="V86" s="406"/>
      <c r="W86" s="405"/>
      <c r="X86" s="406"/>
      <c r="Y86" s="405"/>
    </row>
    <row r="87" spans="1:25">
      <c r="A87" s="403"/>
      <c r="E87" s="403"/>
      <c r="F87" s="406"/>
      <c r="G87" s="406"/>
      <c r="H87" s="406"/>
      <c r="I87" s="405"/>
      <c r="J87" s="406"/>
      <c r="K87" s="405"/>
      <c r="L87" s="406"/>
      <c r="M87" s="405"/>
      <c r="N87" s="406"/>
      <c r="O87" s="405"/>
      <c r="P87" s="406"/>
      <c r="Q87" s="405"/>
      <c r="R87" s="406"/>
      <c r="S87" s="405"/>
      <c r="T87" s="406"/>
      <c r="U87" s="405"/>
      <c r="V87" s="406"/>
      <c r="W87" s="405"/>
      <c r="X87" s="406"/>
      <c r="Y87" s="405"/>
    </row>
    <row r="88" spans="1:25">
      <c r="A88" s="403"/>
      <c r="E88" s="403"/>
      <c r="F88" s="406"/>
      <c r="G88" s="406"/>
      <c r="H88" s="406"/>
      <c r="I88" s="405"/>
      <c r="J88" s="406"/>
      <c r="K88" s="405"/>
      <c r="L88" s="406"/>
      <c r="M88" s="405"/>
      <c r="N88" s="406"/>
      <c r="O88" s="405"/>
      <c r="P88" s="406"/>
      <c r="Q88" s="405"/>
      <c r="R88" s="406"/>
      <c r="S88" s="405"/>
      <c r="T88" s="406"/>
      <c r="U88" s="405"/>
      <c r="V88" s="406"/>
      <c r="W88" s="405"/>
      <c r="X88" s="406"/>
      <c r="Y88" s="405"/>
    </row>
    <row r="89" spans="1:25">
      <c r="A89" s="403"/>
      <c r="E89" s="403"/>
      <c r="F89" s="406"/>
      <c r="G89" s="406"/>
      <c r="H89" s="406"/>
      <c r="I89" s="405"/>
      <c r="J89" s="406"/>
      <c r="K89" s="405"/>
      <c r="L89" s="406"/>
      <c r="M89" s="405"/>
      <c r="N89" s="406"/>
      <c r="O89" s="405"/>
      <c r="P89" s="406"/>
      <c r="Q89" s="405"/>
      <c r="R89" s="406"/>
      <c r="S89" s="405"/>
      <c r="T89" s="406"/>
      <c r="U89" s="405"/>
      <c r="V89" s="406"/>
      <c r="W89" s="405"/>
      <c r="X89" s="406"/>
      <c r="Y89" s="405"/>
    </row>
    <row r="90" spans="1:25">
      <c r="A90" s="403"/>
      <c r="E90" s="403"/>
      <c r="F90" s="406"/>
      <c r="G90" s="406"/>
      <c r="H90" s="406"/>
      <c r="I90" s="405"/>
      <c r="J90" s="406"/>
      <c r="K90" s="405"/>
      <c r="L90" s="406"/>
      <c r="M90" s="405"/>
      <c r="N90" s="406"/>
      <c r="O90" s="405"/>
      <c r="P90" s="406"/>
      <c r="Q90" s="405"/>
      <c r="R90" s="406"/>
      <c r="S90" s="405"/>
      <c r="T90" s="406"/>
      <c r="U90" s="405"/>
      <c r="V90" s="406"/>
      <c r="W90" s="405"/>
      <c r="X90" s="406"/>
      <c r="Y90" s="405"/>
    </row>
    <row r="91" spans="1:25">
      <c r="A91" s="403"/>
      <c r="E91" s="403"/>
      <c r="F91" s="406"/>
      <c r="G91" s="406"/>
      <c r="H91" s="406"/>
      <c r="I91" s="405"/>
      <c r="J91" s="406"/>
      <c r="K91" s="405"/>
      <c r="L91" s="406"/>
      <c r="M91" s="405"/>
      <c r="N91" s="406"/>
      <c r="O91" s="405"/>
      <c r="P91" s="406"/>
      <c r="Q91" s="405"/>
      <c r="R91" s="406"/>
      <c r="S91" s="405"/>
      <c r="T91" s="406"/>
      <c r="U91" s="405"/>
      <c r="V91" s="406"/>
      <c r="W91" s="405"/>
      <c r="X91" s="406"/>
      <c r="Y91" s="405"/>
    </row>
    <row r="92" spans="1:25">
      <c r="A92" s="403"/>
      <c r="E92" s="403"/>
      <c r="F92" s="406"/>
      <c r="G92" s="406"/>
      <c r="H92" s="406"/>
      <c r="I92" s="405"/>
      <c r="J92" s="406"/>
      <c r="K92" s="405"/>
      <c r="L92" s="406"/>
      <c r="M92" s="405"/>
      <c r="N92" s="406"/>
      <c r="O92" s="405"/>
      <c r="P92" s="406"/>
      <c r="Q92" s="405"/>
      <c r="R92" s="406"/>
      <c r="S92" s="405"/>
      <c r="T92" s="406"/>
      <c r="U92" s="405"/>
      <c r="V92" s="406"/>
      <c r="W92" s="405"/>
      <c r="X92" s="406"/>
      <c r="Y92" s="405"/>
    </row>
    <row r="93" spans="1:25">
      <c r="A93" s="403"/>
      <c r="E93" s="403"/>
      <c r="F93" s="406"/>
      <c r="G93" s="406"/>
      <c r="H93" s="406"/>
      <c r="I93" s="405"/>
      <c r="J93" s="406"/>
      <c r="K93" s="405"/>
      <c r="L93" s="406"/>
      <c r="M93" s="405"/>
      <c r="N93" s="406"/>
      <c r="O93" s="405"/>
      <c r="P93" s="406"/>
      <c r="Q93" s="405"/>
      <c r="R93" s="406"/>
      <c r="S93" s="405"/>
      <c r="T93" s="406"/>
      <c r="U93" s="405"/>
      <c r="V93" s="406"/>
      <c r="W93" s="405"/>
      <c r="X93" s="406"/>
      <c r="Y93" s="405"/>
    </row>
    <row r="94" spans="1:25">
      <c r="A94" s="403"/>
      <c r="E94" s="403"/>
      <c r="F94" s="406"/>
      <c r="G94" s="406"/>
      <c r="H94" s="406"/>
      <c r="I94" s="405"/>
      <c r="J94" s="406"/>
      <c r="K94" s="405"/>
      <c r="L94" s="406"/>
      <c r="M94" s="405"/>
      <c r="N94" s="406"/>
      <c r="O94" s="405"/>
      <c r="P94" s="406"/>
      <c r="Q94" s="405"/>
      <c r="R94" s="406"/>
      <c r="S94" s="405"/>
      <c r="T94" s="406"/>
      <c r="U94" s="405"/>
      <c r="V94" s="406"/>
      <c r="W94" s="405"/>
      <c r="X94" s="406"/>
      <c r="Y94" s="405"/>
    </row>
    <row r="95" spans="1:25">
      <c r="A95" s="403"/>
      <c r="E95" s="403"/>
      <c r="F95" s="406"/>
      <c r="G95" s="406"/>
      <c r="H95" s="406"/>
      <c r="I95" s="405"/>
      <c r="J95" s="406"/>
      <c r="K95" s="405"/>
      <c r="L95" s="406"/>
      <c r="M95" s="405"/>
      <c r="N95" s="406"/>
      <c r="O95" s="405"/>
      <c r="P95" s="406"/>
      <c r="Q95" s="405"/>
      <c r="R95" s="406"/>
      <c r="S95" s="405"/>
      <c r="T95" s="406"/>
      <c r="U95" s="405"/>
      <c r="V95" s="406"/>
      <c r="W95" s="405"/>
      <c r="X95" s="406"/>
      <c r="Y95" s="405"/>
    </row>
    <row r="96" spans="1:25">
      <c r="A96" s="403"/>
      <c r="E96" s="403"/>
      <c r="F96" s="406"/>
      <c r="G96" s="406"/>
      <c r="H96" s="406"/>
      <c r="I96" s="405"/>
      <c r="J96" s="406"/>
      <c r="K96" s="405"/>
      <c r="L96" s="406"/>
      <c r="M96" s="405"/>
      <c r="N96" s="406"/>
      <c r="O96" s="405"/>
      <c r="P96" s="406"/>
      <c r="Q96" s="405"/>
      <c r="R96" s="406"/>
      <c r="S96" s="405"/>
      <c r="T96" s="406"/>
      <c r="U96" s="405"/>
      <c r="V96" s="406"/>
      <c r="W96" s="405"/>
      <c r="X96" s="406"/>
      <c r="Y96" s="405"/>
    </row>
    <row r="97" spans="1:25">
      <c r="A97" s="403"/>
      <c r="E97" s="403"/>
      <c r="F97" s="406"/>
      <c r="G97" s="406"/>
      <c r="H97" s="406"/>
      <c r="I97" s="405"/>
      <c r="J97" s="406"/>
      <c r="K97" s="405"/>
      <c r="L97" s="406"/>
      <c r="M97" s="405"/>
      <c r="N97" s="406"/>
      <c r="O97" s="405"/>
      <c r="P97" s="406"/>
      <c r="Q97" s="405"/>
      <c r="R97" s="406"/>
      <c r="S97" s="405"/>
      <c r="T97" s="406"/>
      <c r="U97" s="405"/>
      <c r="V97" s="406"/>
      <c r="W97" s="405"/>
      <c r="X97" s="406"/>
      <c r="Y97" s="405"/>
    </row>
    <row r="98" spans="1:25">
      <c r="A98" s="403"/>
      <c r="E98" s="403"/>
      <c r="F98" s="406"/>
      <c r="G98" s="406"/>
      <c r="H98" s="406"/>
      <c r="I98" s="405"/>
      <c r="J98" s="406"/>
      <c r="K98" s="405"/>
      <c r="L98" s="406"/>
      <c r="M98" s="405"/>
      <c r="N98" s="406"/>
      <c r="O98" s="405"/>
      <c r="P98" s="406"/>
      <c r="Q98" s="405"/>
      <c r="R98" s="406"/>
      <c r="S98" s="405"/>
      <c r="T98" s="406"/>
      <c r="U98" s="405"/>
      <c r="V98" s="406"/>
      <c r="W98" s="405"/>
      <c r="X98" s="406"/>
      <c r="Y98" s="405"/>
    </row>
    <row r="99" spans="1:25">
      <c r="A99" s="403"/>
      <c r="E99" s="403"/>
      <c r="F99" s="406"/>
      <c r="G99" s="406"/>
      <c r="H99" s="406"/>
      <c r="I99" s="405"/>
      <c r="J99" s="406"/>
      <c r="K99" s="405"/>
      <c r="L99" s="406"/>
      <c r="M99" s="405"/>
      <c r="N99" s="406"/>
      <c r="O99" s="405"/>
      <c r="P99" s="406"/>
      <c r="Q99" s="405"/>
      <c r="R99" s="406"/>
      <c r="S99" s="405"/>
      <c r="T99" s="406"/>
      <c r="U99" s="405"/>
      <c r="V99" s="406"/>
      <c r="W99" s="405"/>
      <c r="X99" s="406"/>
      <c r="Y99" s="405"/>
    </row>
    <row r="100" spans="1:25">
      <c r="A100" s="403"/>
      <c r="E100" s="403"/>
      <c r="F100" s="406"/>
      <c r="G100" s="406"/>
      <c r="H100" s="406"/>
      <c r="I100" s="405"/>
      <c r="J100" s="406"/>
      <c r="K100" s="405"/>
      <c r="L100" s="406"/>
      <c r="M100" s="405"/>
      <c r="N100" s="406"/>
      <c r="O100" s="405"/>
      <c r="P100" s="406"/>
      <c r="Q100" s="405"/>
      <c r="R100" s="406"/>
      <c r="S100" s="405"/>
      <c r="T100" s="406"/>
      <c r="U100" s="405"/>
      <c r="V100" s="406"/>
      <c r="W100" s="405"/>
      <c r="X100" s="406"/>
      <c r="Y100" s="405"/>
    </row>
    <row r="101" spans="1:25">
      <c r="A101" s="403"/>
      <c r="E101" s="403"/>
      <c r="F101" s="406"/>
      <c r="G101" s="406"/>
      <c r="H101" s="406"/>
      <c r="I101" s="405"/>
      <c r="J101" s="406"/>
      <c r="K101" s="405"/>
      <c r="L101" s="406"/>
      <c r="M101" s="405"/>
      <c r="N101" s="406"/>
      <c r="O101" s="405"/>
      <c r="P101" s="406"/>
      <c r="Q101" s="405"/>
      <c r="R101" s="406"/>
      <c r="S101" s="405"/>
      <c r="T101" s="406"/>
      <c r="U101" s="405"/>
      <c r="V101" s="406"/>
      <c r="W101" s="405"/>
      <c r="X101" s="406"/>
      <c r="Y101" s="405"/>
    </row>
    <row r="102" spans="1:25">
      <c r="A102" s="403"/>
      <c r="E102" s="403"/>
      <c r="F102" s="406"/>
      <c r="G102" s="406"/>
      <c r="H102" s="406"/>
      <c r="I102" s="405"/>
      <c r="J102" s="406"/>
      <c r="K102" s="405"/>
      <c r="L102" s="406"/>
      <c r="M102" s="405"/>
      <c r="N102" s="406"/>
      <c r="O102" s="405"/>
      <c r="P102" s="406"/>
      <c r="Q102" s="405"/>
      <c r="R102" s="406"/>
      <c r="S102" s="405"/>
      <c r="T102" s="406"/>
      <c r="U102" s="405"/>
      <c r="V102" s="406"/>
      <c r="W102" s="405"/>
      <c r="X102" s="406"/>
      <c r="Y102" s="405"/>
    </row>
    <row r="103" spans="1:25">
      <c r="A103" s="403"/>
      <c r="E103" s="403"/>
      <c r="F103" s="406"/>
      <c r="G103" s="406"/>
      <c r="H103" s="406"/>
      <c r="I103" s="405"/>
      <c r="J103" s="406"/>
      <c r="K103" s="405"/>
      <c r="L103" s="406"/>
      <c r="M103" s="405"/>
      <c r="N103" s="406"/>
      <c r="O103" s="405"/>
      <c r="P103" s="406"/>
      <c r="Q103" s="405"/>
      <c r="R103" s="406"/>
      <c r="S103" s="405"/>
      <c r="T103" s="406"/>
      <c r="U103" s="405"/>
      <c r="V103" s="406"/>
      <c r="W103" s="405"/>
      <c r="X103" s="406"/>
      <c r="Y103" s="405"/>
    </row>
    <row r="104" spans="1:25">
      <c r="A104" s="403"/>
      <c r="E104" s="403"/>
      <c r="F104" s="406"/>
      <c r="G104" s="406"/>
      <c r="H104" s="406"/>
      <c r="I104" s="405"/>
      <c r="J104" s="406"/>
      <c r="K104" s="405"/>
      <c r="L104" s="406"/>
      <c r="M104" s="405"/>
      <c r="N104" s="406"/>
      <c r="O104" s="405"/>
      <c r="P104" s="406"/>
      <c r="Q104" s="405"/>
      <c r="R104" s="406"/>
      <c r="S104" s="405"/>
      <c r="T104" s="406"/>
      <c r="U104" s="405"/>
      <c r="V104" s="406"/>
      <c r="W104" s="405"/>
      <c r="X104" s="406"/>
      <c r="Y104" s="405"/>
    </row>
    <row r="105" spans="1:25">
      <c r="A105" s="403"/>
      <c r="E105" s="403"/>
      <c r="F105" s="406"/>
      <c r="G105" s="406"/>
      <c r="H105" s="406"/>
      <c r="I105" s="405"/>
      <c r="J105" s="406"/>
      <c r="K105" s="405"/>
      <c r="L105" s="406"/>
      <c r="M105" s="405"/>
      <c r="N105" s="406"/>
      <c r="O105" s="405"/>
      <c r="P105" s="406"/>
      <c r="Q105" s="405"/>
      <c r="R105" s="406"/>
      <c r="S105" s="405"/>
      <c r="T105" s="406"/>
      <c r="U105" s="405"/>
      <c r="V105" s="406"/>
      <c r="W105" s="405"/>
      <c r="X105" s="406"/>
      <c r="Y105" s="405"/>
    </row>
    <row r="106" spans="1:25">
      <c r="A106" s="403"/>
      <c r="E106" s="403"/>
      <c r="F106" s="406"/>
      <c r="G106" s="406"/>
      <c r="H106" s="406"/>
      <c r="I106" s="405"/>
      <c r="J106" s="406"/>
      <c r="K106" s="405"/>
      <c r="L106" s="406"/>
      <c r="M106" s="405"/>
      <c r="N106" s="406"/>
      <c r="O106" s="405"/>
      <c r="P106" s="406"/>
      <c r="Q106" s="405"/>
      <c r="R106" s="406"/>
      <c r="S106" s="405"/>
      <c r="T106" s="406"/>
      <c r="U106" s="405"/>
      <c r="V106" s="406"/>
      <c r="W106" s="405"/>
      <c r="X106" s="406"/>
      <c r="Y106" s="405"/>
    </row>
    <row r="107" spans="1:25">
      <c r="A107" s="403"/>
      <c r="E107" s="403"/>
      <c r="F107" s="406"/>
      <c r="G107" s="406"/>
      <c r="H107" s="406"/>
      <c r="I107" s="405"/>
      <c r="J107" s="406"/>
      <c r="K107" s="405"/>
      <c r="L107" s="406"/>
      <c r="M107" s="405"/>
      <c r="N107" s="406"/>
      <c r="O107" s="405"/>
      <c r="P107" s="406"/>
      <c r="Q107" s="405"/>
      <c r="R107" s="406"/>
      <c r="S107" s="405"/>
      <c r="T107" s="406"/>
      <c r="U107" s="405"/>
      <c r="V107" s="406"/>
      <c r="W107" s="405"/>
      <c r="X107" s="406"/>
      <c r="Y107" s="405"/>
    </row>
    <row r="108" spans="1:25">
      <c r="A108" s="403"/>
      <c r="E108" s="403"/>
      <c r="F108" s="406"/>
      <c r="G108" s="406"/>
      <c r="H108" s="406"/>
      <c r="I108" s="405"/>
      <c r="J108" s="406"/>
      <c r="K108" s="405"/>
      <c r="L108" s="406"/>
      <c r="M108" s="405"/>
      <c r="N108" s="406"/>
      <c r="O108" s="405"/>
      <c r="P108" s="406"/>
      <c r="Q108" s="405"/>
      <c r="R108" s="406"/>
      <c r="S108" s="405"/>
      <c r="T108" s="406"/>
      <c r="U108" s="405"/>
      <c r="V108" s="406"/>
      <c r="W108" s="405"/>
      <c r="X108" s="406"/>
      <c r="Y108" s="405"/>
    </row>
    <row r="109" spans="1:25">
      <c r="A109" s="403"/>
      <c r="E109" s="403"/>
      <c r="F109" s="406"/>
      <c r="G109" s="406"/>
      <c r="H109" s="406"/>
      <c r="I109" s="405"/>
      <c r="J109" s="406"/>
      <c r="K109" s="405"/>
      <c r="L109" s="406"/>
      <c r="M109" s="405"/>
      <c r="N109" s="406"/>
      <c r="O109" s="405"/>
      <c r="P109" s="406"/>
      <c r="Q109" s="405"/>
      <c r="R109" s="406"/>
      <c r="S109" s="405"/>
      <c r="T109" s="406"/>
      <c r="U109" s="405"/>
      <c r="V109" s="406"/>
      <c r="W109" s="405"/>
      <c r="X109" s="406"/>
      <c r="Y109" s="405"/>
    </row>
    <row r="110" spans="1:25">
      <c r="A110" s="403"/>
      <c r="E110" s="403"/>
      <c r="F110" s="406"/>
      <c r="G110" s="406"/>
      <c r="H110" s="406"/>
      <c r="I110" s="405"/>
      <c r="J110" s="406"/>
      <c r="K110" s="405"/>
      <c r="L110" s="406"/>
      <c r="M110" s="405"/>
      <c r="N110" s="406"/>
      <c r="O110" s="405"/>
      <c r="P110" s="406"/>
      <c r="Q110" s="405"/>
      <c r="R110" s="406"/>
      <c r="S110" s="405"/>
      <c r="T110" s="406"/>
      <c r="U110" s="405"/>
      <c r="V110" s="406"/>
      <c r="W110" s="405"/>
      <c r="X110" s="406"/>
      <c r="Y110" s="405"/>
    </row>
    <row r="111" spans="1:25">
      <c r="A111" s="403"/>
      <c r="E111" s="403"/>
      <c r="F111" s="406"/>
      <c r="G111" s="406"/>
      <c r="H111" s="406"/>
      <c r="I111" s="405"/>
      <c r="J111" s="406"/>
      <c r="K111" s="405"/>
      <c r="L111" s="406"/>
      <c r="M111" s="405"/>
      <c r="N111" s="406"/>
      <c r="O111" s="405"/>
      <c r="P111" s="406"/>
      <c r="Q111" s="405"/>
      <c r="R111" s="406"/>
      <c r="S111" s="405"/>
      <c r="T111" s="406"/>
      <c r="U111" s="405"/>
      <c r="V111" s="406"/>
      <c r="W111" s="405"/>
      <c r="X111" s="406"/>
      <c r="Y111" s="405"/>
    </row>
    <row r="112" spans="1:25">
      <c r="A112" s="403"/>
      <c r="E112" s="403"/>
      <c r="F112" s="406"/>
      <c r="G112" s="406"/>
      <c r="H112" s="406"/>
      <c r="I112" s="405"/>
      <c r="J112" s="406"/>
      <c r="K112" s="405"/>
      <c r="L112" s="406"/>
      <c r="M112" s="405"/>
      <c r="N112" s="406"/>
      <c r="O112" s="405"/>
      <c r="P112" s="406"/>
      <c r="Q112" s="405"/>
      <c r="R112" s="406"/>
      <c r="S112" s="405"/>
      <c r="T112" s="406"/>
      <c r="U112" s="405"/>
      <c r="V112" s="406"/>
      <c r="W112" s="405"/>
      <c r="X112" s="406"/>
      <c r="Y112" s="405"/>
    </row>
    <row r="113" spans="1:25">
      <c r="A113" s="403"/>
      <c r="E113" s="403"/>
      <c r="F113" s="406"/>
      <c r="G113" s="406"/>
      <c r="H113" s="406"/>
      <c r="I113" s="405"/>
      <c r="J113" s="406"/>
      <c r="K113" s="405"/>
      <c r="L113" s="406"/>
      <c r="M113" s="405"/>
      <c r="N113" s="406"/>
      <c r="O113" s="405"/>
      <c r="P113" s="406"/>
      <c r="Q113" s="405"/>
      <c r="R113" s="406"/>
      <c r="S113" s="405"/>
      <c r="T113" s="406"/>
      <c r="U113" s="405"/>
      <c r="V113" s="406"/>
      <c r="W113" s="405"/>
      <c r="X113" s="406"/>
      <c r="Y113" s="405"/>
    </row>
    <row r="114" spans="1:25">
      <c r="A114" s="403"/>
      <c r="E114" s="403"/>
      <c r="F114" s="406"/>
      <c r="G114" s="406"/>
      <c r="H114" s="406"/>
      <c r="I114" s="405"/>
      <c r="J114" s="406"/>
      <c r="K114" s="405"/>
      <c r="L114" s="406"/>
      <c r="M114" s="405"/>
      <c r="N114" s="406"/>
      <c r="O114" s="405"/>
      <c r="P114" s="406"/>
      <c r="Q114" s="405"/>
      <c r="R114" s="406"/>
      <c r="S114" s="405"/>
      <c r="T114" s="406"/>
      <c r="U114" s="405"/>
      <c r="V114" s="406"/>
      <c r="W114" s="405"/>
      <c r="X114" s="406"/>
      <c r="Y114" s="405"/>
    </row>
    <row r="115" spans="1:25">
      <c r="A115" s="403"/>
      <c r="E115" s="403"/>
      <c r="F115" s="406"/>
      <c r="G115" s="406"/>
      <c r="H115" s="406"/>
      <c r="I115" s="405"/>
      <c r="J115" s="406"/>
      <c r="K115" s="405"/>
      <c r="L115" s="406"/>
      <c r="M115" s="405"/>
      <c r="N115" s="406"/>
      <c r="O115" s="405"/>
      <c r="P115" s="406"/>
      <c r="Q115" s="405"/>
      <c r="R115" s="406"/>
      <c r="S115" s="405"/>
      <c r="T115" s="406"/>
      <c r="U115" s="405"/>
      <c r="V115" s="406"/>
      <c r="W115" s="405"/>
      <c r="X115" s="406"/>
      <c r="Y115" s="405"/>
    </row>
    <row r="116" spans="1:25">
      <c r="A116" s="403"/>
      <c r="E116" s="403"/>
      <c r="F116" s="406"/>
      <c r="G116" s="406"/>
      <c r="H116" s="406"/>
      <c r="I116" s="405"/>
      <c r="J116" s="406"/>
      <c r="K116" s="405"/>
      <c r="L116" s="406"/>
      <c r="M116" s="405"/>
      <c r="N116" s="406"/>
      <c r="O116" s="405"/>
      <c r="P116" s="406"/>
      <c r="Q116" s="405"/>
      <c r="R116" s="406"/>
      <c r="S116" s="405"/>
      <c r="T116" s="406"/>
      <c r="U116" s="405"/>
      <c r="V116" s="406"/>
      <c r="W116" s="405"/>
      <c r="X116" s="406"/>
      <c r="Y116" s="405"/>
    </row>
    <row r="117" spans="1:25">
      <c r="A117" s="403"/>
      <c r="E117" s="403"/>
      <c r="F117" s="406"/>
      <c r="G117" s="406"/>
      <c r="H117" s="406"/>
      <c r="I117" s="405"/>
      <c r="J117" s="406"/>
      <c r="K117" s="405"/>
      <c r="L117" s="406"/>
      <c r="M117" s="405"/>
      <c r="N117" s="406"/>
      <c r="O117" s="405"/>
      <c r="P117" s="406"/>
      <c r="Q117" s="405"/>
      <c r="R117" s="406"/>
      <c r="S117" s="405"/>
      <c r="T117" s="406"/>
      <c r="U117" s="405"/>
      <c r="V117" s="406"/>
      <c r="W117" s="405"/>
      <c r="X117" s="406"/>
      <c r="Y117" s="405"/>
    </row>
    <row r="118" spans="1:25">
      <c r="A118" s="403"/>
      <c r="E118" s="403"/>
      <c r="F118" s="406"/>
      <c r="G118" s="406"/>
      <c r="H118" s="406"/>
      <c r="I118" s="405"/>
      <c r="J118" s="406"/>
      <c r="K118" s="405"/>
      <c r="L118" s="406"/>
      <c r="M118" s="405"/>
      <c r="N118" s="406"/>
      <c r="O118" s="405"/>
      <c r="P118" s="406"/>
      <c r="Q118" s="405"/>
      <c r="R118" s="406"/>
      <c r="S118" s="405"/>
      <c r="T118" s="406"/>
      <c r="U118" s="405"/>
      <c r="V118" s="406"/>
      <c r="W118" s="405"/>
      <c r="X118" s="406"/>
      <c r="Y118" s="405"/>
    </row>
    <row r="119" spans="1:25">
      <c r="A119" s="403"/>
      <c r="E119" s="403"/>
      <c r="F119" s="406"/>
      <c r="G119" s="406"/>
      <c r="H119" s="406"/>
      <c r="I119" s="405"/>
      <c r="J119" s="406"/>
      <c r="K119" s="405"/>
      <c r="L119" s="406"/>
      <c r="M119" s="405"/>
      <c r="N119" s="406"/>
      <c r="O119" s="405"/>
      <c r="P119" s="406"/>
      <c r="Q119" s="405"/>
      <c r="R119" s="406"/>
      <c r="S119" s="405"/>
      <c r="T119" s="406"/>
      <c r="U119" s="405"/>
      <c r="V119" s="406"/>
      <c r="W119" s="405"/>
      <c r="X119" s="406"/>
      <c r="Y119" s="405"/>
    </row>
    <row r="120" spans="1:25">
      <c r="A120" s="403"/>
      <c r="E120" s="403"/>
      <c r="F120" s="406"/>
      <c r="G120" s="406"/>
      <c r="H120" s="406"/>
      <c r="I120" s="405"/>
      <c r="J120" s="406"/>
      <c r="K120" s="405"/>
      <c r="L120" s="406"/>
      <c r="M120" s="405"/>
      <c r="N120" s="406"/>
      <c r="O120" s="405"/>
      <c r="P120" s="406"/>
      <c r="Q120" s="405"/>
      <c r="R120" s="406"/>
      <c r="S120" s="405"/>
      <c r="T120" s="406"/>
      <c r="U120" s="405"/>
      <c r="V120" s="406"/>
      <c r="W120" s="405"/>
      <c r="X120" s="406"/>
      <c r="Y120" s="405"/>
    </row>
    <row r="121" spans="1:25">
      <c r="A121" s="403"/>
      <c r="E121" s="403"/>
      <c r="F121" s="406"/>
      <c r="G121" s="406"/>
      <c r="H121" s="406"/>
      <c r="I121" s="405"/>
      <c r="J121" s="406"/>
      <c r="K121" s="405"/>
      <c r="L121" s="406"/>
      <c r="M121" s="405"/>
      <c r="N121" s="406"/>
      <c r="O121" s="405"/>
      <c r="P121" s="406"/>
      <c r="Q121" s="405"/>
      <c r="R121" s="406"/>
      <c r="S121" s="405"/>
      <c r="T121" s="406"/>
      <c r="U121" s="405"/>
      <c r="V121" s="406"/>
      <c r="W121" s="405"/>
      <c r="X121" s="406"/>
      <c r="Y121" s="405"/>
    </row>
    <row r="122" spans="1:25">
      <c r="A122" s="403"/>
      <c r="E122" s="403"/>
      <c r="F122" s="406"/>
      <c r="G122" s="406"/>
      <c r="H122" s="406"/>
      <c r="I122" s="405"/>
      <c r="J122" s="406"/>
      <c r="K122" s="405"/>
      <c r="L122" s="406"/>
      <c r="M122" s="405"/>
      <c r="N122" s="406"/>
      <c r="O122" s="405"/>
      <c r="P122" s="406"/>
      <c r="Q122" s="405"/>
      <c r="R122" s="406"/>
      <c r="S122" s="405"/>
      <c r="T122" s="406"/>
      <c r="U122" s="405"/>
      <c r="V122" s="406"/>
      <c r="W122" s="405"/>
      <c r="X122" s="406"/>
      <c r="Y122" s="405"/>
    </row>
    <row r="123" spans="1:25">
      <c r="A123" s="403"/>
      <c r="E123" s="403"/>
      <c r="F123" s="406"/>
      <c r="G123" s="406"/>
      <c r="H123" s="406"/>
      <c r="I123" s="405"/>
      <c r="J123" s="406"/>
      <c r="K123" s="405"/>
      <c r="L123" s="406"/>
      <c r="M123" s="405"/>
      <c r="N123" s="406"/>
      <c r="O123" s="405"/>
      <c r="P123" s="406"/>
      <c r="Q123" s="405"/>
      <c r="R123" s="406"/>
      <c r="S123" s="405"/>
      <c r="T123" s="406"/>
      <c r="U123" s="405"/>
      <c r="V123" s="406"/>
      <c r="W123" s="405"/>
      <c r="X123" s="406"/>
      <c r="Y123" s="405"/>
    </row>
    <row r="124" spans="1:25">
      <c r="A124" s="403"/>
      <c r="E124" s="403"/>
      <c r="F124" s="406"/>
      <c r="G124" s="406"/>
      <c r="H124" s="406"/>
      <c r="I124" s="405"/>
      <c r="J124" s="406"/>
      <c r="K124" s="405"/>
      <c r="L124" s="406"/>
      <c r="M124" s="405"/>
      <c r="N124" s="406"/>
      <c r="O124" s="405"/>
      <c r="P124" s="406"/>
      <c r="Q124" s="405"/>
      <c r="R124" s="406"/>
      <c r="S124" s="405"/>
      <c r="T124" s="406"/>
      <c r="U124" s="405"/>
      <c r="V124" s="406"/>
      <c r="W124" s="405"/>
      <c r="X124" s="406"/>
      <c r="Y124" s="405"/>
    </row>
    <row r="125" spans="1:25">
      <c r="A125" s="403"/>
      <c r="E125" s="403"/>
      <c r="F125" s="406"/>
      <c r="G125" s="406"/>
      <c r="H125" s="406"/>
      <c r="I125" s="405"/>
      <c r="J125" s="406"/>
      <c r="K125" s="405"/>
      <c r="L125" s="406"/>
      <c r="M125" s="405"/>
      <c r="N125" s="406"/>
      <c r="O125" s="405"/>
      <c r="P125" s="406"/>
      <c r="Q125" s="405"/>
      <c r="R125" s="406"/>
      <c r="S125" s="405"/>
      <c r="T125" s="406"/>
      <c r="U125" s="405"/>
      <c r="V125" s="406"/>
      <c r="W125" s="405"/>
      <c r="X125" s="406"/>
      <c r="Y125" s="405"/>
    </row>
    <row r="126" spans="1:25">
      <c r="A126" s="403"/>
      <c r="E126" s="403"/>
      <c r="F126" s="406"/>
      <c r="G126" s="406"/>
      <c r="H126" s="406"/>
      <c r="I126" s="405"/>
      <c r="J126" s="406"/>
      <c r="K126" s="405"/>
      <c r="L126" s="406"/>
      <c r="M126" s="405"/>
      <c r="N126" s="406"/>
      <c r="O126" s="405"/>
      <c r="P126" s="406"/>
      <c r="Q126" s="405"/>
      <c r="R126" s="406"/>
      <c r="S126" s="405"/>
      <c r="T126" s="406"/>
      <c r="U126" s="405"/>
      <c r="V126" s="406"/>
      <c r="W126" s="405"/>
      <c r="X126" s="406"/>
      <c r="Y126" s="405"/>
    </row>
    <row r="127" spans="1:25">
      <c r="A127" s="403"/>
      <c r="E127" s="403"/>
      <c r="F127" s="406"/>
      <c r="G127" s="406"/>
      <c r="H127" s="406"/>
      <c r="I127" s="405"/>
      <c r="J127" s="406"/>
      <c r="K127" s="405"/>
      <c r="L127" s="406"/>
      <c r="M127" s="405"/>
      <c r="N127" s="406"/>
      <c r="O127" s="405"/>
      <c r="P127" s="406"/>
      <c r="Q127" s="405"/>
      <c r="R127" s="406"/>
      <c r="S127" s="405"/>
      <c r="T127" s="406"/>
      <c r="U127" s="405"/>
      <c r="V127" s="406"/>
      <c r="W127" s="405"/>
      <c r="X127" s="406"/>
      <c r="Y127" s="405"/>
    </row>
    <row r="128" spans="1:25">
      <c r="A128" s="403"/>
      <c r="E128" s="403"/>
      <c r="F128" s="406"/>
      <c r="G128" s="406"/>
      <c r="H128" s="406"/>
      <c r="I128" s="405"/>
      <c r="J128" s="406"/>
      <c r="K128" s="405"/>
      <c r="L128" s="406"/>
      <c r="M128" s="405"/>
      <c r="N128" s="406"/>
      <c r="O128" s="405"/>
      <c r="P128" s="406"/>
      <c r="Q128" s="405"/>
      <c r="R128" s="406"/>
      <c r="S128" s="405"/>
      <c r="T128" s="406"/>
      <c r="U128" s="405"/>
      <c r="V128" s="406"/>
      <c r="W128" s="405"/>
      <c r="X128" s="406"/>
      <c r="Y128" s="405"/>
    </row>
    <row r="129" spans="1:25">
      <c r="A129" s="403"/>
      <c r="E129" s="403"/>
      <c r="F129" s="406"/>
      <c r="G129" s="406"/>
      <c r="H129" s="406"/>
      <c r="I129" s="405"/>
      <c r="J129" s="406"/>
      <c r="K129" s="405"/>
      <c r="L129" s="406"/>
      <c r="M129" s="405"/>
      <c r="N129" s="406"/>
      <c r="O129" s="405"/>
      <c r="P129" s="406"/>
      <c r="Q129" s="405"/>
      <c r="R129" s="406"/>
      <c r="S129" s="405"/>
      <c r="T129" s="406"/>
      <c r="U129" s="405"/>
      <c r="V129" s="406"/>
      <c r="W129" s="405"/>
      <c r="X129" s="406"/>
      <c r="Y129" s="405"/>
    </row>
    <row r="130" spans="1:25">
      <c r="A130" s="403"/>
      <c r="E130" s="403"/>
      <c r="F130" s="406"/>
      <c r="G130" s="406"/>
      <c r="H130" s="406"/>
      <c r="I130" s="405"/>
      <c r="J130" s="406"/>
      <c r="K130" s="405"/>
      <c r="L130" s="406"/>
      <c r="M130" s="405"/>
      <c r="N130" s="406"/>
      <c r="O130" s="405"/>
      <c r="P130" s="406"/>
      <c r="Q130" s="405"/>
      <c r="R130" s="406"/>
      <c r="S130" s="405"/>
      <c r="T130" s="406"/>
      <c r="U130" s="405"/>
      <c r="V130" s="406"/>
      <c r="W130" s="405"/>
      <c r="X130" s="406"/>
      <c r="Y130" s="405"/>
    </row>
    <row r="131" spans="1:25">
      <c r="A131" s="403"/>
      <c r="E131" s="403"/>
      <c r="F131" s="406"/>
      <c r="G131" s="406"/>
      <c r="H131" s="406"/>
      <c r="I131" s="405"/>
      <c r="J131" s="406"/>
      <c r="K131" s="405"/>
      <c r="L131" s="406"/>
      <c r="M131" s="405"/>
      <c r="N131" s="406"/>
      <c r="O131" s="405"/>
      <c r="P131" s="406"/>
      <c r="Q131" s="405"/>
      <c r="R131" s="406"/>
      <c r="S131" s="405"/>
      <c r="T131" s="406"/>
      <c r="U131" s="405"/>
      <c r="V131" s="406"/>
      <c r="W131" s="405"/>
      <c r="X131" s="406"/>
      <c r="Y131" s="405"/>
    </row>
    <row r="132" spans="1:25">
      <c r="A132" s="403"/>
      <c r="E132" s="403"/>
      <c r="F132" s="406"/>
      <c r="G132" s="406"/>
      <c r="H132" s="406"/>
      <c r="I132" s="405"/>
      <c r="J132" s="406"/>
      <c r="K132" s="405"/>
      <c r="L132" s="406"/>
      <c r="M132" s="405"/>
      <c r="N132" s="406"/>
      <c r="O132" s="405"/>
      <c r="P132" s="406"/>
      <c r="Q132" s="405"/>
      <c r="R132" s="406"/>
      <c r="S132" s="405"/>
      <c r="T132" s="406"/>
      <c r="U132" s="405"/>
      <c r="V132" s="406"/>
      <c r="W132" s="405"/>
      <c r="X132" s="406"/>
      <c r="Y132" s="405"/>
    </row>
    <row r="133" spans="1:25">
      <c r="A133" s="403"/>
      <c r="E133" s="403"/>
      <c r="F133" s="406"/>
      <c r="G133" s="406"/>
      <c r="H133" s="406"/>
      <c r="I133" s="405"/>
      <c r="J133" s="406"/>
      <c r="K133" s="405"/>
      <c r="L133" s="406"/>
      <c r="M133" s="405"/>
      <c r="N133" s="406"/>
      <c r="O133" s="405"/>
      <c r="P133" s="406"/>
      <c r="Q133" s="405"/>
      <c r="R133" s="406"/>
      <c r="S133" s="405"/>
      <c r="T133" s="406"/>
      <c r="U133" s="405"/>
      <c r="V133" s="406"/>
      <c r="W133" s="405"/>
      <c r="X133" s="406"/>
      <c r="Y133" s="405"/>
    </row>
    <row r="134" spans="1:25">
      <c r="A134" s="403"/>
      <c r="E134" s="403"/>
      <c r="F134" s="406"/>
      <c r="G134" s="406"/>
      <c r="H134" s="406"/>
      <c r="I134" s="405"/>
      <c r="J134" s="406"/>
      <c r="K134" s="405"/>
      <c r="L134" s="406"/>
      <c r="M134" s="405"/>
      <c r="N134" s="406"/>
      <c r="O134" s="405"/>
      <c r="P134" s="406"/>
      <c r="Q134" s="405"/>
      <c r="R134" s="406"/>
      <c r="S134" s="405"/>
      <c r="T134" s="406"/>
      <c r="U134" s="405"/>
      <c r="V134" s="406"/>
      <c r="W134" s="405"/>
      <c r="X134" s="406"/>
      <c r="Y134" s="405"/>
    </row>
    <row r="135" spans="1:25">
      <c r="A135" s="403"/>
      <c r="E135" s="403"/>
      <c r="F135" s="406"/>
      <c r="G135" s="406"/>
      <c r="H135" s="406"/>
      <c r="I135" s="405"/>
      <c r="J135" s="406"/>
      <c r="K135" s="405"/>
      <c r="L135" s="406"/>
      <c r="M135" s="405"/>
      <c r="N135" s="406"/>
      <c r="O135" s="405"/>
      <c r="P135" s="406"/>
      <c r="Q135" s="405"/>
      <c r="R135" s="406"/>
      <c r="S135" s="405"/>
      <c r="T135" s="406"/>
      <c r="U135" s="405"/>
      <c r="V135" s="406"/>
      <c r="W135" s="405"/>
      <c r="X135" s="406"/>
      <c r="Y135" s="405"/>
    </row>
    <row r="136" spans="1:25">
      <c r="A136" s="403"/>
      <c r="E136" s="403"/>
      <c r="F136" s="406"/>
      <c r="G136" s="406"/>
      <c r="H136" s="406"/>
      <c r="I136" s="405"/>
      <c r="J136" s="406"/>
      <c r="K136" s="405"/>
      <c r="L136" s="406"/>
      <c r="M136" s="405"/>
      <c r="N136" s="406"/>
      <c r="O136" s="405"/>
      <c r="P136" s="406"/>
      <c r="Q136" s="405"/>
      <c r="R136" s="406"/>
      <c r="S136" s="405"/>
      <c r="T136" s="406"/>
      <c r="U136" s="405"/>
      <c r="V136" s="406"/>
      <c r="W136" s="405"/>
      <c r="X136" s="406"/>
      <c r="Y136" s="405"/>
    </row>
    <row r="137" spans="1:25">
      <c r="A137" s="403"/>
      <c r="E137" s="403"/>
      <c r="F137" s="406"/>
      <c r="G137" s="406"/>
      <c r="H137" s="406"/>
      <c r="I137" s="405"/>
      <c r="J137" s="406"/>
      <c r="K137" s="405"/>
      <c r="L137" s="406"/>
      <c r="M137" s="405"/>
      <c r="N137" s="406"/>
      <c r="O137" s="405"/>
      <c r="P137" s="406"/>
      <c r="Q137" s="405"/>
      <c r="R137" s="406"/>
      <c r="S137" s="405"/>
      <c r="T137" s="406"/>
      <c r="U137" s="405"/>
      <c r="V137" s="406"/>
      <c r="W137" s="405"/>
      <c r="X137" s="406"/>
      <c r="Y137" s="405"/>
    </row>
    <row r="138" spans="1:25">
      <c r="A138" s="403"/>
      <c r="E138" s="403"/>
      <c r="F138" s="406"/>
      <c r="G138" s="406"/>
      <c r="H138" s="406"/>
      <c r="I138" s="405"/>
      <c r="J138" s="406"/>
      <c r="K138" s="405"/>
      <c r="L138" s="406"/>
      <c r="M138" s="405"/>
      <c r="N138" s="406"/>
      <c r="O138" s="405"/>
      <c r="P138" s="406"/>
      <c r="Q138" s="405"/>
      <c r="R138" s="406"/>
      <c r="S138" s="405"/>
      <c r="T138" s="406"/>
      <c r="U138" s="405"/>
      <c r="V138" s="406"/>
      <c r="W138" s="405"/>
      <c r="X138" s="406"/>
      <c r="Y138" s="405"/>
    </row>
    <row r="139" spans="1:25">
      <c r="A139" s="403"/>
      <c r="E139" s="403"/>
      <c r="F139" s="406"/>
      <c r="G139" s="406"/>
      <c r="H139" s="406"/>
      <c r="I139" s="405"/>
      <c r="J139" s="406"/>
      <c r="K139" s="405"/>
      <c r="L139" s="406"/>
      <c r="M139" s="405"/>
      <c r="N139" s="406"/>
      <c r="O139" s="405"/>
      <c r="P139" s="406"/>
      <c r="Q139" s="405"/>
      <c r="R139" s="406"/>
      <c r="S139" s="405"/>
      <c r="T139" s="406"/>
      <c r="U139" s="405"/>
      <c r="V139" s="406"/>
      <c r="W139" s="405"/>
      <c r="X139" s="406"/>
      <c r="Y139" s="405"/>
    </row>
    <row r="140" spans="1:25">
      <c r="A140" s="403"/>
      <c r="E140" s="403"/>
      <c r="F140" s="406"/>
      <c r="G140" s="406"/>
      <c r="H140" s="406"/>
      <c r="I140" s="405"/>
      <c r="J140" s="406"/>
      <c r="K140" s="405"/>
      <c r="L140" s="406"/>
      <c r="M140" s="405"/>
      <c r="N140" s="406"/>
      <c r="O140" s="405"/>
      <c r="P140" s="406"/>
      <c r="Q140" s="405"/>
      <c r="R140" s="406"/>
      <c r="S140" s="405"/>
      <c r="T140" s="406"/>
      <c r="U140" s="405"/>
      <c r="V140" s="406"/>
      <c r="W140" s="405"/>
      <c r="X140" s="406"/>
      <c r="Y140" s="405"/>
    </row>
    <row r="141" spans="1:25">
      <c r="A141" s="403"/>
      <c r="E141" s="403"/>
      <c r="F141" s="406"/>
      <c r="G141" s="406"/>
      <c r="H141" s="406"/>
      <c r="I141" s="405"/>
      <c r="J141" s="406"/>
      <c r="K141" s="405"/>
      <c r="L141" s="406"/>
      <c r="M141" s="405"/>
      <c r="N141" s="406"/>
      <c r="O141" s="405"/>
      <c r="P141" s="406"/>
      <c r="Q141" s="405"/>
      <c r="R141" s="406"/>
      <c r="S141" s="405"/>
      <c r="T141" s="406"/>
      <c r="U141" s="405"/>
      <c r="V141" s="406"/>
      <c r="W141" s="405"/>
      <c r="X141" s="406"/>
      <c r="Y141" s="405"/>
    </row>
    <row r="142" spans="1:25">
      <c r="A142" s="403"/>
      <c r="E142" s="403"/>
      <c r="F142" s="406"/>
      <c r="G142" s="406"/>
      <c r="H142" s="406"/>
      <c r="I142" s="405"/>
      <c r="J142" s="406"/>
      <c r="K142" s="405"/>
      <c r="L142" s="406"/>
      <c r="M142" s="405"/>
      <c r="N142" s="406"/>
      <c r="O142" s="405"/>
      <c r="P142" s="406"/>
      <c r="Q142" s="405"/>
      <c r="R142" s="406"/>
      <c r="S142" s="405"/>
      <c r="T142" s="406"/>
      <c r="U142" s="405"/>
      <c r="V142" s="406"/>
      <c r="W142" s="405"/>
      <c r="X142" s="406"/>
      <c r="Y142" s="405"/>
    </row>
    <row r="143" spans="1:25">
      <c r="A143" s="403"/>
      <c r="E143" s="403"/>
      <c r="F143" s="406"/>
      <c r="G143" s="406"/>
      <c r="H143" s="406"/>
      <c r="I143" s="405"/>
      <c r="J143" s="406"/>
      <c r="K143" s="405"/>
      <c r="L143" s="406"/>
      <c r="M143" s="405"/>
      <c r="N143" s="406"/>
      <c r="O143" s="405"/>
      <c r="P143" s="406"/>
      <c r="Q143" s="405"/>
      <c r="R143" s="406"/>
      <c r="S143" s="405"/>
      <c r="T143" s="406"/>
      <c r="U143" s="405"/>
      <c r="V143" s="406"/>
      <c r="W143" s="405"/>
      <c r="X143" s="406"/>
      <c r="Y143" s="405"/>
    </row>
    <row r="144" spans="1:25">
      <c r="A144" s="403"/>
      <c r="E144" s="403"/>
      <c r="F144" s="406"/>
      <c r="G144" s="406"/>
      <c r="H144" s="406"/>
      <c r="I144" s="405"/>
      <c r="J144" s="406"/>
      <c r="K144" s="405"/>
      <c r="L144" s="406"/>
      <c r="M144" s="405"/>
      <c r="N144" s="406"/>
      <c r="O144" s="405"/>
      <c r="P144" s="406"/>
      <c r="Q144" s="405"/>
      <c r="R144" s="406"/>
      <c r="S144" s="405"/>
      <c r="T144" s="406"/>
      <c r="U144" s="405"/>
      <c r="V144" s="406"/>
      <c r="W144" s="405"/>
      <c r="X144" s="406"/>
      <c r="Y144" s="405"/>
    </row>
    <row r="145" spans="1:25">
      <c r="A145" s="403"/>
      <c r="E145" s="403"/>
      <c r="F145" s="406"/>
      <c r="G145" s="406"/>
      <c r="H145" s="406"/>
      <c r="I145" s="405"/>
      <c r="J145" s="406"/>
      <c r="K145" s="405"/>
      <c r="L145" s="406"/>
      <c r="M145" s="405"/>
      <c r="N145" s="406"/>
      <c r="O145" s="405"/>
      <c r="P145" s="406"/>
      <c r="Q145" s="405"/>
      <c r="R145" s="406"/>
      <c r="S145" s="405"/>
      <c r="T145" s="406"/>
      <c r="U145" s="405"/>
      <c r="V145" s="406"/>
      <c r="W145" s="405"/>
      <c r="X145" s="406"/>
      <c r="Y145" s="405"/>
    </row>
    <row r="146" spans="1:25">
      <c r="A146" s="403"/>
      <c r="E146" s="403"/>
      <c r="F146" s="406"/>
      <c r="G146" s="406"/>
      <c r="H146" s="406"/>
      <c r="I146" s="405"/>
      <c r="J146" s="406"/>
      <c r="K146" s="405"/>
      <c r="L146" s="406"/>
      <c r="M146" s="405"/>
      <c r="N146" s="406"/>
      <c r="O146" s="405"/>
      <c r="P146" s="406"/>
      <c r="Q146" s="405"/>
      <c r="R146" s="406"/>
      <c r="S146" s="405"/>
      <c r="T146" s="406"/>
      <c r="U146" s="405"/>
      <c r="V146" s="406"/>
      <c r="W146" s="405"/>
      <c r="X146" s="406"/>
      <c r="Y146" s="405"/>
    </row>
    <row r="147" spans="1:25">
      <c r="A147" s="403"/>
      <c r="E147" s="403"/>
      <c r="F147" s="406"/>
      <c r="G147" s="406"/>
      <c r="H147" s="406"/>
      <c r="I147" s="405"/>
      <c r="J147" s="406"/>
      <c r="K147" s="405"/>
      <c r="L147" s="406"/>
      <c r="M147" s="405"/>
      <c r="N147" s="406"/>
      <c r="O147" s="405"/>
      <c r="P147" s="406"/>
      <c r="Q147" s="405"/>
      <c r="R147" s="406"/>
      <c r="S147" s="405"/>
      <c r="T147" s="406"/>
      <c r="U147" s="405"/>
      <c r="V147" s="406"/>
      <c r="W147" s="405"/>
      <c r="X147" s="406"/>
      <c r="Y147" s="405"/>
    </row>
    <row r="148" spans="1:25">
      <c r="A148" s="403"/>
      <c r="E148" s="403"/>
      <c r="F148" s="406"/>
      <c r="G148" s="406"/>
      <c r="H148" s="406"/>
      <c r="I148" s="405"/>
      <c r="J148" s="406"/>
      <c r="K148" s="405"/>
      <c r="L148" s="406"/>
      <c r="M148" s="405"/>
      <c r="N148" s="406"/>
      <c r="O148" s="405"/>
      <c r="P148" s="406"/>
      <c r="Q148" s="405"/>
      <c r="R148" s="406"/>
      <c r="S148" s="405"/>
      <c r="T148" s="406"/>
      <c r="U148" s="405"/>
      <c r="V148" s="406"/>
      <c r="W148" s="405"/>
      <c r="X148" s="406"/>
      <c r="Y148" s="405"/>
    </row>
    <row r="149" spans="1:25">
      <c r="A149" s="403"/>
      <c r="E149" s="403"/>
      <c r="F149" s="406"/>
      <c r="G149" s="406"/>
      <c r="H149" s="406"/>
      <c r="I149" s="405"/>
      <c r="J149" s="406"/>
      <c r="K149" s="405"/>
      <c r="L149" s="406"/>
      <c r="M149" s="405"/>
      <c r="N149" s="406"/>
      <c r="O149" s="405"/>
      <c r="P149" s="406"/>
      <c r="Q149" s="405"/>
      <c r="R149" s="406"/>
      <c r="S149" s="405"/>
      <c r="T149" s="406"/>
      <c r="U149" s="405"/>
      <c r="V149" s="406"/>
      <c r="W149" s="405"/>
      <c r="X149" s="406"/>
      <c r="Y149" s="405"/>
    </row>
    <row r="150" spans="1:25">
      <c r="A150" s="403"/>
      <c r="E150" s="403"/>
      <c r="F150" s="406"/>
      <c r="G150" s="406"/>
      <c r="H150" s="406"/>
      <c r="I150" s="405"/>
      <c r="J150" s="406"/>
      <c r="K150" s="405"/>
      <c r="L150" s="406"/>
      <c r="M150" s="405"/>
      <c r="N150" s="406"/>
      <c r="O150" s="405"/>
      <c r="P150" s="406"/>
      <c r="Q150" s="405"/>
      <c r="R150" s="406"/>
      <c r="S150" s="405"/>
      <c r="T150" s="406"/>
      <c r="U150" s="405"/>
      <c r="V150" s="406"/>
      <c r="W150" s="405"/>
      <c r="X150" s="406"/>
      <c r="Y150" s="405"/>
    </row>
    <row r="151" spans="1:25">
      <c r="A151" s="403"/>
      <c r="E151" s="403"/>
      <c r="F151" s="406"/>
      <c r="G151" s="406"/>
      <c r="H151" s="406"/>
      <c r="I151" s="405"/>
      <c r="J151" s="406"/>
      <c r="K151" s="405"/>
      <c r="L151" s="406"/>
      <c r="M151" s="405"/>
      <c r="N151" s="406"/>
      <c r="O151" s="405"/>
      <c r="P151" s="406"/>
      <c r="Q151" s="405"/>
      <c r="R151" s="406"/>
      <c r="S151" s="405"/>
      <c r="T151" s="406"/>
      <c r="U151" s="405"/>
      <c r="V151" s="406"/>
      <c r="W151" s="405"/>
      <c r="X151" s="406"/>
      <c r="Y151" s="405"/>
    </row>
    <row r="152" spans="1:25">
      <c r="A152" s="403"/>
      <c r="E152" s="403"/>
      <c r="F152" s="406"/>
      <c r="G152" s="406"/>
      <c r="H152" s="406"/>
      <c r="I152" s="405"/>
      <c r="J152" s="406"/>
      <c r="K152" s="405"/>
      <c r="L152" s="406"/>
      <c r="M152" s="405"/>
      <c r="N152" s="406"/>
      <c r="O152" s="405"/>
      <c r="P152" s="406"/>
      <c r="Q152" s="405"/>
      <c r="R152" s="406"/>
      <c r="S152" s="405"/>
      <c r="T152" s="406"/>
      <c r="U152" s="405"/>
      <c r="V152" s="406"/>
      <c r="W152" s="405"/>
      <c r="X152" s="406"/>
      <c r="Y152" s="405"/>
    </row>
    <row r="153" spans="1:25">
      <c r="A153" s="403"/>
      <c r="E153" s="403"/>
      <c r="F153" s="406"/>
      <c r="G153" s="406"/>
      <c r="H153" s="406"/>
      <c r="I153" s="405"/>
      <c r="J153" s="406"/>
      <c r="K153" s="405"/>
      <c r="L153" s="406"/>
      <c r="M153" s="405"/>
      <c r="N153" s="406"/>
      <c r="O153" s="405"/>
      <c r="P153" s="406"/>
      <c r="Q153" s="405"/>
      <c r="R153" s="406"/>
      <c r="S153" s="405"/>
      <c r="T153" s="406"/>
      <c r="U153" s="405"/>
      <c r="V153" s="406"/>
      <c r="W153" s="405"/>
      <c r="X153" s="406"/>
      <c r="Y153" s="405"/>
    </row>
    <row r="154" spans="1:25">
      <c r="A154" s="403"/>
      <c r="E154" s="403"/>
      <c r="F154" s="406"/>
      <c r="G154" s="406"/>
      <c r="H154" s="406"/>
      <c r="I154" s="405"/>
      <c r="J154" s="406"/>
      <c r="K154" s="405"/>
      <c r="L154" s="406"/>
      <c r="M154" s="405"/>
      <c r="N154" s="406"/>
      <c r="O154" s="405"/>
      <c r="P154" s="406"/>
      <c r="Q154" s="405"/>
      <c r="R154" s="406"/>
      <c r="S154" s="405"/>
      <c r="T154" s="406"/>
      <c r="U154" s="405"/>
      <c r="V154" s="406"/>
      <c r="W154" s="405"/>
      <c r="X154" s="406"/>
      <c r="Y154" s="405"/>
    </row>
    <row r="155" spans="1:25">
      <c r="A155" s="403"/>
      <c r="E155" s="403"/>
      <c r="F155" s="406"/>
      <c r="G155" s="406"/>
      <c r="H155" s="406"/>
      <c r="I155" s="405"/>
      <c r="J155" s="406"/>
      <c r="K155" s="405"/>
      <c r="L155" s="406"/>
      <c r="M155" s="405"/>
      <c r="N155" s="406"/>
      <c r="O155" s="405"/>
      <c r="P155" s="406"/>
      <c r="Q155" s="405"/>
      <c r="R155" s="406"/>
      <c r="S155" s="405"/>
      <c r="T155" s="406"/>
      <c r="U155" s="405"/>
      <c r="V155" s="406"/>
      <c r="W155" s="405"/>
      <c r="X155" s="406"/>
      <c r="Y155" s="405"/>
    </row>
    <row r="156" spans="1:25">
      <c r="A156" s="403"/>
      <c r="E156" s="403"/>
      <c r="F156" s="406"/>
      <c r="G156" s="406"/>
      <c r="H156" s="406"/>
      <c r="I156" s="405"/>
      <c r="J156" s="406"/>
      <c r="K156" s="405"/>
      <c r="L156" s="406"/>
      <c r="M156" s="405"/>
      <c r="N156" s="406"/>
      <c r="O156" s="405"/>
      <c r="P156" s="406"/>
      <c r="Q156" s="405"/>
      <c r="R156" s="406"/>
      <c r="S156" s="405"/>
      <c r="T156" s="406"/>
      <c r="U156" s="405"/>
      <c r="V156" s="406"/>
      <c r="W156" s="405"/>
      <c r="X156" s="406"/>
      <c r="Y156" s="405"/>
    </row>
    <row r="157" spans="1:25">
      <c r="A157" s="403"/>
      <c r="E157" s="403"/>
      <c r="F157" s="406"/>
      <c r="G157" s="406"/>
      <c r="H157" s="406"/>
      <c r="I157" s="405"/>
      <c r="J157" s="406"/>
      <c r="K157" s="405"/>
      <c r="L157" s="406"/>
      <c r="M157" s="405"/>
      <c r="N157" s="406"/>
      <c r="O157" s="405"/>
      <c r="P157" s="406"/>
      <c r="Q157" s="405"/>
      <c r="R157" s="406"/>
      <c r="S157" s="405"/>
      <c r="T157" s="406"/>
      <c r="U157" s="405"/>
      <c r="V157" s="406"/>
      <c r="W157" s="405"/>
      <c r="X157" s="406"/>
      <c r="Y157" s="405"/>
    </row>
    <row r="158" spans="1:25">
      <c r="A158" s="403"/>
      <c r="E158" s="403"/>
      <c r="F158" s="406"/>
      <c r="G158" s="406"/>
      <c r="H158" s="406"/>
      <c r="I158" s="405"/>
      <c r="J158" s="406"/>
      <c r="K158" s="405"/>
      <c r="L158" s="406"/>
      <c r="M158" s="405"/>
      <c r="N158" s="406"/>
      <c r="O158" s="405"/>
      <c r="P158" s="406"/>
      <c r="Q158" s="405"/>
      <c r="R158" s="406"/>
      <c r="S158" s="405"/>
      <c r="T158" s="406"/>
      <c r="U158" s="405"/>
      <c r="V158" s="406"/>
      <c r="W158" s="405"/>
      <c r="X158" s="406"/>
      <c r="Y158" s="405"/>
    </row>
    <row r="159" spans="1:25">
      <c r="A159" s="403"/>
      <c r="E159" s="403"/>
      <c r="F159" s="406"/>
      <c r="G159" s="406"/>
      <c r="H159" s="406"/>
      <c r="I159" s="405"/>
      <c r="J159" s="406"/>
      <c r="K159" s="405"/>
      <c r="L159" s="406"/>
      <c r="M159" s="405"/>
      <c r="N159" s="406"/>
      <c r="O159" s="405"/>
      <c r="P159" s="406"/>
      <c r="Q159" s="405"/>
      <c r="R159" s="406"/>
      <c r="S159" s="405"/>
      <c r="T159" s="406"/>
      <c r="U159" s="405"/>
      <c r="V159" s="406"/>
      <c r="W159" s="405"/>
      <c r="X159" s="406"/>
      <c r="Y159" s="405"/>
    </row>
    <row r="160" spans="1:25">
      <c r="A160" s="403"/>
      <c r="E160" s="403"/>
      <c r="F160" s="406"/>
      <c r="G160" s="406"/>
      <c r="H160" s="406"/>
      <c r="I160" s="405"/>
      <c r="J160" s="406"/>
      <c r="K160" s="405"/>
      <c r="L160" s="406"/>
      <c r="M160" s="405"/>
      <c r="N160" s="406"/>
      <c r="O160" s="405"/>
      <c r="P160" s="406"/>
      <c r="Q160" s="405"/>
      <c r="R160" s="406"/>
      <c r="S160" s="405"/>
      <c r="T160" s="406"/>
      <c r="U160" s="405"/>
      <c r="V160" s="406"/>
      <c r="W160" s="405"/>
      <c r="X160" s="406"/>
      <c r="Y160" s="405"/>
    </row>
    <row r="161" spans="1:25">
      <c r="A161" s="403"/>
      <c r="E161" s="403"/>
      <c r="F161" s="406"/>
      <c r="G161" s="406"/>
      <c r="H161" s="406"/>
      <c r="I161" s="405"/>
      <c r="J161" s="406"/>
      <c r="K161" s="405"/>
      <c r="L161" s="406"/>
      <c r="M161" s="405"/>
      <c r="N161" s="406"/>
      <c r="O161" s="405"/>
      <c r="P161" s="406"/>
      <c r="Q161" s="405"/>
      <c r="R161" s="406"/>
      <c r="S161" s="405"/>
      <c r="T161" s="406"/>
      <c r="U161" s="405"/>
      <c r="V161" s="406"/>
      <c r="W161" s="405"/>
      <c r="X161" s="406"/>
      <c r="Y161" s="405"/>
    </row>
    <row r="162" spans="1:25">
      <c r="A162" s="403"/>
      <c r="E162" s="403"/>
      <c r="F162" s="406"/>
      <c r="G162" s="406"/>
      <c r="H162" s="406"/>
      <c r="I162" s="405"/>
      <c r="J162" s="406"/>
      <c r="K162" s="405"/>
      <c r="L162" s="406"/>
      <c r="M162" s="405"/>
      <c r="N162" s="406"/>
      <c r="O162" s="405"/>
      <c r="P162" s="406"/>
      <c r="Q162" s="405"/>
      <c r="R162" s="406"/>
      <c r="S162" s="405"/>
      <c r="T162" s="406"/>
      <c r="U162" s="405"/>
      <c r="V162" s="406"/>
      <c r="W162" s="405"/>
      <c r="X162" s="406"/>
      <c r="Y162" s="405"/>
    </row>
    <row r="163" spans="1:25">
      <c r="A163" s="403"/>
      <c r="E163" s="403"/>
      <c r="F163" s="406"/>
      <c r="G163" s="406"/>
      <c r="H163" s="406"/>
      <c r="I163" s="405"/>
      <c r="J163" s="406"/>
      <c r="K163" s="405"/>
      <c r="L163" s="406"/>
      <c r="M163" s="405"/>
      <c r="N163" s="406"/>
      <c r="O163" s="405"/>
      <c r="P163" s="406"/>
      <c r="Q163" s="405"/>
      <c r="R163" s="406"/>
      <c r="S163" s="405"/>
      <c r="T163" s="406"/>
      <c r="U163" s="405"/>
      <c r="V163" s="406"/>
      <c r="W163" s="405"/>
      <c r="X163" s="406"/>
      <c r="Y163" s="405"/>
    </row>
    <row r="164" spans="1:25">
      <c r="A164" s="403"/>
      <c r="E164" s="403"/>
      <c r="F164" s="406"/>
      <c r="G164" s="406"/>
      <c r="H164" s="406"/>
      <c r="I164" s="405"/>
      <c r="J164" s="406"/>
      <c r="K164" s="405"/>
      <c r="L164" s="406"/>
      <c r="M164" s="405"/>
      <c r="N164" s="406"/>
      <c r="O164" s="405"/>
      <c r="P164" s="406"/>
      <c r="Q164" s="405"/>
      <c r="R164" s="406"/>
      <c r="S164" s="405"/>
      <c r="T164" s="406"/>
      <c r="U164" s="405"/>
      <c r="V164" s="406"/>
      <c r="W164" s="405"/>
      <c r="X164" s="406"/>
      <c r="Y164" s="405"/>
    </row>
    <row r="165" spans="1:25">
      <c r="A165" s="403"/>
      <c r="E165" s="403"/>
      <c r="F165" s="406"/>
      <c r="G165" s="406"/>
      <c r="H165" s="406"/>
      <c r="I165" s="405"/>
      <c r="J165" s="406"/>
      <c r="K165" s="405"/>
      <c r="L165" s="406"/>
      <c r="M165" s="405"/>
      <c r="N165" s="406"/>
      <c r="O165" s="405"/>
      <c r="P165" s="406"/>
      <c r="Q165" s="405"/>
      <c r="R165" s="406"/>
      <c r="S165" s="405"/>
      <c r="T165" s="406"/>
      <c r="U165" s="405"/>
      <c r="V165" s="406"/>
      <c r="W165" s="405"/>
      <c r="X165" s="406"/>
      <c r="Y165" s="405"/>
    </row>
    <row r="166" spans="1:25">
      <c r="A166" s="403"/>
      <c r="E166" s="403"/>
      <c r="F166" s="406"/>
      <c r="G166" s="406"/>
      <c r="H166" s="406"/>
      <c r="I166" s="405"/>
      <c r="J166" s="406"/>
      <c r="K166" s="405"/>
      <c r="L166" s="406"/>
      <c r="M166" s="405"/>
      <c r="N166" s="406"/>
      <c r="O166" s="405"/>
      <c r="P166" s="406"/>
      <c r="Q166" s="405"/>
      <c r="R166" s="406"/>
      <c r="S166" s="405"/>
      <c r="T166" s="406"/>
      <c r="U166" s="405"/>
      <c r="V166" s="406"/>
      <c r="W166" s="405"/>
      <c r="X166" s="406"/>
      <c r="Y166" s="405"/>
    </row>
    <row r="167" spans="1:25">
      <c r="A167" s="403"/>
      <c r="E167" s="403"/>
      <c r="F167" s="406"/>
      <c r="G167" s="406"/>
      <c r="H167" s="406"/>
      <c r="I167" s="405"/>
      <c r="J167" s="406"/>
      <c r="K167" s="405"/>
      <c r="L167" s="406"/>
      <c r="M167" s="405"/>
      <c r="N167" s="406"/>
      <c r="O167" s="405"/>
      <c r="P167" s="406"/>
      <c r="Q167" s="405"/>
      <c r="R167" s="406"/>
      <c r="S167" s="405"/>
      <c r="T167" s="406"/>
      <c r="U167" s="405"/>
      <c r="V167" s="406"/>
      <c r="W167" s="405"/>
      <c r="X167" s="406"/>
      <c r="Y167" s="405"/>
    </row>
    <row r="168" spans="1:25">
      <c r="A168" s="403"/>
      <c r="E168" s="403"/>
      <c r="F168" s="406"/>
      <c r="G168" s="406"/>
      <c r="H168" s="406"/>
      <c r="I168" s="405"/>
      <c r="J168" s="406"/>
      <c r="K168" s="405"/>
      <c r="L168" s="406"/>
      <c r="M168" s="405"/>
      <c r="N168" s="406"/>
      <c r="O168" s="405"/>
      <c r="P168" s="406"/>
      <c r="Q168" s="405"/>
      <c r="R168" s="406"/>
      <c r="S168" s="405"/>
      <c r="T168" s="406"/>
      <c r="U168" s="405"/>
      <c r="V168" s="406"/>
      <c r="W168" s="405"/>
      <c r="X168" s="406"/>
      <c r="Y168" s="405"/>
    </row>
    <row r="169" spans="1:25">
      <c r="A169" s="403"/>
      <c r="E169" s="403"/>
      <c r="F169" s="406"/>
      <c r="G169" s="406"/>
      <c r="H169" s="406"/>
      <c r="I169" s="405"/>
      <c r="J169" s="406"/>
      <c r="K169" s="405"/>
      <c r="L169" s="406"/>
      <c r="M169" s="405"/>
      <c r="N169" s="406"/>
      <c r="O169" s="405"/>
      <c r="P169" s="406"/>
      <c r="Q169" s="405"/>
      <c r="R169" s="406"/>
      <c r="S169" s="405"/>
      <c r="T169" s="406"/>
      <c r="U169" s="405"/>
      <c r="V169" s="406"/>
      <c r="W169" s="405"/>
      <c r="X169" s="406"/>
      <c r="Y169" s="405"/>
    </row>
    <row r="170" spans="1:25">
      <c r="A170" s="403"/>
      <c r="E170" s="403"/>
      <c r="F170" s="406"/>
      <c r="G170" s="406"/>
      <c r="H170" s="406"/>
      <c r="I170" s="405"/>
      <c r="J170" s="406"/>
      <c r="K170" s="405"/>
      <c r="L170" s="406"/>
      <c r="M170" s="405"/>
      <c r="N170" s="406"/>
      <c r="O170" s="405"/>
      <c r="P170" s="406"/>
      <c r="Q170" s="405"/>
      <c r="R170" s="406"/>
      <c r="S170" s="405"/>
      <c r="T170" s="406"/>
      <c r="U170" s="405"/>
      <c r="V170" s="406"/>
      <c r="W170" s="405"/>
      <c r="X170" s="406"/>
      <c r="Y170" s="405"/>
    </row>
    <row r="171" spans="1:25">
      <c r="A171" s="403"/>
      <c r="E171" s="403"/>
      <c r="F171" s="406"/>
      <c r="G171" s="406"/>
      <c r="H171" s="406"/>
      <c r="I171" s="405"/>
      <c r="J171" s="406"/>
      <c r="K171" s="405"/>
      <c r="L171" s="406"/>
      <c r="M171" s="405"/>
      <c r="N171" s="406"/>
      <c r="O171" s="405"/>
      <c r="P171" s="406"/>
      <c r="Q171" s="405"/>
      <c r="R171" s="406"/>
      <c r="S171" s="405"/>
      <c r="T171" s="406"/>
      <c r="U171" s="405"/>
      <c r="V171" s="406"/>
      <c r="W171" s="405"/>
      <c r="X171" s="406"/>
      <c r="Y171" s="405"/>
    </row>
    <row r="172" spans="1:25">
      <c r="A172" s="403"/>
      <c r="E172" s="403"/>
      <c r="F172" s="406"/>
      <c r="G172" s="406"/>
      <c r="H172" s="406"/>
      <c r="I172" s="405"/>
      <c r="J172" s="406"/>
      <c r="K172" s="405"/>
      <c r="L172" s="406"/>
      <c r="M172" s="405"/>
      <c r="N172" s="406"/>
      <c r="O172" s="405"/>
      <c r="P172" s="406"/>
      <c r="Q172" s="405"/>
      <c r="R172" s="406"/>
      <c r="S172" s="405"/>
      <c r="T172" s="406"/>
      <c r="U172" s="405"/>
      <c r="V172" s="406"/>
      <c r="W172" s="405"/>
      <c r="X172" s="406"/>
      <c r="Y172" s="405"/>
    </row>
    <row r="173" spans="1:25">
      <c r="A173" s="403"/>
      <c r="E173" s="403"/>
      <c r="F173" s="406"/>
      <c r="G173" s="406"/>
      <c r="H173" s="406"/>
      <c r="I173" s="405"/>
      <c r="J173" s="406"/>
      <c r="K173" s="405"/>
      <c r="L173" s="406"/>
      <c r="M173" s="405"/>
      <c r="N173" s="406"/>
      <c r="O173" s="405"/>
      <c r="P173" s="406"/>
      <c r="Q173" s="405"/>
      <c r="R173" s="406"/>
      <c r="S173" s="405"/>
      <c r="T173" s="406"/>
      <c r="U173" s="405"/>
      <c r="V173" s="406"/>
      <c r="W173" s="405"/>
      <c r="X173" s="406"/>
      <c r="Y173" s="405"/>
    </row>
    <row r="174" spans="1:25">
      <c r="A174" s="403"/>
      <c r="E174" s="403"/>
      <c r="F174" s="406"/>
      <c r="G174" s="406"/>
      <c r="H174" s="406"/>
      <c r="I174" s="405"/>
      <c r="J174" s="406"/>
      <c r="K174" s="405"/>
      <c r="L174" s="406"/>
      <c r="M174" s="405"/>
      <c r="N174" s="406"/>
      <c r="O174" s="405"/>
      <c r="P174" s="406"/>
      <c r="Q174" s="405"/>
      <c r="R174" s="406"/>
      <c r="S174" s="405"/>
      <c r="T174" s="406"/>
      <c r="U174" s="405"/>
      <c r="V174" s="406"/>
      <c r="W174" s="405"/>
      <c r="X174" s="406"/>
      <c r="Y174" s="405"/>
    </row>
    <row r="175" spans="1:25">
      <c r="A175" s="403"/>
      <c r="E175" s="403"/>
      <c r="F175" s="406"/>
      <c r="G175" s="406"/>
      <c r="H175" s="406"/>
      <c r="I175" s="405"/>
      <c r="J175" s="406"/>
      <c r="K175" s="405"/>
      <c r="L175" s="406"/>
      <c r="M175" s="405"/>
      <c r="N175" s="406"/>
      <c r="O175" s="405"/>
      <c r="P175" s="406"/>
      <c r="Q175" s="405"/>
      <c r="R175" s="406"/>
      <c r="S175" s="405"/>
      <c r="T175" s="406"/>
      <c r="U175" s="405"/>
      <c r="V175" s="406"/>
      <c r="W175" s="405"/>
      <c r="X175" s="406"/>
      <c r="Y175" s="405"/>
    </row>
    <row r="176" spans="1:25">
      <c r="A176" s="403"/>
      <c r="E176" s="403"/>
      <c r="F176" s="406"/>
      <c r="G176" s="406"/>
      <c r="H176" s="406"/>
      <c r="I176" s="405"/>
      <c r="J176" s="406"/>
      <c r="K176" s="405"/>
      <c r="L176" s="406"/>
      <c r="M176" s="405"/>
      <c r="N176" s="406"/>
      <c r="O176" s="405"/>
      <c r="P176" s="406"/>
      <c r="Q176" s="405"/>
      <c r="R176" s="406"/>
      <c r="S176" s="405"/>
      <c r="T176" s="406"/>
      <c r="U176" s="405"/>
      <c r="V176" s="406"/>
      <c r="W176" s="405"/>
      <c r="X176" s="406"/>
      <c r="Y176" s="405"/>
    </row>
    <row r="177" spans="1:25">
      <c r="A177" s="403"/>
      <c r="E177" s="403"/>
      <c r="F177" s="406"/>
      <c r="G177" s="406"/>
      <c r="H177" s="406"/>
      <c r="I177" s="405"/>
      <c r="J177" s="406"/>
      <c r="K177" s="405"/>
      <c r="L177" s="406"/>
      <c r="M177" s="405"/>
      <c r="N177" s="406"/>
      <c r="O177" s="405"/>
      <c r="P177" s="406"/>
      <c r="Q177" s="405"/>
      <c r="R177" s="406"/>
      <c r="S177" s="405"/>
      <c r="T177" s="406"/>
      <c r="U177" s="405"/>
      <c r="V177" s="406"/>
      <c r="W177" s="405"/>
      <c r="X177" s="406"/>
      <c r="Y177" s="405"/>
    </row>
    <row r="178" spans="1:25">
      <c r="A178" s="403"/>
      <c r="E178" s="403"/>
      <c r="F178" s="406"/>
      <c r="G178" s="406"/>
      <c r="H178" s="406"/>
      <c r="I178" s="405"/>
      <c r="J178" s="406"/>
      <c r="K178" s="405"/>
      <c r="L178" s="406"/>
      <c r="M178" s="405"/>
      <c r="N178" s="406"/>
      <c r="O178" s="405"/>
      <c r="P178" s="406"/>
      <c r="Q178" s="405"/>
      <c r="R178" s="406"/>
      <c r="S178" s="405"/>
      <c r="T178" s="406"/>
      <c r="U178" s="405"/>
      <c r="V178" s="406"/>
      <c r="W178" s="405"/>
      <c r="X178" s="406"/>
      <c r="Y178" s="405"/>
    </row>
    <row r="179" spans="1:25">
      <c r="A179" s="403"/>
      <c r="E179" s="403"/>
      <c r="F179" s="406"/>
      <c r="G179" s="406"/>
      <c r="H179" s="406"/>
      <c r="I179" s="405"/>
      <c r="J179" s="406"/>
      <c r="K179" s="405"/>
      <c r="L179" s="406"/>
      <c r="M179" s="405"/>
      <c r="N179" s="406"/>
      <c r="O179" s="405"/>
      <c r="P179" s="406"/>
      <c r="Q179" s="405"/>
      <c r="R179" s="406"/>
      <c r="S179" s="405"/>
      <c r="T179" s="406"/>
      <c r="U179" s="405"/>
      <c r="V179" s="406"/>
      <c r="W179" s="405"/>
      <c r="X179" s="406"/>
      <c r="Y179" s="405"/>
    </row>
    <row r="180" spans="1:25">
      <c r="A180" s="403"/>
      <c r="E180" s="403"/>
      <c r="F180" s="406"/>
      <c r="G180" s="406"/>
      <c r="H180" s="406"/>
      <c r="I180" s="405"/>
      <c r="J180" s="406"/>
      <c r="K180" s="405"/>
      <c r="L180" s="406"/>
      <c r="M180" s="405"/>
      <c r="N180" s="406"/>
      <c r="O180" s="405"/>
      <c r="P180" s="406"/>
      <c r="Q180" s="405"/>
      <c r="R180" s="406"/>
      <c r="S180" s="405"/>
      <c r="T180" s="406"/>
      <c r="U180" s="405"/>
      <c r="V180" s="406"/>
      <c r="W180" s="405"/>
      <c r="X180" s="406"/>
      <c r="Y180" s="405"/>
    </row>
    <row r="181" spans="1:25">
      <c r="A181" s="403"/>
      <c r="E181" s="403"/>
      <c r="F181" s="406"/>
      <c r="G181" s="406"/>
      <c r="H181" s="406"/>
      <c r="I181" s="405"/>
      <c r="J181" s="406"/>
      <c r="K181" s="405"/>
      <c r="L181" s="406"/>
      <c r="M181" s="405"/>
      <c r="N181" s="406"/>
      <c r="O181" s="405"/>
      <c r="P181" s="406"/>
      <c r="Q181" s="405"/>
      <c r="R181" s="406"/>
      <c r="S181" s="405"/>
      <c r="T181" s="406"/>
      <c r="U181" s="405"/>
      <c r="V181" s="406"/>
      <c r="W181" s="405"/>
      <c r="X181" s="406"/>
      <c r="Y181" s="405"/>
    </row>
    <row r="182" spans="1:25">
      <c r="A182" s="403"/>
      <c r="E182" s="403"/>
      <c r="F182" s="406"/>
      <c r="G182" s="406"/>
      <c r="H182" s="406"/>
      <c r="I182" s="405"/>
      <c r="J182" s="406"/>
      <c r="K182" s="405"/>
      <c r="L182" s="406"/>
      <c r="M182" s="405"/>
      <c r="N182" s="406"/>
      <c r="O182" s="405"/>
      <c r="P182" s="406"/>
      <c r="Q182" s="405"/>
      <c r="R182" s="406"/>
      <c r="S182" s="405"/>
      <c r="T182" s="406"/>
      <c r="U182" s="405"/>
      <c r="V182" s="406"/>
      <c r="W182" s="405"/>
      <c r="X182" s="406"/>
      <c r="Y182" s="405"/>
    </row>
    <row r="183" spans="1:25">
      <c r="A183" s="403"/>
      <c r="E183" s="403"/>
      <c r="F183" s="406"/>
      <c r="G183" s="406"/>
      <c r="H183" s="406"/>
      <c r="I183" s="405"/>
      <c r="J183" s="406"/>
      <c r="K183" s="405"/>
      <c r="L183" s="406"/>
      <c r="M183" s="405"/>
      <c r="N183" s="406"/>
      <c r="O183" s="405"/>
      <c r="P183" s="406"/>
      <c r="Q183" s="405"/>
      <c r="R183" s="406"/>
      <c r="S183" s="405"/>
      <c r="T183" s="406"/>
      <c r="U183" s="405"/>
      <c r="V183" s="406"/>
      <c r="W183" s="405"/>
      <c r="X183" s="406"/>
      <c r="Y183" s="405"/>
    </row>
    <row r="184" spans="1:25">
      <c r="A184" s="403"/>
      <c r="E184" s="403"/>
      <c r="F184" s="406"/>
      <c r="G184" s="406"/>
      <c r="H184" s="406"/>
      <c r="I184" s="405"/>
      <c r="J184" s="406"/>
      <c r="K184" s="405"/>
      <c r="L184" s="406"/>
      <c r="M184" s="405"/>
      <c r="N184" s="406"/>
      <c r="O184" s="405"/>
      <c r="P184" s="406"/>
      <c r="Q184" s="405"/>
      <c r="R184" s="406"/>
      <c r="S184" s="405"/>
      <c r="T184" s="406"/>
      <c r="U184" s="405"/>
      <c r="V184" s="406"/>
      <c r="W184" s="405"/>
      <c r="X184" s="406"/>
      <c r="Y184" s="405"/>
    </row>
    <row r="185" spans="1:25">
      <c r="A185" s="403"/>
      <c r="E185" s="403"/>
      <c r="F185" s="406"/>
      <c r="G185" s="406"/>
      <c r="H185" s="406"/>
      <c r="I185" s="405"/>
      <c r="J185" s="406"/>
      <c r="K185" s="405"/>
      <c r="L185" s="406"/>
      <c r="M185" s="405"/>
      <c r="N185" s="406"/>
      <c r="O185" s="405"/>
      <c r="P185" s="406"/>
      <c r="Q185" s="405"/>
      <c r="R185" s="406"/>
      <c r="S185" s="405"/>
      <c r="T185" s="406"/>
      <c r="U185" s="405"/>
      <c r="V185" s="406"/>
      <c r="W185" s="405"/>
      <c r="X185" s="406"/>
      <c r="Y185" s="405"/>
    </row>
    <row r="186" spans="1:25">
      <c r="A186" s="403"/>
      <c r="E186" s="403"/>
      <c r="F186" s="406"/>
      <c r="G186" s="406"/>
      <c r="H186" s="406"/>
      <c r="I186" s="405"/>
      <c r="J186" s="406"/>
      <c r="K186" s="405"/>
      <c r="L186" s="406"/>
      <c r="M186" s="405"/>
      <c r="N186" s="406"/>
      <c r="O186" s="405"/>
      <c r="P186" s="406"/>
      <c r="Q186" s="405"/>
      <c r="R186" s="406"/>
      <c r="S186" s="405"/>
      <c r="T186" s="406"/>
      <c r="U186" s="405"/>
      <c r="V186" s="406"/>
      <c r="W186" s="405"/>
      <c r="X186" s="406"/>
      <c r="Y186" s="405"/>
    </row>
    <row r="187" spans="1:25">
      <c r="A187" s="403"/>
      <c r="E187" s="403"/>
      <c r="F187" s="406"/>
      <c r="G187" s="406"/>
      <c r="H187" s="406"/>
      <c r="I187" s="405"/>
      <c r="J187" s="406"/>
      <c r="K187" s="405"/>
      <c r="L187" s="406"/>
      <c r="M187" s="405"/>
      <c r="N187" s="406"/>
      <c r="O187" s="405"/>
      <c r="P187" s="406"/>
      <c r="Q187" s="405"/>
      <c r="R187" s="406"/>
      <c r="S187" s="405"/>
      <c r="T187" s="406"/>
      <c r="U187" s="405"/>
      <c r="V187" s="406"/>
      <c r="W187" s="405"/>
      <c r="X187" s="406"/>
      <c r="Y187" s="405"/>
    </row>
    <row r="188" spans="1:25">
      <c r="A188" s="403"/>
      <c r="E188" s="403"/>
      <c r="F188" s="406"/>
      <c r="G188" s="406"/>
      <c r="H188" s="406"/>
      <c r="I188" s="405"/>
      <c r="J188" s="406"/>
      <c r="K188" s="405"/>
      <c r="L188" s="406"/>
      <c r="M188" s="405"/>
      <c r="N188" s="406"/>
      <c r="O188" s="405"/>
      <c r="P188" s="406"/>
      <c r="Q188" s="405"/>
      <c r="R188" s="406"/>
      <c r="S188" s="405"/>
      <c r="T188" s="406"/>
      <c r="U188" s="405"/>
      <c r="V188" s="406"/>
      <c r="W188" s="405"/>
      <c r="X188" s="406"/>
      <c r="Y188" s="405"/>
    </row>
    <row r="189" spans="1:25">
      <c r="A189" s="403"/>
      <c r="E189" s="403"/>
      <c r="F189" s="406"/>
      <c r="G189" s="406"/>
      <c r="H189" s="406"/>
      <c r="I189" s="405"/>
      <c r="J189" s="406"/>
      <c r="K189" s="405"/>
      <c r="L189" s="406"/>
      <c r="M189" s="405"/>
      <c r="N189" s="406"/>
      <c r="O189" s="405"/>
      <c r="P189" s="406"/>
      <c r="Q189" s="405"/>
      <c r="R189" s="406"/>
      <c r="S189" s="405"/>
      <c r="T189" s="406"/>
      <c r="U189" s="405"/>
      <c r="V189" s="406"/>
      <c r="W189" s="405"/>
      <c r="X189" s="406"/>
      <c r="Y189" s="405"/>
    </row>
    <row r="190" spans="1:25">
      <c r="A190" s="403"/>
      <c r="E190" s="403"/>
      <c r="F190" s="406"/>
      <c r="G190" s="406"/>
      <c r="H190" s="406"/>
      <c r="I190" s="405"/>
      <c r="J190" s="406"/>
      <c r="K190" s="405"/>
      <c r="L190" s="406"/>
      <c r="M190" s="405"/>
      <c r="N190" s="406"/>
      <c r="O190" s="405"/>
      <c r="P190" s="406"/>
      <c r="Q190" s="405"/>
      <c r="R190" s="406"/>
      <c r="S190" s="405"/>
      <c r="T190" s="406"/>
      <c r="U190" s="405"/>
      <c r="V190" s="406"/>
      <c r="W190" s="405"/>
      <c r="X190" s="406"/>
      <c r="Y190" s="405"/>
    </row>
    <row r="191" spans="1:25">
      <c r="A191" s="403"/>
      <c r="E191" s="403"/>
      <c r="F191" s="406"/>
      <c r="G191" s="406"/>
      <c r="H191" s="406"/>
      <c r="I191" s="405"/>
      <c r="J191" s="406"/>
      <c r="K191" s="405"/>
      <c r="L191" s="406"/>
      <c r="M191" s="405"/>
      <c r="N191" s="406"/>
      <c r="O191" s="405"/>
      <c r="P191" s="406"/>
      <c r="Q191" s="405"/>
      <c r="R191" s="406"/>
      <c r="S191" s="405"/>
      <c r="T191" s="406"/>
      <c r="U191" s="405"/>
      <c r="V191" s="406"/>
      <c r="W191" s="405"/>
      <c r="X191" s="406"/>
      <c r="Y191" s="405"/>
    </row>
    <row r="192" spans="1:25">
      <c r="A192" s="403"/>
      <c r="E192" s="403"/>
      <c r="F192" s="406"/>
      <c r="G192" s="406"/>
      <c r="H192" s="406"/>
      <c r="I192" s="405"/>
      <c r="J192" s="406"/>
      <c r="K192" s="405"/>
      <c r="L192" s="406"/>
      <c r="M192" s="405"/>
      <c r="N192" s="406"/>
      <c r="O192" s="405"/>
      <c r="P192" s="406"/>
      <c r="Q192" s="405"/>
      <c r="R192" s="406"/>
      <c r="S192" s="405"/>
      <c r="T192" s="406"/>
      <c r="U192" s="405"/>
      <c r="V192" s="406"/>
      <c r="W192" s="405"/>
      <c r="X192" s="406"/>
      <c r="Y192" s="405"/>
    </row>
    <row r="193" spans="1:25">
      <c r="A193" s="403"/>
      <c r="E193" s="403"/>
      <c r="F193" s="406"/>
      <c r="G193" s="406"/>
      <c r="H193" s="406"/>
      <c r="I193" s="405"/>
      <c r="J193" s="406"/>
      <c r="K193" s="405"/>
      <c r="L193" s="406"/>
      <c r="M193" s="405"/>
      <c r="N193" s="406"/>
      <c r="O193" s="405"/>
      <c r="P193" s="406"/>
      <c r="Q193" s="405"/>
      <c r="R193" s="406"/>
      <c r="S193" s="405"/>
      <c r="T193" s="406"/>
      <c r="U193" s="405"/>
      <c r="V193" s="406"/>
      <c r="W193" s="405"/>
      <c r="X193" s="406"/>
      <c r="Y193" s="405"/>
    </row>
    <row r="194" spans="1:25">
      <c r="A194" s="403"/>
      <c r="E194" s="403"/>
      <c r="F194" s="406"/>
      <c r="G194" s="406"/>
      <c r="H194" s="406"/>
      <c r="I194" s="405"/>
      <c r="J194" s="406"/>
      <c r="K194" s="405"/>
      <c r="L194" s="406"/>
      <c r="M194" s="405"/>
      <c r="N194" s="406"/>
      <c r="O194" s="405"/>
      <c r="P194" s="406"/>
      <c r="Q194" s="405"/>
      <c r="R194" s="406"/>
      <c r="S194" s="405"/>
      <c r="T194" s="406"/>
      <c r="U194" s="405"/>
      <c r="V194" s="406"/>
      <c r="W194" s="405"/>
      <c r="X194" s="406"/>
      <c r="Y194" s="405"/>
    </row>
    <row r="195" spans="1:25">
      <c r="A195" s="403"/>
      <c r="E195" s="403"/>
      <c r="F195" s="406"/>
      <c r="G195" s="406"/>
      <c r="H195" s="406"/>
      <c r="I195" s="405"/>
      <c r="J195" s="406"/>
      <c r="K195" s="405"/>
      <c r="L195" s="406"/>
      <c r="M195" s="405"/>
      <c r="N195" s="406"/>
      <c r="O195" s="405"/>
      <c r="P195" s="406"/>
      <c r="Q195" s="405"/>
      <c r="R195" s="406"/>
      <c r="S195" s="405"/>
      <c r="T195" s="406"/>
      <c r="U195" s="405"/>
      <c r="V195" s="406"/>
      <c r="W195" s="405"/>
      <c r="X195" s="406"/>
      <c r="Y195" s="405"/>
    </row>
    <row r="196" spans="1:25">
      <c r="A196" s="403"/>
      <c r="E196" s="403"/>
      <c r="F196" s="406"/>
      <c r="G196" s="406"/>
      <c r="H196" s="406"/>
      <c r="I196" s="405"/>
      <c r="J196" s="406"/>
      <c r="K196" s="405"/>
      <c r="L196" s="406"/>
      <c r="M196" s="405"/>
      <c r="N196" s="406"/>
      <c r="O196" s="405"/>
      <c r="P196" s="406"/>
      <c r="Q196" s="405"/>
      <c r="R196" s="406"/>
      <c r="S196" s="405"/>
      <c r="T196" s="406"/>
      <c r="U196" s="405"/>
      <c r="V196" s="406"/>
      <c r="W196" s="405"/>
      <c r="X196" s="406"/>
      <c r="Y196" s="405"/>
    </row>
    <row r="197" spans="1:25">
      <c r="A197" s="403"/>
      <c r="E197" s="403"/>
      <c r="F197" s="406"/>
      <c r="G197" s="406"/>
      <c r="H197" s="406"/>
      <c r="I197" s="405"/>
      <c r="J197" s="406"/>
      <c r="K197" s="405"/>
      <c r="L197" s="406"/>
      <c r="M197" s="405"/>
      <c r="N197" s="406"/>
      <c r="O197" s="405"/>
      <c r="P197" s="406"/>
      <c r="Q197" s="405"/>
      <c r="R197" s="406"/>
      <c r="S197" s="405"/>
      <c r="T197" s="406"/>
      <c r="U197" s="405"/>
      <c r="V197" s="406"/>
      <c r="W197" s="405"/>
      <c r="X197" s="406"/>
      <c r="Y197" s="405"/>
    </row>
    <row r="198" spans="1:25">
      <c r="A198" s="403"/>
      <c r="E198" s="403"/>
      <c r="F198" s="406"/>
      <c r="G198" s="406"/>
      <c r="H198" s="406"/>
      <c r="I198" s="405"/>
      <c r="J198" s="406"/>
      <c r="K198" s="405"/>
      <c r="L198" s="406"/>
      <c r="M198" s="405"/>
      <c r="N198" s="406"/>
      <c r="O198" s="405"/>
      <c r="P198" s="406"/>
      <c r="Q198" s="405"/>
      <c r="R198" s="406"/>
      <c r="S198" s="405"/>
      <c r="T198" s="406"/>
      <c r="U198" s="405"/>
      <c r="V198" s="406"/>
      <c r="W198" s="405"/>
      <c r="X198" s="406"/>
      <c r="Y198" s="405"/>
    </row>
    <row r="199" spans="1:25">
      <c r="A199" s="403"/>
      <c r="E199" s="403"/>
      <c r="F199" s="406"/>
      <c r="G199" s="406"/>
      <c r="H199" s="406"/>
      <c r="I199" s="405"/>
      <c r="J199" s="406"/>
      <c r="K199" s="405"/>
      <c r="L199" s="406"/>
      <c r="M199" s="405"/>
      <c r="N199" s="406"/>
      <c r="O199" s="405"/>
      <c r="P199" s="406"/>
      <c r="Q199" s="405"/>
      <c r="R199" s="406"/>
      <c r="S199" s="405"/>
      <c r="T199" s="406"/>
      <c r="U199" s="405"/>
      <c r="V199" s="406"/>
      <c r="W199" s="405"/>
      <c r="X199" s="406"/>
      <c r="Y199" s="405"/>
    </row>
    <row r="200" spans="1:25">
      <c r="A200" s="403"/>
      <c r="E200" s="403"/>
      <c r="F200" s="406"/>
      <c r="G200" s="406"/>
      <c r="H200" s="406"/>
      <c r="I200" s="405"/>
      <c r="J200" s="406"/>
      <c r="K200" s="405"/>
      <c r="L200" s="406"/>
      <c r="M200" s="405"/>
      <c r="N200" s="406"/>
      <c r="O200" s="405"/>
      <c r="P200" s="406"/>
      <c r="Q200" s="405"/>
      <c r="R200" s="406"/>
      <c r="S200" s="405"/>
      <c r="T200" s="406"/>
      <c r="U200" s="405"/>
      <c r="V200" s="406"/>
      <c r="W200" s="405"/>
      <c r="X200" s="406"/>
      <c r="Y200" s="405"/>
    </row>
    <row r="201" spans="1:25">
      <c r="A201" s="403"/>
      <c r="E201" s="403"/>
      <c r="F201" s="406"/>
      <c r="G201" s="406"/>
      <c r="H201" s="406"/>
      <c r="I201" s="405"/>
      <c r="J201" s="406"/>
      <c r="K201" s="405"/>
      <c r="L201" s="406"/>
      <c r="M201" s="405"/>
      <c r="N201" s="406"/>
      <c r="O201" s="405"/>
      <c r="P201" s="406"/>
      <c r="Q201" s="405"/>
      <c r="R201" s="406"/>
      <c r="S201" s="405"/>
      <c r="T201" s="406"/>
      <c r="U201" s="405"/>
      <c r="V201" s="406"/>
      <c r="W201" s="405"/>
      <c r="X201" s="406"/>
      <c r="Y201" s="405"/>
    </row>
    <row r="202" spans="1:25">
      <c r="A202" s="403"/>
      <c r="E202" s="403"/>
      <c r="F202" s="406"/>
      <c r="G202" s="406"/>
      <c r="H202" s="406"/>
      <c r="I202" s="405"/>
      <c r="J202" s="406"/>
      <c r="K202" s="405"/>
      <c r="L202" s="406"/>
      <c r="M202" s="405"/>
      <c r="N202" s="406"/>
      <c r="O202" s="405"/>
      <c r="P202" s="406"/>
      <c r="Q202" s="405"/>
      <c r="R202" s="406"/>
      <c r="S202" s="405"/>
      <c r="T202" s="406"/>
      <c r="U202" s="405"/>
      <c r="V202" s="406"/>
      <c r="W202" s="405"/>
      <c r="X202" s="406"/>
      <c r="Y202" s="405"/>
    </row>
    <row r="203" spans="1:25">
      <c r="A203" s="403"/>
      <c r="E203" s="403"/>
      <c r="F203" s="406"/>
      <c r="G203" s="406"/>
      <c r="H203" s="406"/>
      <c r="I203" s="405"/>
      <c r="J203" s="406"/>
      <c r="K203" s="405"/>
      <c r="L203" s="406"/>
      <c r="M203" s="405"/>
      <c r="N203" s="406"/>
      <c r="O203" s="405"/>
      <c r="P203" s="406"/>
      <c r="Q203" s="405"/>
      <c r="R203" s="406"/>
      <c r="S203" s="405"/>
      <c r="T203" s="406"/>
      <c r="U203" s="405"/>
      <c r="V203" s="406"/>
      <c r="W203" s="405"/>
      <c r="X203" s="406"/>
      <c r="Y203" s="405"/>
    </row>
    <row r="204" spans="1:25">
      <c r="A204" s="403"/>
      <c r="E204" s="403"/>
      <c r="F204" s="406"/>
      <c r="G204" s="406"/>
      <c r="H204" s="406"/>
      <c r="I204" s="405"/>
      <c r="J204" s="406"/>
      <c r="K204" s="405"/>
      <c r="L204" s="406"/>
      <c r="M204" s="405"/>
      <c r="N204" s="406"/>
      <c r="O204" s="405"/>
      <c r="P204" s="406"/>
      <c r="Q204" s="405"/>
      <c r="R204" s="406"/>
      <c r="S204" s="405"/>
      <c r="T204" s="406"/>
      <c r="U204" s="405"/>
      <c r="V204" s="406"/>
      <c r="W204" s="405"/>
      <c r="X204" s="406"/>
      <c r="Y204" s="405"/>
    </row>
    <row r="205" spans="1:25">
      <c r="A205" s="403"/>
      <c r="E205" s="403"/>
      <c r="F205" s="406"/>
      <c r="G205" s="406"/>
      <c r="H205" s="406"/>
      <c r="I205" s="405"/>
      <c r="J205" s="406"/>
      <c r="K205" s="405"/>
      <c r="L205" s="406"/>
      <c r="M205" s="405"/>
      <c r="N205" s="406"/>
      <c r="O205" s="405"/>
      <c r="P205" s="406"/>
      <c r="Q205" s="405"/>
      <c r="R205" s="406"/>
      <c r="S205" s="405"/>
      <c r="T205" s="406"/>
      <c r="U205" s="405"/>
      <c r="V205" s="406"/>
      <c r="W205" s="405"/>
      <c r="X205" s="406"/>
      <c r="Y205" s="405"/>
    </row>
    <row r="206" spans="1:25">
      <c r="A206" s="403"/>
      <c r="E206" s="403"/>
      <c r="F206" s="406"/>
      <c r="G206" s="406"/>
      <c r="H206" s="406"/>
      <c r="I206" s="405"/>
      <c r="J206" s="406"/>
      <c r="K206" s="405"/>
      <c r="L206" s="406"/>
      <c r="M206" s="405"/>
      <c r="N206" s="406"/>
      <c r="O206" s="405"/>
      <c r="P206" s="406"/>
      <c r="Q206" s="405"/>
      <c r="R206" s="406"/>
      <c r="S206" s="405"/>
      <c r="T206" s="406"/>
      <c r="U206" s="405"/>
      <c r="V206" s="406"/>
      <c r="W206" s="405"/>
      <c r="X206" s="406"/>
      <c r="Y206" s="405"/>
    </row>
    <row r="207" spans="1:25">
      <c r="A207" s="403"/>
      <c r="E207" s="403"/>
      <c r="F207" s="406"/>
      <c r="G207" s="406"/>
      <c r="H207" s="406"/>
      <c r="I207" s="405"/>
      <c r="J207" s="406"/>
      <c r="K207" s="405"/>
      <c r="L207" s="406"/>
      <c r="M207" s="405"/>
      <c r="N207" s="406"/>
      <c r="O207" s="405"/>
      <c r="P207" s="406"/>
      <c r="Q207" s="405"/>
      <c r="R207" s="406"/>
      <c r="S207" s="405"/>
      <c r="T207" s="406"/>
      <c r="U207" s="405"/>
      <c r="V207" s="406"/>
      <c r="W207" s="405"/>
      <c r="X207" s="406"/>
      <c r="Y207" s="405"/>
    </row>
    <row r="208" spans="1:25">
      <c r="A208" s="403"/>
      <c r="E208" s="403"/>
      <c r="F208" s="406"/>
      <c r="G208" s="406"/>
      <c r="H208" s="406"/>
      <c r="I208" s="405"/>
      <c r="J208" s="406"/>
      <c r="K208" s="405"/>
      <c r="L208" s="406"/>
      <c r="M208" s="405"/>
      <c r="N208" s="406"/>
      <c r="O208" s="405"/>
      <c r="P208" s="406"/>
      <c r="Q208" s="405"/>
      <c r="R208" s="406"/>
      <c r="S208" s="405"/>
      <c r="T208" s="406"/>
      <c r="U208" s="405"/>
      <c r="V208" s="406"/>
      <c r="W208" s="405"/>
      <c r="X208" s="406"/>
      <c r="Y208" s="405"/>
    </row>
    <row r="209" spans="1:25">
      <c r="A209" s="403"/>
      <c r="E209" s="403"/>
      <c r="F209" s="406"/>
      <c r="G209" s="406"/>
      <c r="H209" s="406"/>
      <c r="I209" s="405"/>
      <c r="J209" s="406"/>
      <c r="K209" s="405"/>
      <c r="L209" s="406"/>
      <c r="M209" s="405"/>
      <c r="N209" s="406"/>
      <c r="O209" s="405"/>
      <c r="P209" s="406"/>
      <c r="Q209" s="405"/>
      <c r="R209" s="406"/>
      <c r="S209" s="405"/>
      <c r="T209" s="406"/>
      <c r="U209" s="405"/>
      <c r="V209" s="406"/>
      <c r="W209" s="405"/>
      <c r="X209" s="406"/>
      <c r="Y209" s="405"/>
    </row>
    <row r="210" spans="1:25">
      <c r="A210" s="403"/>
      <c r="E210" s="403"/>
      <c r="F210" s="406"/>
      <c r="G210" s="406"/>
      <c r="H210" s="406"/>
      <c r="I210" s="405"/>
      <c r="J210" s="406"/>
      <c r="K210" s="405"/>
      <c r="L210" s="406"/>
      <c r="M210" s="405"/>
      <c r="N210" s="406"/>
      <c r="O210" s="405"/>
      <c r="P210" s="406"/>
      <c r="Q210" s="405"/>
      <c r="R210" s="406"/>
      <c r="S210" s="405"/>
      <c r="T210" s="406"/>
      <c r="U210" s="405"/>
      <c r="V210" s="406"/>
      <c r="W210" s="405"/>
      <c r="X210" s="406"/>
      <c r="Y210" s="405"/>
    </row>
    <row r="211" spans="1:25">
      <c r="A211" s="403"/>
      <c r="E211" s="403"/>
      <c r="F211" s="406"/>
      <c r="G211" s="406"/>
      <c r="H211" s="406"/>
      <c r="I211" s="405"/>
      <c r="J211" s="406"/>
      <c r="K211" s="405"/>
      <c r="L211" s="406"/>
      <c r="M211" s="405"/>
      <c r="N211" s="406"/>
      <c r="O211" s="405"/>
      <c r="P211" s="406"/>
      <c r="Q211" s="405"/>
      <c r="R211" s="406"/>
      <c r="S211" s="405"/>
      <c r="T211" s="406"/>
      <c r="U211" s="405"/>
      <c r="V211" s="406"/>
      <c r="W211" s="405"/>
      <c r="X211" s="406"/>
      <c r="Y211" s="405"/>
    </row>
    <row r="212" spans="1:25">
      <c r="A212" s="403"/>
      <c r="E212" s="403"/>
      <c r="F212" s="406"/>
      <c r="G212" s="406"/>
      <c r="H212" s="406"/>
      <c r="I212" s="405"/>
      <c r="J212" s="406"/>
      <c r="K212" s="405"/>
      <c r="L212" s="406"/>
      <c r="M212" s="405"/>
      <c r="N212" s="406"/>
      <c r="O212" s="405"/>
      <c r="P212" s="406"/>
      <c r="Q212" s="405"/>
      <c r="R212" s="406"/>
      <c r="S212" s="405"/>
      <c r="T212" s="406"/>
      <c r="U212" s="405"/>
      <c r="V212" s="406"/>
      <c r="W212" s="405"/>
      <c r="X212" s="406"/>
      <c r="Y212" s="405"/>
    </row>
    <row r="213" spans="1:25">
      <c r="A213" s="403"/>
      <c r="E213" s="403"/>
      <c r="F213" s="406"/>
      <c r="G213" s="406"/>
      <c r="H213" s="406"/>
      <c r="I213" s="405"/>
      <c r="J213" s="406"/>
      <c r="K213" s="405"/>
      <c r="L213" s="406"/>
      <c r="M213" s="405"/>
      <c r="N213" s="406"/>
      <c r="O213" s="405"/>
      <c r="P213" s="406"/>
      <c r="Q213" s="405"/>
      <c r="R213" s="406"/>
      <c r="S213" s="405"/>
      <c r="T213" s="406"/>
      <c r="U213" s="405"/>
      <c r="V213" s="406"/>
      <c r="W213" s="405"/>
      <c r="X213" s="406"/>
      <c r="Y213" s="405"/>
    </row>
    <row r="214" spans="1:25">
      <c r="A214" s="403"/>
      <c r="E214" s="403"/>
      <c r="F214" s="406"/>
      <c r="G214" s="406"/>
      <c r="H214" s="406"/>
      <c r="I214" s="405"/>
      <c r="J214" s="406"/>
      <c r="K214" s="405"/>
      <c r="L214" s="406"/>
      <c r="M214" s="405"/>
      <c r="N214" s="406"/>
      <c r="O214" s="405"/>
      <c r="P214" s="406"/>
      <c r="Q214" s="405"/>
      <c r="R214" s="406"/>
      <c r="S214" s="405"/>
      <c r="T214" s="406"/>
      <c r="U214" s="405"/>
      <c r="V214" s="406"/>
      <c r="W214" s="405"/>
      <c r="X214" s="406"/>
      <c r="Y214" s="405"/>
    </row>
    <row r="215" spans="1:25">
      <c r="A215" s="403"/>
      <c r="E215" s="403"/>
      <c r="F215" s="406"/>
      <c r="G215" s="406"/>
      <c r="H215" s="406"/>
      <c r="I215" s="405"/>
      <c r="J215" s="406"/>
      <c r="K215" s="405"/>
      <c r="L215" s="406"/>
      <c r="M215" s="405"/>
      <c r="N215" s="406"/>
      <c r="O215" s="405"/>
      <c r="P215" s="406"/>
      <c r="Q215" s="405"/>
      <c r="R215" s="406"/>
      <c r="S215" s="405"/>
      <c r="T215" s="406"/>
      <c r="U215" s="405"/>
      <c r="V215" s="406"/>
      <c r="W215" s="405"/>
      <c r="X215" s="406"/>
      <c r="Y215" s="405"/>
    </row>
    <row r="216" spans="1:25">
      <c r="A216" s="403"/>
      <c r="E216" s="403"/>
      <c r="F216" s="406"/>
      <c r="G216" s="406"/>
      <c r="H216" s="406"/>
      <c r="I216" s="405"/>
      <c r="J216" s="406"/>
      <c r="K216" s="405"/>
      <c r="L216" s="406"/>
      <c r="M216" s="405"/>
      <c r="N216" s="406"/>
      <c r="O216" s="405"/>
      <c r="P216" s="406"/>
      <c r="Q216" s="405"/>
      <c r="R216" s="406"/>
      <c r="S216" s="405"/>
      <c r="T216" s="406"/>
      <c r="U216" s="405"/>
      <c r="V216" s="406"/>
      <c r="W216" s="405"/>
      <c r="X216" s="406"/>
      <c r="Y216" s="405"/>
    </row>
    <row r="217" spans="1:25">
      <c r="A217" s="403"/>
      <c r="E217" s="403"/>
      <c r="F217" s="406"/>
      <c r="G217" s="406"/>
      <c r="H217" s="406"/>
      <c r="I217" s="405"/>
      <c r="J217" s="406"/>
      <c r="K217" s="405"/>
      <c r="L217" s="406"/>
      <c r="M217" s="405"/>
      <c r="N217" s="406"/>
      <c r="O217" s="405"/>
      <c r="P217" s="406"/>
      <c r="Q217" s="405"/>
      <c r="R217" s="406"/>
      <c r="S217" s="405"/>
      <c r="T217" s="406"/>
      <c r="U217" s="405"/>
      <c r="V217" s="406"/>
      <c r="W217" s="405"/>
      <c r="X217" s="406"/>
      <c r="Y217" s="405"/>
    </row>
    <row r="218" spans="1:25">
      <c r="A218" s="403"/>
      <c r="E218" s="403"/>
      <c r="F218" s="406"/>
      <c r="G218" s="406"/>
      <c r="H218" s="406"/>
      <c r="I218" s="405"/>
      <c r="J218" s="406"/>
      <c r="K218" s="405"/>
      <c r="L218" s="406"/>
      <c r="M218" s="405"/>
      <c r="N218" s="406"/>
      <c r="O218" s="405"/>
      <c r="P218" s="406"/>
      <c r="Q218" s="405"/>
      <c r="R218" s="406"/>
      <c r="S218" s="405"/>
      <c r="T218" s="406"/>
      <c r="U218" s="405"/>
      <c r="V218" s="406"/>
      <c r="W218" s="405"/>
      <c r="X218" s="406"/>
      <c r="Y218" s="405"/>
    </row>
    <row r="219" spans="1:25">
      <c r="A219" s="403"/>
      <c r="E219" s="403"/>
      <c r="F219" s="406"/>
      <c r="G219" s="406"/>
      <c r="H219" s="406"/>
      <c r="I219" s="405"/>
      <c r="J219" s="406"/>
      <c r="K219" s="405"/>
      <c r="L219" s="406"/>
      <c r="M219" s="405"/>
      <c r="N219" s="406"/>
      <c r="O219" s="405"/>
      <c r="P219" s="406"/>
      <c r="Q219" s="405"/>
      <c r="R219" s="406"/>
      <c r="S219" s="405"/>
      <c r="T219" s="406"/>
      <c r="U219" s="405"/>
      <c r="V219" s="406"/>
      <c r="W219" s="405"/>
      <c r="X219" s="406"/>
      <c r="Y219" s="405"/>
    </row>
    <row r="220" spans="1:25">
      <c r="A220" s="403"/>
      <c r="E220" s="403"/>
      <c r="F220" s="406"/>
      <c r="G220" s="406"/>
      <c r="H220" s="406"/>
      <c r="I220" s="405"/>
      <c r="J220" s="406"/>
      <c r="K220" s="405"/>
      <c r="L220" s="406"/>
      <c r="M220" s="405"/>
      <c r="N220" s="406"/>
      <c r="O220" s="405"/>
      <c r="P220" s="406"/>
      <c r="Q220" s="405"/>
      <c r="R220" s="406"/>
      <c r="S220" s="405"/>
      <c r="T220" s="406"/>
      <c r="U220" s="405"/>
      <c r="V220" s="406"/>
      <c r="W220" s="405"/>
      <c r="X220" s="406"/>
      <c r="Y220" s="405"/>
    </row>
    <row r="221" spans="1:25">
      <c r="A221" s="403"/>
      <c r="E221" s="403"/>
      <c r="F221" s="406"/>
      <c r="G221" s="406"/>
      <c r="H221" s="406"/>
      <c r="I221" s="405"/>
      <c r="J221" s="406"/>
      <c r="K221" s="405"/>
      <c r="L221" s="406"/>
      <c r="M221" s="405"/>
      <c r="N221" s="406"/>
      <c r="O221" s="405"/>
      <c r="P221" s="406"/>
      <c r="Q221" s="405"/>
      <c r="R221" s="406"/>
      <c r="S221" s="405"/>
      <c r="T221" s="406"/>
      <c r="U221" s="405"/>
      <c r="V221" s="406"/>
      <c r="W221" s="405"/>
      <c r="X221" s="406"/>
      <c r="Y221" s="405"/>
    </row>
    <row r="222" spans="1:25">
      <c r="A222" s="403"/>
      <c r="E222" s="403"/>
      <c r="F222" s="406"/>
      <c r="G222" s="406"/>
      <c r="H222" s="406"/>
      <c r="I222" s="405"/>
      <c r="J222" s="406"/>
      <c r="K222" s="405"/>
      <c r="L222" s="406"/>
      <c r="M222" s="405"/>
      <c r="N222" s="406"/>
      <c r="O222" s="405"/>
      <c r="P222" s="406"/>
      <c r="Q222" s="405"/>
      <c r="R222" s="406"/>
      <c r="S222" s="405"/>
      <c r="T222" s="406"/>
      <c r="U222" s="405"/>
      <c r="V222" s="406"/>
      <c r="W222" s="405"/>
      <c r="X222" s="406"/>
      <c r="Y222" s="405"/>
    </row>
    <row r="223" spans="1:25">
      <c r="A223" s="403"/>
      <c r="E223" s="403"/>
      <c r="F223" s="406"/>
      <c r="G223" s="406"/>
      <c r="H223" s="406"/>
      <c r="I223" s="405"/>
      <c r="J223" s="406"/>
      <c r="K223" s="405"/>
      <c r="L223" s="406"/>
      <c r="M223" s="405"/>
      <c r="N223" s="406"/>
      <c r="O223" s="405"/>
      <c r="P223" s="406"/>
      <c r="Q223" s="405"/>
      <c r="R223" s="406"/>
      <c r="S223" s="405"/>
      <c r="T223" s="406"/>
      <c r="U223" s="405"/>
      <c r="V223" s="406"/>
      <c r="W223" s="405"/>
      <c r="X223" s="406"/>
      <c r="Y223" s="405"/>
    </row>
    <row r="224" spans="1:25">
      <c r="A224" s="403"/>
      <c r="E224" s="403"/>
      <c r="F224" s="406"/>
      <c r="G224" s="406"/>
      <c r="H224" s="406"/>
      <c r="I224" s="405"/>
      <c r="J224" s="406"/>
      <c r="K224" s="405"/>
      <c r="L224" s="406"/>
      <c r="M224" s="405"/>
      <c r="N224" s="406"/>
      <c r="O224" s="405"/>
      <c r="P224" s="406"/>
      <c r="Q224" s="405"/>
      <c r="R224" s="406"/>
      <c r="S224" s="405"/>
      <c r="T224" s="406"/>
      <c r="U224" s="405"/>
      <c r="V224" s="406"/>
      <c r="W224" s="405"/>
      <c r="X224" s="406"/>
      <c r="Y224" s="405"/>
    </row>
    <row r="225" spans="1:25">
      <c r="A225" s="403"/>
      <c r="E225" s="403"/>
      <c r="F225" s="406"/>
      <c r="G225" s="406"/>
      <c r="H225" s="406"/>
      <c r="I225" s="405"/>
      <c r="J225" s="406"/>
      <c r="K225" s="405"/>
      <c r="L225" s="406"/>
      <c r="M225" s="405"/>
      <c r="N225" s="406"/>
      <c r="O225" s="405"/>
      <c r="P225" s="406"/>
      <c r="Q225" s="405"/>
      <c r="R225" s="406"/>
      <c r="S225" s="405"/>
      <c r="T225" s="406"/>
      <c r="U225" s="405"/>
      <c r="V225" s="406"/>
      <c r="W225" s="405"/>
      <c r="X225" s="406"/>
      <c r="Y225" s="405"/>
    </row>
    <row r="226" spans="1:25">
      <c r="A226" s="403"/>
      <c r="E226" s="403"/>
      <c r="F226" s="406"/>
      <c r="G226" s="406"/>
      <c r="H226" s="406"/>
      <c r="I226" s="405"/>
      <c r="J226" s="406"/>
      <c r="K226" s="405"/>
      <c r="L226" s="406"/>
      <c r="M226" s="405"/>
      <c r="N226" s="406"/>
      <c r="O226" s="405"/>
      <c r="P226" s="406"/>
      <c r="Q226" s="405"/>
      <c r="R226" s="406"/>
      <c r="S226" s="405"/>
      <c r="T226" s="406"/>
      <c r="U226" s="405"/>
      <c r="V226" s="406"/>
      <c r="W226" s="405"/>
      <c r="X226" s="406"/>
      <c r="Y226" s="405"/>
    </row>
    <row r="227" spans="1:25">
      <c r="A227" s="403"/>
      <c r="E227" s="403"/>
      <c r="F227" s="406"/>
      <c r="G227" s="406"/>
      <c r="H227" s="406"/>
      <c r="I227" s="405"/>
      <c r="J227" s="406"/>
      <c r="K227" s="405"/>
      <c r="L227" s="406"/>
      <c r="M227" s="405"/>
      <c r="N227" s="406"/>
      <c r="O227" s="405"/>
      <c r="P227" s="406"/>
      <c r="Q227" s="405"/>
      <c r="R227" s="406"/>
      <c r="S227" s="405"/>
      <c r="T227" s="406"/>
      <c r="U227" s="405"/>
      <c r="V227" s="406"/>
      <c r="W227" s="405"/>
      <c r="X227" s="406"/>
      <c r="Y227" s="405"/>
    </row>
    <row r="228" spans="1:25">
      <c r="A228" s="403"/>
      <c r="E228" s="403"/>
      <c r="F228" s="406"/>
      <c r="G228" s="406"/>
      <c r="H228" s="406"/>
      <c r="I228" s="405"/>
      <c r="J228" s="406"/>
      <c r="K228" s="405"/>
      <c r="L228" s="406"/>
      <c r="M228" s="405"/>
      <c r="N228" s="406"/>
      <c r="O228" s="405"/>
      <c r="P228" s="406"/>
      <c r="Q228" s="405"/>
      <c r="R228" s="406"/>
      <c r="S228" s="405"/>
      <c r="T228" s="406"/>
      <c r="U228" s="405"/>
      <c r="V228" s="406"/>
      <c r="W228" s="405"/>
      <c r="X228" s="406"/>
      <c r="Y228" s="405"/>
    </row>
    <row r="229" spans="1:25">
      <c r="A229" s="403"/>
      <c r="E229" s="403"/>
      <c r="F229" s="406"/>
      <c r="G229" s="406"/>
      <c r="H229" s="406"/>
      <c r="I229" s="405"/>
      <c r="J229" s="406"/>
      <c r="K229" s="405"/>
      <c r="L229" s="406"/>
      <c r="M229" s="405"/>
      <c r="N229" s="406"/>
      <c r="O229" s="405"/>
      <c r="P229" s="406"/>
      <c r="Q229" s="405"/>
      <c r="R229" s="406"/>
      <c r="S229" s="405"/>
      <c r="T229" s="406"/>
      <c r="U229" s="405"/>
      <c r="V229" s="406"/>
      <c r="W229" s="405"/>
      <c r="X229" s="406"/>
      <c r="Y229" s="405"/>
    </row>
    <row r="230" spans="1:25">
      <c r="A230" s="403"/>
      <c r="E230" s="403"/>
      <c r="F230" s="406"/>
      <c r="G230" s="406"/>
      <c r="H230" s="406"/>
      <c r="I230" s="405"/>
      <c r="J230" s="406"/>
      <c r="K230" s="405"/>
      <c r="L230" s="406"/>
      <c r="M230" s="405"/>
      <c r="N230" s="406"/>
      <c r="O230" s="405"/>
      <c r="P230" s="406"/>
      <c r="Q230" s="405"/>
      <c r="R230" s="406"/>
      <c r="S230" s="405"/>
      <c r="T230" s="406"/>
      <c r="U230" s="405"/>
      <c r="V230" s="406"/>
      <c r="W230" s="405"/>
      <c r="X230" s="406"/>
      <c r="Y230" s="405"/>
    </row>
    <row r="231" spans="1:25">
      <c r="A231" s="403"/>
      <c r="E231" s="403"/>
      <c r="F231" s="406"/>
      <c r="G231" s="406"/>
      <c r="H231" s="406"/>
      <c r="I231" s="405"/>
      <c r="J231" s="406"/>
      <c r="K231" s="405"/>
      <c r="L231" s="406"/>
      <c r="M231" s="405"/>
      <c r="N231" s="406"/>
      <c r="O231" s="405"/>
      <c r="P231" s="406"/>
      <c r="Q231" s="405"/>
      <c r="R231" s="406"/>
      <c r="S231" s="405"/>
      <c r="T231" s="406"/>
      <c r="U231" s="405"/>
      <c r="V231" s="406"/>
      <c r="W231" s="405"/>
      <c r="X231" s="406"/>
      <c r="Y231" s="405"/>
    </row>
    <row r="232" spans="1:25">
      <c r="A232" s="403"/>
      <c r="E232" s="403"/>
      <c r="F232" s="406"/>
      <c r="G232" s="406"/>
      <c r="H232" s="406"/>
      <c r="I232" s="405"/>
      <c r="J232" s="406"/>
      <c r="K232" s="405"/>
      <c r="L232" s="406"/>
      <c r="M232" s="405"/>
      <c r="N232" s="406"/>
      <c r="O232" s="405"/>
      <c r="P232" s="406"/>
      <c r="Q232" s="405"/>
      <c r="R232" s="406"/>
      <c r="S232" s="405"/>
      <c r="T232" s="406"/>
      <c r="U232" s="405"/>
      <c r="V232" s="406"/>
      <c r="W232" s="405"/>
      <c r="X232" s="406"/>
      <c r="Y232" s="405"/>
    </row>
    <row r="233" spans="1:25">
      <c r="A233" s="403"/>
      <c r="E233" s="403"/>
      <c r="F233" s="406"/>
      <c r="G233" s="406"/>
      <c r="H233" s="406"/>
      <c r="I233" s="405"/>
      <c r="J233" s="406"/>
      <c r="K233" s="405"/>
      <c r="L233" s="406"/>
      <c r="M233" s="405"/>
      <c r="N233" s="406"/>
      <c r="O233" s="405"/>
      <c r="P233" s="406"/>
      <c r="Q233" s="405"/>
      <c r="R233" s="406"/>
      <c r="S233" s="405"/>
      <c r="T233" s="406"/>
      <c r="U233" s="405"/>
      <c r="V233" s="406"/>
      <c r="W233" s="405"/>
      <c r="X233" s="406"/>
      <c r="Y233" s="405"/>
    </row>
    <row r="234" spans="1:25">
      <c r="A234" s="403"/>
      <c r="E234" s="403"/>
      <c r="F234" s="406"/>
      <c r="G234" s="406"/>
      <c r="H234" s="406"/>
      <c r="I234" s="405"/>
      <c r="J234" s="406"/>
      <c r="K234" s="405"/>
      <c r="L234" s="406"/>
      <c r="M234" s="405"/>
      <c r="N234" s="406"/>
      <c r="O234" s="405"/>
      <c r="P234" s="406"/>
      <c r="Q234" s="405"/>
      <c r="R234" s="406"/>
      <c r="S234" s="405"/>
      <c r="T234" s="406"/>
      <c r="U234" s="405"/>
      <c r="V234" s="406"/>
      <c r="W234" s="405"/>
      <c r="X234" s="406"/>
      <c r="Y234" s="405"/>
    </row>
    <row r="235" spans="1:25">
      <c r="A235" s="403"/>
      <c r="E235" s="403"/>
      <c r="F235" s="406"/>
      <c r="G235" s="406"/>
      <c r="H235" s="406"/>
      <c r="I235" s="405"/>
      <c r="J235" s="406"/>
      <c r="K235" s="405"/>
      <c r="L235" s="406"/>
      <c r="M235" s="405"/>
      <c r="N235" s="406"/>
      <c r="O235" s="405"/>
      <c r="P235" s="406"/>
      <c r="Q235" s="405"/>
      <c r="R235" s="406"/>
      <c r="S235" s="405"/>
      <c r="T235" s="406"/>
      <c r="U235" s="405"/>
      <c r="V235" s="406"/>
      <c r="W235" s="405"/>
      <c r="X235" s="406"/>
      <c r="Y235" s="405"/>
    </row>
    <row r="236" spans="1:25">
      <c r="A236" s="403"/>
      <c r="E236" s="403"/>
      <c r="F236" s="406"/>
      <c r="G236" s="406"/>
      <c r="H236" s="406"/>
      <c r="I236" s="405"/>
      <c r="J236" s="406"/>
      <c r="K236" s="405"/>
      <c r="L236" s="406"/>
      <c r="M236" s="405"/>
      <c r="N236" s="406"/>
      <c r="O236" s="405"/>
      <c r="P236" s="406"/>
      <c r="Q236" s="405"/>
      <c r="R236" s="406"/>
      <c r="S236" s="405"/>
      <c r="T236" s="406"/>
      <c r="U236" s="405"/>
      <c r="V236" s="406"/>
      <c r="W236" s="405"/>
      <c r="X236" s="406"/>
      <c r="Y236" s="405"/>
    </row>
    <row r="237" spans="1:25">
      <c r="A237" s="403"/>
      <c r="E237" s="403"/>
      <c r="F237" s="406"/>
      <c r="G237" s="406"/>
      <c r="H237" s="406"/>
      <c r="I237" s="405"/>
      <c r="J237" s="406"/>
      <c r="K237" s="405"/>
      <c r="L237" s="406"/>
      <c r="M237" s="405"/>
      <c r="N237" s="406"/>
      <c r="O237" s="405"/>
      <c r="P237" s="406"/>
      <c r="Q237" s="405"/>
      <c r="R237" s="406"/>
      <c r="S237" s="405"/>
      <c r="T237" s="406"/>
      <c r="U237" s="405"/>
      <c r="V237" s="406"/>
      <c r="W237" s="405"/>
      <c r="X237" s="406"/>
      <c r="Y237" s="405"/>
    </row>
    <row r="238" spans="1:25">
      <c r="A238" s="403"/>
      <c r="E238" s="403"/>
      <c r="F238" s="406"/>
      <c r="G238" s="406"/>
      <c r="H238" s="406"/>
      <c r="I238" s="405"/>
      <c r="J238" s="406"/>
      <c r="K238" s="405"/>
      <c r="L238" s="406"/>
      <c r="M238" s="405"/>
      <c r="N238" s="406"/>
      <c r="O238" s="405"/>
      <c r="P238" s="406"/>
      <c r="Q238" s="405"/>
      <c r="R238" s="406"/>
      <c r="S238" s="405"/>
      <c r="T238" s="406"/>
      <c r="U238" s="405"/>
      <c r="V238" s="406"/>
      <c r="W238" s="405"/>
      <c r="X238" s="406"/>
      <c r="Y238" s="405"/>
    </row>
    <row r="239" spans="1:25">
      <c r="A239" s="403"/>
      <c r="E239" s="403"/>
      <c r="F239" s="406"/>
      <c r="G239" s="406"/>
      <c r="H239" s="406"/>
      <c r="I239" s="405"/>
      <c r="J239" s="406"/>
      <c r="K239" s="405"/>
      <c r="L239" s="406"/>
      <c r="M239" s="405"/>
      <c r="N239" s="406"/>
      <c r="O239" s="405"/>
      <c r="P239" s="406"/>
      <c r="Q239" s="405"/>
      <c r="R239" s="406"/>
      <c r="S239" s="405"/>
      <c r="T239" s="406"/>
      <c r="U239" s="405"/>
      <c r="V239" s="406"/>
      <c r="W239" s="405"/>
      <c r="X239" s="406"/>
      <c r="Y239" s="405"/>
    </row>
    <row r="240" spans="1:25">
      <c r="A240" s="403"/>
      <c r="E240" s="403"/>
      <c r="F240" s="406"/>
      <c r="G240" s="406"/>
      <c r="H240" s="406"/>
      <c r="I240" s="405"/>
      <c r="J240" s="406"/>
      <c r="K240" s="405"/>
      <c r="L240" s="406"/>
      <c r="M240" s="405"/>
      <c r="N240" s="406"/>
      <c r="O240" s="405"/>
      <c r="P240" s="406"/>
      <c r="Q240" s="405"/>
      <c r="R240" s="406"/>
      <c r="S240" s="405"/>
      <c r="T240" s="406"/>
      <c r="U240" s="405"/>
      <c r="V240" s="406"/>
      <c r="W240" s="405"/>
      <c r="X240" s="406"/>
      <c r="Y240" s="405"/>
    </row>
    <row r="241" spans="1:25">
      <c r="A241" s="403"/>
      <c r="E241" s="403"/>
      <c r="F241" s="406"/>
      <c r="G241" s="406"/>
      <c r="H241" s="406"/>
      <c r="I241" s="405"/>
      <c r="J241" s="406"/>
      <c r="K241" s="405"/>
      <c r="L241" s="406"/>
      <c r="M241" s="405"/>
      <c r="N241" s="406"/>
      <c r="O241" s="405"/>
      <c r="P241" s="406"/>
      <c r="Q241" s="405"/>
      <c r="R241" s="406"/>
      <c r="S241" s="405"/>
      <c r="T241" s="406"/>
      <c r="U241" s="405"/>
      <c r="V241" s="406"/>
      <c r="W241" s="405"/>
      <c r="X241" s="406"/>
      <c r="Y241" s="405"/>
    </row>
    <row r="242" spans="1:25">
      <c r="A242" s="403"/>
      <c r="E242" s="403"/>
      <c r="F242" s="406"/>
      <c r="G242" s="406"/>
      <c r="H242" s="406"/>
      <c r="I242" s="405"/>
      <c r="J242" s="406"/>
      <c r="K242" s="405"/>
      <c r="L242" s="406"/>
      <c r="M242" s="405"/>
      <c r="N242" s="406"/>
      <c r="O242" s="405"/>
      <c r="P242" s="406"/>
      <c r="Q242" s="405"/>
      <c r="R242" s="406"/>
      <c r="S242" s="405"/>
      <c r="T242" s="406"/>
      <c r="U242" s="405"/>
      <c r="V242" s="406"/>
      <c r="W242" s="405"/>
      <c r="X242" s="406"/>
      <c r="Y242" s="405"/>
    </row>
    <row r="243" spans="1:25">
      <c r="A243" s="403"/>
      <c r="E243" s="403"/>
      <c r="F243" s="406"/>
      <c r="G243" s="406"/>
      <c r="H243" s="406"/>
      <c r="I243" s="405"/>
      <c r="J243" s="406"/>
      <c r="K243" s="405"/>
      <c r="L243" s="406"/>
      <c r="M243" s="405"/>
      <c r="N243" s="406"/>
      <c r="O243" s="405"/>
      <c r="P243" s="406"/>
      <c r="Q243" s="405"/>
      <c r="R243" s="406"/>
      <c r="S243" s="405"/>
      <c r="T243" s="406"/>
      <c r="U243" s="405"/>
      <c r="V243" s="406"/>
      <c r="W243" s="405"/>
      <c r="X243" s="406"/>
      <c r="Y243" s="405"/>
    </row>
    <row r="244" spans="1:25">
      <c r="A244" s="403"/>
      <c r="E244" s="403"/>
      <c r="F244" s="406"/>
      <c r="G244" s="406"/>
      <c r="H244" s="406"/>
      <c r="I244" s="405"/>
      <c r="J244" s="406"/>
      <c r="K244" s="405"/>
      <c r="L244" s="406"/>
      <c r="M244" s="405"/>
      <c r="N244" s="406"/>
      <c r="O244" s="405"/>
      <c r="P244" s="406"/>
      <c r="Q244" s="405"/>
      <c r="R244" s="406"/>
      <c r="S244" s="405"/>
      <c r="T244" s="406"/>
      <c r="U244" s="405"/>
      <c r="V244" s="406"/>
      <c r="W244" s="405"/>
      <c r="X244" s="406"/>
      <c r="Y244" s="405"/>
    </row>
    <row r="245" spans="1:25">
      <c r="A245" s="403"/>
      <c r="E245" s="403"/>
      <c r="F245" s="406"/>
      <c r="G245" s="406"/>
      <c r="H245" s="406"/>
      <c r="I245" s="405"/>
      <c r="J245" s="406"/>
      <c r="K245" s="405"/>
      <c r="L245" s="406"/>
      <c r="M245" s="405"/>
      <c r="N245" s="406"/>
      <c r="O245" s="405"/>
      <c r="P245" s="406"/>
      <c r="Q245" s="405"/>
      <c r="R245" s="406"/>
      <c r="S245" s="405"/>
      <c r="T245" s="406"/>
      <c r="U245" s="405"/>
      <c r="V245" s="406"/>
      <c r="W245" s="405"/>
      <c r="X245" s="406"/>
      <c r="Y245" s="405"/>
    </row>
    <row r="246" spans="1:25">
      <c r="A246" s="403"/>
      <c r="E246" s="403"/>
      <c r="F246" s="406"/>
      <c r="G246" s="406"/>
      <c r="H246" s="406"/>
      <c r="I246" s="405"/>
      <c r="J246" s="406"/>
      <c r="K246" s="405"/>
      <c r="L246" s="406"/>
      <c r="M246" s="405"/>
      <c r="N246" s="406"/>
      <c r="O246" s="405"/>
      <c r="P246" s="406"/>
      <c r="Q246" s="405"/>
      <c r="R246" s="406"/>
      <c r="S246" s="405"/>
      <c r="T246" s="406"/>
      <c r="U246" s="405"/>
      <c r="V246" s="406"/>
      <c r="W246" s="405"/>
      <c r="X246" s="406"/>
      <c r="Y246" s="405"/>
    </row>
    <row r="247" spans="1:25">
      <c r="A247" s="403"/>
      <c r="E247" s="403"/>
      <c r="F247" s="406"/>
      <c r="G247" s="406"/>
      <c r="H247" s="406"/>
      <c r="I247" s="405"/>
      <c r="J247" s="406"/>
      <c r="K247" s="405"/>
      <c r="L247" s="406"/>
      <c r="M247" s="405"/>
      <c r="N247" s="406"/>
      <c r="O247" s="405"/>
      <c r="P247" s="406"/>
      <c r="Q247" s="405"/>
      <c r="R247" s="406"/>
      <c r="S247" s="405"/>
      <c r="T247" s="406"/>
      <c r="U247" s="405"/>
      <c r="V247" s="406"/>
      <c r="W247" s="405"/>
      <c r="X247" s="406"/>
      <c r="Y247" s="405"/>
    </row>
    <row r="248" spans="1:25">
      <c r="A248" s="403"/>
      <c r="E248" s="403"/>
      <c r="F248" s="406"/>
      <c r="G248" s="406"/>
      <c r="H248" s="406"/>
      <c r="I248" s="405"/>
      <c r="J248" s="406"/>
      <c r="K248" s="405"/>
      <c r="L248" s="406"/>
      <c r="M248" s="405"/>
      <c r="N248" s="406"/>
      <c r="O248" s="405"/>
      <c r="P248" s="406"/>
      <c r="Q248" s="405"/>
      <c r="R248" s="406"/>
      <c r="S248" s="405"/>
      <c r="T248" s="406"/>
      <c r="U248" s="405"/>
      <c r="V248" s="406"/>
      <c r="W248" s="405"/>
      <c r="X248" s="406"/>
      <c r="Y248" s="405"/>
    </row>
    <row r="249" spans="1:25">
      <c r="A249" s="403"/>
      <c r="E249" s="403"/>
      <c r="F249" s="406"/>
      <c r="G249" s="406"/>
      <c r="H249" s="406"/>
      <c r="I249" s="405"/>
      <c r="J249" s="406"/>
      <c r="K249" s="405"/>
      <c r="L249" s="406"/>
      <c r="M249" s="405"/>
      <c r="N249" s="406"/>
      <c r="O249" s="405"/>
      <c r="P249" s="406"/>
      <c r="Q249" s="405"/>
      <c r="R249" s="406"/>
      <c r="S249" s="405"/>
      <c r="T249" s="406"/>
      <c r="U249" s="405"/>
      <c r="V249" s="406"/>
      <c r="W249" s="405"/>
      <c r="X249" s="406"/>
      <c r="Y249" s="405"/>
    </row>
    <row r="250" spans="1:25">
      <c r="A250" s="403"/>
      <c r="E250" s="403"/>
      <c r="F250" s="406"/>
      <c r="G250" s="406"/>
      <c r="H250" s="406"/>
      <c r="I250" s="405"/>
      <c r="J250" s="406"/>
      <c r="K250" s="405"/>
      <c r="L250" s="406"/>
      <c r="M250" s="405"/>
      <c r="N250" s="406"/>
      <c r="O250" s="405"/>
      <c r="P250" s="406"/>
      <c r="Q250" s="405"/>
      <c r="R250" s="406"/>
      <c r="S250" s="405"/>
      <c r="T250" s="406"/>
      <c r="U250" s="405"/>
      <c r="V250" s="406"/>
      <c r="W250" s="405"/>
      <c r="X250" s="406"/>
      <c r="Y250" s="405"/>
    </row>
    <row r="251" spans="1:25">
      <c r="A251" s="403"/>
      <c r="E251" s="403"/>
      <c r="F251" s="406"/>
      <c r="G251" s="406"/>
      <c r="H251" s="406"/>
      <c r="I251" s="405"/>
      <c r="J251" s="406"/>
      <c r="K251" s="405"/>
      <c r="L251" s="406"/>
      <c r="M251" s="405"/>
      <c r="N251" s="406"/>
      <c r="O251" s="405"/>
      <c r="P251" s="406"/>
      <c r="Q251" s="405"/>
      <c r="R251" s="406"/>
      <c r="S251" s="405"/>
      <c r="T251" s="406"/>
      <c r="U251" s="405"/>
      <c r="V251" s="406"/>
      <c r="W251" s="405"/>
      <c r="X251" s="406"/>
      <c r="Y251" s="405"/>
    </row>
    <row r="252" spans="1:25">
      <c r="A252" s="403"/>
      <c r="E252" s="403"/>
      <c r="F252" s="406"/>
      <c r="G252" s="406"/>
      <c r="H252" s="406"/>
      <c r="I252" s="405"/>
      <c r="J252" s="406"/>
      <c r="K252" s="405"/>
      <c r="L252" s="406"/>
      <c r="M252" s="405"/>
      <c r="N252" s="406"/>
      <c r="O252" s="405"/>
      <c r="P252" s="406"/>
      <c r="Q252" s="405"/>
      <c r="R252" s="406"/>
      <c r="S252" s="405"/>
      <c r="T252" s="406"/>
      <c r="U252" s="405"/>
      <c r="V252" s="406"/>
      <c r="W252" s="405"/>
      <c r="X252" s="406"/>
      <c r="Y252" s="405"/>
    </row>
    <row r="253" spans="1:25">
      <c r="A253" s="403"/>
      <c r="E253" s="403"/>
      <c r="F253" s="406"/>
      <c r="G253" s="406"/>
      <c r="H253" s="406"/>
      <c r="I253" s="405"/>
      <c r="J253" s="406"/>
      <c r="K253" s="405"/>
      <c r="L253" s="406"/>
      <c r="M253" s="405"/>
      <c r="N253" s="406"/>
      <c r="O253" s="405"/>
      <c r="P253" s="406"/>
      <c r="Q253" s="405"/>
      <c r="R253" s="406"/>
      <c r="S253" s="405"/>
      <c r="T253" s="406"/>
      <c r="U253" s="405"/>
      <c r="V253" s="406"/>
      <c r="W253" s="405"/>
      <c r="X253" s="406"/>
      <c r="Y253" s="405"/>
    </row>
    <row r="254" spans="1:25">
      <c r="A254" s="403"/>
      <c r="E254" s="403"/>
      <c r="F254" s="406"/>
      <c r="G254" s="406"/>
      <c r="H254" s="406"/>
      <c r="I254" s="405"/>
      <c r="J254" s="406"/>
      <c r="K254" s="405"/>
      <c r="L254" s="406"/>
      <c r="M254" s="405"/>
      <c r="N254" s="406"/>
      <c r="O254" s="405"/>
      <c r="P254" s="406"/>
      <c r="Q254" s="405"/>
      <c r="R254" s="406"/>
      <c r="S254" s="405"/>
      <c r="T254" s="406"/>
      <c r="U254" s="405"/>
      <c r="V254" s="406"/>
      <c r="W254" s="405"/>
      <c r="X254" s="406"/>
      <c r="Y254" s="405"/>
    </row>
    <row r="255" spans="1:25">
      <c r="A255" s="403"/>
      <c r="E255" s="403"/>
      <c r="F255" s="406"/>
      <c r="G255" s="406"/>
      <c r="H255" s="406"/>
      <c r="I255" s="405"/>
      <c r="J255" s="406"/>
      <c r="K255" s="405"/>
      <c r="L255" s="406"/>
      <c r="M255" s="405"/>
      <c r="N255" s="406"/>
      <c r="O255" s="405"/>
      <c r="P255" s="406"/>
      <c r="Q255" s="405"/>
      <c r="R255" s="406"/>
      <c r="S255" s="405"/>
      <c r="T255" s="406"/>
      <c r="U255" s="405"/>
      <c r="V255" s="406"/>
      <c r="W255" s="405"/>
      <c r="X255" s="406"/>
      <c r="Y255" s="405"/>
    </row>
    <row r="256" spans="1:25">
      <c r="A256" s="403"/>
      <c r="E256" s="403"/>
      <c r="F256" s="406"/>
      <c r="G256" s="406"/>
      <c r="H256" s="406"/>
      <c r="I256" s="405"/>
      <c r="J256" s="406"/>
      <c r="K256" s="405"/>
      <c r="L256" s="406"/>
      <c r="M256" s="405"/>
      <c r="N256" s="406"/>
      <c r="O256" s="405"/>
      <c r="P256" s="406"/>
      <c r="Q256" s="405"/>
      <c r="R256" s="406"/>
      <c r="S256" s="405"/>
      <c r="T256" s="406"/>
      <c r="U256" s="405"/>
      <c r="V256" s="406"/>
      <c r="W256" s="405"/>
      <c r="X256" s="406"/>
      <c r="Y256" s="405"/>
    </row>
    <row r="257" spans="1:25">
      <c r="A257" s="403"/>
      <c r="E257" s="403"/>
      <c r="F257" s="406"/>
      <c r="G257" s="406"/>
      <c r="H257" s="406"/>
      <c r="I257" s="405"/>
      <c r="J257" s="406"/>
      <c r="K257" s="405"/>
      <c r="L257" s="406"/>
      <c r="M257" s="405"/>
      <c r="N257" s="406"/>
      <c r="O257" s="405"/>
      <c r="P257" s="406"/>
      <c r="Q257" s="405"/>
      <c r="R257" s="406"/>
      <c r="S257" s="405"/>
      <c r="T257" s="406"/>
      <c r="U257" s="405"/>
      <c r="V257" s="406"/>
      <c r="W257" s="405"/>
      <c r="X257" s="406"/>
      <c r="Y257" s="405"/>
    </row>
    <row r="258" spans="1:25">
      <c r="A258" s="403"/>
      <c r="E258" s="403"/>
      <c r="F258" s="406"/>
      <c r="G258" s="406"/>
      <c r="H258" s="406"/>
      <c r="I258" s="405"/>
      <c r="J258" s="406"/>
      <c r="K258" s="405"/>
      <c r="L258" s="406"/>
      <c r="M258" s="405"/>
      <c r="N258" s="406"/>
      <c r="O258" s="405"/>
      <c r="P258" s="406"/>
      <c r="Q258" s="405"/>
      <c r="R258" s="406"/>
      <c r="S258" s="405"/>
      <c r="T258" s="406"/>
      <c r="U258" s="405"/>
      <c r="V258" s="406"/>
      <c r="W258" s="405"/>
      <c r="X258" s="406"/>
      <c r="Y258" s="405"/>
    </row>
    <row r="259" spans="1:25">
      <c r="A259" s="403"/>
      <c r="E259" s="403"/>
      <c r="F259" s="406"/>
      <c r="G259" s="406"/>
      <c r="H259" s="406"/>
      <c r="I259" s="405"/>
      <c r="J259" s="406"/>
      <c r="K259" s="405"/>
      <c r="L259" s="406"/>
      <c r="M259" s="405"/>
      <c r="N259" s="406"/>
      <c r="O259" s="405"/>
      <c r="P259" s="406"/>
      <c r="Q259" s="405"/>
      <c r="R259" s="406"/>
      <c r="S259" s="405"/>
      <c r="T259" s="406"/>
      <c r="U259" s="405"/>
      <c r="V259" s="406"/>
      <c r="W259" s="405"/>
      <c r="X259" s="406"/>
      <c r="Y259" s="405"/>
    </row>
    <row r="260" spans="1:25">
      <c r="A260" s="403"/>
      <c r="E260" s="403"/>
      <c r="F260" s="406"/>
      <c r="G260" s="406"/>
      <c r="H260" s="406"/>
      <c r="I260" s="405"/>
      <c r="J260" s="406"/>
      <c r="K260" s="405"/>
      <c r="L260" s="406"/>
      <c r="M260" s="405"/>
      <c r="N260" s="406"/>
      <c r="O260" s="405"/>
      <c r="P260" s="406"/>
      <c r="Q260" s="405"/>
      <c r="R260" s="406"/>
      <c r="S260" s="405"/>
      <c r="T260" s="406"/>
      <c r="U260" s="405"/>
      <c r="V260" s="406"/>
      <c r="W260" s="405"/>
      <c r="X260" s="406"/>
      <c r="Y260" s="405"/>
    </row>
    <row r="261" spans="1:25">
      <c r="A261" s="403"/>
      <c r="E261" s="403"/>
      <c r="F261" s="406"/>
      <c r="G261" s="406"/>
      <c r="H261" s="406"/>
      <c r="I261" s="405"/>
      <c r="J261" s="406"/>
      <c r="K261" s="405"/>
      <c r="L261" s="406"/>
      <c r="M261" s="405"/>
      <c r="N261" s="406"/>
      <c r="O261" s="405"/>
      <c r="P261" s="406"/>
      <c r="Q261" s="405"/>
      <c r="R261" s="406"/>
      <c r="S261" s="405"/>
      <c r="T261" s="406"/>
      <c r="U261" s="405"/>
      <c r="V261" s="406"/>
      <c r="W261" s="405"/>
      <c r="X261" s="406"/>
      <c r="Y261" s="405"/>
    </row>
    <row r="262" spans="1:25">
      <c r="A262" s="403"/>
      <c r="E262" s="403"/>
      <c r="F262" s="406"/>
      <c r="G262" s="406"/>
      <c r="H262" s="406"/>
      <c r="I262" s="405"/>
      <c r="J262" s="406"/>
      <c r="K262" s="405"/>
      <c r="L262" s="406"/>
      <c r="M262" s="405"/>
      <c r="N262" s="406"/>
      <c r="O262" s="405"/>
      <c r="P262" s="406"/>
      <c r="Q262" s="405"/>
      <c r="R262" s="406"/>
      <c r="S262" s="405"/>
      <c r="T262" s="406"/>
      <c r="U262" s="405"/>
      <c r="V262" s="406"/>
      <c r="W262" s="405"/>
      <c r="X262" s="406"/>
      <c r="Y262" s="405"/>
    </row>
    <row r="263" spans="1:25">
      <c r="A263" s="403"/>
      <c r="E263" s="403"/>
      <c r="F263" s="406"/>
      <c r="G263" s="406"/>
      <c r="H263" s="406"/>
      <c r="I263" s="405"/>
      <c r="J263" s="406"/>
      <c r="K263" s="405"/>
      <c r="L263" s="406"/>
      <c r="M263" s="405"/>
      <c r="N263" s="406"/>
      <c r="O263" s="405"/>
      <c r="P263" s="406"/>
      <c r="Q263" s="405"/>
      <c r="R263" s="406"/>
      <c r="S263" s="405"/>
      <c r="T263" s="406"/>
      <c r="U263" s="405"/>
      <c r="V263" s="406"/>
      <c r="W263" s="405"/>
      <c r="X263" s="406"/>
      <c r="Y263" s="405"/>
    </row>
    <row r="264" spans="1:25">
      <c r="A264" s="403"/>
      <c r="E264" s="403"/>
      <c r="F264" s="406"/>
      <c r="G264" s="406"/>
      <c r="H264" s="406"/>
      <c r="I264" s="405"/>
      <c r="J264" s="406"/>
      <c r="K264" s="405"/>
      <c r="L264" s="406"/>
      <c r="M264" s="405"/>
      <c r="N264" s="406"/>
      <c r="O264" s="405"/>
      <c r="P264" s="406"/>
      <c r="Q264" s="405"/>
      <c r="R264" s="406"/>
      <c r="S264" s="405"/>
      <c r="T264" s="406"/>
      <c r="U264" s="405"/>
      <c r="V264" s="406"/>
      <c r="W264" s="405"/>
      <c r="X264" s="406"/>
      <c r="Y264" s="405"/>
    </row>
    <row r="265" spans="1:25">
      <c r="A265" s="403"/>
      <c r="E265" s="403"/>
      <c r="F265" s="406"/>
      <c r="G265" s="406"/>
      <c r="H265" s="406"/>
      <c r="I265" s="405"/>
      <c r="J265" s="406"/>
      <c r="K265" s="405"/>
      <c r="L265" s="406"/>
      <c r="M265" s="405"/>
      <c r="N265" s="406"/>
      <c r="O265" s="405"/>
      <c r="P265" s="406"/>
      <c r="Q265" s="405"/>
      <c r="R265" s="406"/>
      <c r="S265" s="405"/>
      <c r="T265" s="406"/>
      <c r="U265" s="405"/>
      <c r="V265" s="406"/>
      <c r="W265" s="405"/>
      <c r="X265" s="406"/>
      <c r="Y265" s="405"/>
    </row>
    <row r="266" spans="1:25">
      <c r="A266" s="403"/>
      <c r="E266" s="403"/>
      <c r="F266" s="406"/>
      <c r="G266" s="406"/>
      <c r="H266" s="406"/>
      <c r="I266" s="405"/>
      <c r="J266" s="406"/>
      <c r="K266" s="405"/>
      <c r="L266" s="406"/>
      <c r="M266" s="405"/>
      <c r="N266" s="406"/>
      <c r="O266" s="405"/>
      <c r="P266" s="406"/>
      <c r="Q266" s="405"/>
      <c r="R266" s="406"/>
      <c r="S266" s="405"/>
      <c r="T266" s="406"/>
      <c r="U266" s="405"/>
      <c r="V266" s="406"/>
      <c r="W266" s="405"/>
      <c r="X266" s="406"/>
      <c r="Y266" s="405"/>
    </row>
    <row r="267" spans="1:25">
      <c r="A267" s="403"/>
      <c r="E267" s="403"/>
      <c r="F267" s="406"/>
      <c r="G267" s="406"/>
      <c r="H267" s="406"/>
      <c r="I267" s="405"/>
      <c r="J267" s="406"/>
      <c r="K267" s="405"/>
      <c r="L267" s="406"/>
      <c r="M267" s="405"/>
      <c r="N267" s="406"/>
      <c r="O267" s="405"/>
      <c r="P267" s="406"/>
      <c r="Q267" s="405"/>
      <c r="R267" s="406"/>
      <c r="S267" s="405"/>
      <c r="T267" s="406"/>
      <c r="U267" s="405"/>
      <c r="V267" s="406"/>
      <c r="W267" s="405"/>
      <c r="X267" s="406"/>
      <c r="Y267" s="405"/>
    </row>
    <row r="268" spans="1:25">
      <c r="A268" s="403"/>
      <c r="E268" s="403"/>
      <c r="F268" s="406"/>
      <c r="G268" s="406"/>
      <c r="H268" s="406"/>
      <c r="I268" s="405"/>
      <c r="J268" s="406"/>
      <c r="K268" s="405"/>
      <c r="L268" s="406"/>
      <c r="M268" s="405"/>
      <c r="N268" s="406"/>
      <c r="O268" s="405"/>
      <c r="P268" s="406"/>
      <c r="Q268" s="405"/>
      <c r="R268" s="406"/>
      <c r="S268" s="405"/>
      <c r="T268" s="406"/>
      <c r="U268" s="405"/>
      <c r="V268" s="406"/>
      <c r="W268" s="405"/>
      <c r="X268" s="406"/>
      <c r="Y268" s="405"/>
    </row>
    <row r="269" spans="1:25">
      <c r="A269" s="403"/>
      <c r="E269" s="403"/>
      <c r="F269" s="406"/>
      <c r="G269" s="406"/>
      <c r="H269" s="406"/>
      <c r="I269" s="405"/>
      <c r="J269" s="406"/>
      <c r="K269" s="405"/>
      <c r="L269" s="406"/>
      <c r="M269" s="405"/>
      <c r="N269" s="406"/>
      <c r="O269" s="405"/>
      <c r="P269" s="406"/>
      <c r="Q269" s="405"/>
      <c r="R269" s="406"/>
      <c r="S269" s="405"/>
      <c r="T269" s="406"/>
      <c r="U269" s="405"/>
      <c r="V269" s="406"/>
      <c r="W269" s="405"/>
      <c r="X269" s="406"/>
      <c r="Y269" s="405"/>
    </row>
    <row r="270" spans="1:25">
      <c r="A270" s="403"/>
      <c r="E270" s="403"/>
      <c r="F270" s="406"/>
      <c r="G270" s="406"/>
      <c r="H270" s="406"/>
      <c r="I270" s="405"/>
      <c r="J270" s="406"/>
      <c r="K270" s="405"/>
      <c r="L270" s="406"/>
      <c r="M270" s="405"/>
      <c r="N270" s="406"/>
      <c r="O270" s="405"/>
      <c r="P270" s="406"/>
      <c r="Q270" s="405"/>
      <c r="R270" s="406"/>
      <c r="S270" s="405"/>
      <c r="T270" s="406"/>
      <c r="U270" s="405"/>
      <c r="V270" s="406"/>
      <c r="W270" s="405"/>
      <c r="X270" s="406"/>
      <c r="Y270" s="405"/>
    </row>
    <row r="271" spans="1:25">
      <c r="A271" s="403"/>
      <c r="E271" s="403"/>
      <c r="F271" s="406"/>
      <c r="G271" s="406"/>
      <c r="H271" s="406"/>
      <c r="I271" s="405"/>
      <c r="J271" s="406"/>
      <c r="K271" s="405"/>
      <c r="L271" s="406"/>
      <c r="M271" s="405"/>
      <c r="N271" s="406"/>
      <c r="O271" s="405"/>
      <c r="P271" s="406"/>
      <c r="Q271" s="405"/>
      <c r="R271" s="406"/>
      <c r="S271" s="405"/>
      <c r="T271" s="406"/>
      <c r="U271" s="405"/>
      <c r="V271" s="406"/>
      <c r="W271" s="405"/>
      <c r="X271" s="406"/>
      <c r="Y271" s="405"/>
    </row>
    <row r="272" spans="1:25">
      <c r="A272" s="403"/>
      <c r="E272" s="403"/>
      <c r="F272" s="406"/>
      <c r="G272" s="406"/>
      <c r="H272" s="406"/>
      <c r="I272" s="405"/>
      <c r="J272" s="406"/>
      <c r="K272" s="405"/>
      <c r="L272" s="406"/>
      <c r="M272" s="405"/>
      <c r="N272" s="406"/>
      <c r="O272" s="405"/>
      <c r="P272" s="406"/>
      <c r="Q272" s="405"/>
      <c r="R272" s="406"/>
      <c r="S272" s="405"/>
      <c r="T272" s="406"/>
      <c r="U272" s="405"/>
      <c r="V272" s="406"/>
      <c r="W272" s="405"/>
      <c r="X272" s="406"/>
      <c r="Y272" s="405"/>
    </row>
    <row r="273" spans="1:25">
      <c r="A273" s="403"/>
      <c r="E273" s="403"/>
      <c r="F273" s="406"/>
      <c r="G273" s="406"/>
      <c r="H273" s="406"/>
      <c r="I273" s="405"/>
      <c r="J273" s="406"/>
      <c r="K273" s="405"/>
      <c r="L273" s="406"/>
      <c r="M273" s="405"/>
      <c r="N273" s="406"/>
      <c r="O273" s="405"/>
      <c r="P273" s="406"/>
      <c r="Q273" s="405"/>
      <c r="R273" s="406"/>
      <c r="S273" s="405"/>
      <c r="T273" s="406"/>
      <c r="U273" s="405"/>
      <c r="V273" s="406"/>
      <c r="W273" s="405"/>
      <c r="X273" s="406"/>
      <c r="Y273" s="405"/>
    </row>
    <row r="274" spans="1:25">
      <c r="A274" s="403"/>
      <c r="E274" s="403"/>
      <c r="F274" s="406"/>
      <c r="G274" s="406"/>
      <c r="H274" s="406"/>
      <c r="I274" s="405"/>
      <c r="J274" s="406"/>
      <c r="K274" s="405"/>
      <c r="L274" s="406"/>
      <c r="M274" s="405"/>
      <c r="N274" s="406"/>
      <c r="O274" s="405"/>
      <c r="P274" s="406"/>
      <c r="Q274" s="405"/>
      <c r="R274" s="406"/>
      <c r="S274" s="405"/>
      <c r="T274" s="406"/>
      <c r="U274" s="405"/>
      <c r="V274" s="406"/>
      <c r="W274" s="405"/>
      <c r="X274" s="406"/>
      <c r="Y274" s="405"/>
    </row>
    <row r="275" spans="1:25">
      <c r="A275" s="403"/>
      <c r="E275" s="403"/>
      <c r="F275" s="406"/>
      <c r="G275" s="406"/>
      <c r="H275" s="406"/>
      <c r="I275" s="405"/>
      <c r="J275" s="406"/>
      <c r="K275" s="405"/>
      <c r="L275" s="406"/>
      <c r="M275" s="405"/>
      <c r="N275" s="406"/>
      <c r="O275" s="405"/>
      <c r="P275" s="406"/>
      <c r="Q275" s="405"/>
      <c r="R275" s="406"/>
      <c r="S275" s="405"/>
      <c r="T275" s="406"/>
      <c r="U275" s="405"/>
      <c r="V275" s="406"/>
      <c r="W275" s="405"/>
      <c r="X275" s="406"/>
      <c r="Y275" s="405"/>
    </row>
    <row r="276" spans="1:25">
      <c r="A276" s="403"/>
      <c r="E276" s="403"/>
      <c r="F276" s="406"/>
      <c r="G276" s="406"/>
      <c r="H276" s="406"/>
      <c r="I276" s="405"/>
      <c r="J276" s="406"/>
      <c r="K276" s="405"/>
      <c r="L276" s="406"/>
      <c r="M276" s="405"/>
      <c r="N276" s="406"/>
      <c r="O276" s="405"/>
      <c r="P276" s="406"/>
      <c r="Q276" s="405"/>
      <c r="R276" s="406"/>
      <c r="S276" s="405"/>
      <c r="T276" s="406"/>
      <c r="U276" s="405"/>
      <c r="V276" s="406"/>
      <c r="W276" s="405"/>
      <c r="X276" s="406"/>
      <c r="Y276" s="405"/>
    </row>
    <row r="277" spans="1:25">
      <c r="A277" s="403"/>
      <c r="E277" s="403"/>
      <c r="F277" s="406"/>
      <c r="G277" s="406"/>
      <c r="H277" s="406"/>
      <c r="I277" s="405"/>
      <c r="J277" s="406"/>
      <c r="K277" s="405"/>
      <c r="L277" s="406"/>
      <c r="M277" s="405"/>
      <c r="N277" s="406"/>
      <c r="O277" s="405"/>
      <c r="P277" s="406"/>
      <c r="Q277" s="405"/>
      <c r="R277" s="406"/>
      <c r="S277" s="405"/>
      <c r="T277" s="406"/>
      <c r="U277" s="405"/>
      <c r="V277" s="406"/>
      <c r="W277" s="405"/>
      <c r="X277" s="406"/>
      <c r="Y277" s="405"/>
    </row>
    <row r="278" spans="1:25">
      <c r="A278" s="403"/>
      <c r="E278" s="403"/>
      <c r="F278" s="406"/>
      <c r="G278" s="406"/>
      <c r="H278" s="406"/>
      <c r="I278" s="405"/>
      <c r="J278" s="406"/>
      <c r="K278" s="405"/>
      <c r="L278" s="406"/>
      <c r="M278" s="405"/>
      <c r="N278" s="406"/>
      <c r="O278" s="405"/>
      <c r="P278" s="406"/>
      <c r="Q278" s="405"/>
      <c r="R278" s="406"/>
      <c r="S278" s="405"/>
      <c r="T278" s="406"/>
      <c r="U278" s="405"/>
      <c r="V278" s="406"/>
      <c r="W278" s="405"/>
      <c r="X278" s="406"/>
      <c r="Y278" s="405"/>
    </row>
    <row r="279" spans="1:25">
      <c r="A279" s="403"/>
      <c r="E279" s="403"/>
      <c r="F279" s="406"/>
      <c r="G279" s="406"/>
      <c r="H279" s="406"/>
      <c r="I279" s="405"/>
      <c r="J279" s="406"/>
      <c r="K279" s="405"/>
      <c r="L279" s="406"/>
      <c r="M279" s="405"/>
      <c r="N279" s="406"/>
      <c r="O279" s="405"/>
      <c r="P279" s="406"/>
      <c r="Q279" s="405"/>
      <c r="R279" s="406"/>
      <c r="S279" s="405"/>
      <c r="T279" s="406"/>
      <c r="U279" s="405"/>
      <c r="V279" s="406"/>
      <c r="W279" s="405"/>
      <c r="X279" s="406"/>
      <c r="Y279" s="405"/>
    </row>
    <row r="280" spans="1:25">
      <c r="A280" s="403"/>
      <c r="E280" s="403"/>
      <c r="F280" s="406"/>
      <c r="G280" s="406"/>
      <c r="H280" s="406"/>
      <c r="I280" s="405"/>
      <c r="J280" s="406"/>
      <c r="K280" s="405"/>
      <c r="L280" s="406"/>
      <c r="M280" s="405"/>
      <c r="N280" s="406"/>
      <c r="O280" s="405"/>
      <c r="P280" s="406"/>
      <c r="Q280" s="405"/>
      <c r="R280" s="406"/>
      <c r="S280" s="405"/>
      <c r="T280" s="406"/>
      <c r="U280" s="405"/>
      <c r="V280" s="406"/>
      <c r="W280" s="405"/>
      <c r="X280" s="406"/>
      <c r="Y280" s="405"/>
    </row>
    <row r="281" spans="1:25">
      <c r="A281" s="403"/>
      <c r="E281" s="403"/>
      <c r="F281" s="406"/>
      <c r="G281" s="406"/>
      <c r="H281" s="406"/>
      <c r="I281" s="405"/>
      <c r="J281" s="406"/>
      <c r="K281" s="405"/>
      <c r="L281" s="406"/>
      <c r="M281" s="405"/>
      <c r="N281" s="406"/>
      <c r="O281" s="405"/>
      <c r="P281" s="406"/>
      <c r="Q281" s="405"/>
      <c r="R281" s="406"/>
      <c r="S281" s="405"/>
      <c r="T281" s="406"/>
      <c r="U281" s="405"/>
      <c r="V281" s="406"/>
      <c r="W281" s="405"/>
      <c r="X281" s="406"/>
      <c r="Y281" s="405"/>
    </row>
    <row r="282" spans="1:25">
      <c r="A282" s="403"/>
      <c r="E282" s="403"/>
      <c r="F282" s="406"/>
      <c r="G282" s="406"/>
      <c r="H282" s="406"/>
      <c r="I282" s="405"/>
      <c r="J282" s="406"/>
      <c r="K282" s="405"/>
      <c r="L282" s="406"/>
      <c r="M282" s="405"/>
      <c r="N282" s="406"/>
      <c r="O282" s="405"/>
      <c r="P282" s="406"/>
      <c r="Q282" s="405"/>
      <c r="R282" s="406"/>
      <c r="S282" s="405"/>
      <c r="T282" s="406"/>
      <c r="U282" s="405"/>
      <c r="V282" s="406"/>
      <c r="W282" s="405"/>
      <c r="X282" s="406"/>
      <c r="Y282" s="405"/>
    </row>
    <row r="283" spans="1:25">
      <c r="A283" s="403"/>
      <c r="E283" s="403"/>
      <c r="F283" s="406"/>
      <c r="G283" s="406"/>
      <c r="H283" s="406"/>
      <c r="I283" s="405"/>
      <c r="J283" s="406"/>
      <c r="K283" s="405"/>
      <c r="L283" s="406"/>
      <c r="M283" s="405"/>
      <c r="N283" s="406"/>
      <c r="O283" s="405"/>
      <c r="P283" s="406"/>
      <c r="Q283" s="405"/>
      <c r="R283" s="406"/>
      <c r="S283" s="405"/>
      <c r="T283" s="406"/>
      <c r="U283" s="405"/>
      <c r="V283" s="406"/>
      <c r="W283" s="405"/>
      <c r="X283" s="406"/>
      <c r="Y283" s="405"/>
    </row>
    <row r="284" spans="1:25">
      <c r="A284" s="403"/>
      <c r="E284" s="403"/>
      <c r="F284" s="406"/>
      <c r="G284" s="406"/>
      <c r="H284" s="406"/>
      <c r="I284" s="405"/>
      <c r="J284" s="406"/>
      <c r="K284" s="405"/>
      <c r="L284" s="406"/>
      <c r="M284" s="405"/>
      <c r="N284" s="406"/>
      <c r="O284" s="405"/>
      <c r="P284" s="406"/>
      <c r="Q284" s="405"/>
      <c r="R284" s="406"/>
      <c r="S284" s="405"/>
      <c r="T284" s="406"/>
      <c r="U284" s="405"/>
      <c r="V284" s="406"/>
      <c r="W284" s="405"/>
      <c r="X284" s="406"/>
      <c r="Y284" s="405"/>
    </row>
    <row r="285" spans="1:25">
      <c r="A285" s="403"/>
      <c r="E285" s="403"/>
      <c r="F285" s="406"/>
      <c r="G285" s="406"/>
      <c r="H285" s="406"/>
      <c r="I285" s="405"/>
      <c r="J285" s="406"/>
      <c r="K285" s="405"/>
      <c r="L285" s="406"/>
      <c r="M285" s="405"/>
      <c r="N285" s="406"/>
      <c r="O285" s="405"/>
      <c r="P285" s="406"/>
      <c r="Q285" s="405"/>
      <c r="R285" s="406"/>
      <c r="S285" s="405"/>
      <c r="T285" s="406"/>
      <c r="U285" s="405"/>
      <c r="V285" s="406"/>
      <c r="W285" s="405"/>
      <c r="X285" s="406"/>
      <c r="Y285" s="405"/>
    </row>
    <row r="286" spans="1:25">
      <c r="A286" s="403"/>
      <c r="E286" s="403"/>
      <c r="F286" s="406"/>
      <c r="G286" s="406"/>
      <c r="H286" s="406"/>
      <c r="I286" s="405"/>
      <c r="J286" s="406"/>
      <c r="K286" s="405"/>
      <c r="L286" s="406"/>
      <c r="M286" s="405"/>
      <c r="N286" s="406"/>
      <c r="O286" s="405"/>
      <c r="P286" s="406"/>
      <c r="Q286" s="405"/>
      <c r="R286" s="406"/>
      <c r="S286" s="405"/>
      <c r="T286" s="406"/>
      <c r="U286" s="405"/>
      <c r="V286" s="406"/>
      <c r="W286" s="405"/>
      <c r="X286" s="406"/>
      <c r="Y286" s="405"/>
    </row>
    <row r="287" spans="1:25">
      <c r="A287" s="403"/>
      <c r="E287" s="403"/>
      <c r="F287" s="406"/>
      <c r="G287" s="406"/>
      <c r="H287" s="406"/>
      <c r="I287" s="405"/>
      <c r="J287" s="406"/>
      <c r="K287" s="405"/>
      <c r="L287" s="406"/>
      <c r="M287" s="405"/>
      <c r="N287" s="406"/>
      <c r="O287" s="405"/>
      <c r="P287" s="406"/>
      <c r="Q287" s="405"/>
      <c r="R287" s="406"/>
      <c r="S287" s="405"/>
      <c r="T287" s="406"/>
      <c r="U287" s="405"/>
      <c r="V287" s="406"/>
      <c r="W287" s="405"/>
      <c r="X287" s="406"/>
      <c r="Y287" s="405"/>
    </row>
    <row r="288" spans="1:25">
      <c r="A288" s="403"/>
      <c r="E288" s="403"/>
      <c r="F288" s="406"/>
      <c r="G288" s="406"/>
      <c r="H288" s="406"/>
      <c r="I288" s="405"/>
      <c r="J288" s="406"/>
      <c r="K288" s="405"/>
      <c r="L288" s="406"/>
      <c r="M288" s="405"/>
      <c r="N288" s="406"/>
      <c r="O288" s="405"/>
      <c r="P288" s="406"/>
      <c r="Q288" s="405"/>
      <c r="R288" s="406"/>
      <c r="S288" s="405"/>
      <c r="T288" s="406"/>
      <c r="U288" s="405"/>
      <c r="V288" s="406"/>
      <c r="W288" s="405"/>
      <c r="X288" s="406"/>
      <c r="Y288" s="405"/>
    </row>
    <row r="289" spans="1:25">
      <c r="A289" s="403"/>
      <c r="E289" s="403"/>
      <c r="F289" s="406"/>
      <c r="G289" s="406"/>
      <c r="H289" s="406"/>
      <c r="I289" s="405"/>
      <c r="J289" s="406"/>
      <c r="K289" s="405"/>
      <c r="L289" s="406"/>
      <c r="M289" s="405"/>
      <c r="N289" s="406"/>
      <c r="O289" s="405"/>
      <c r="P289" s="406"/>
      <c r="Q289" s="405"/>
      <c r="R289" s="406"/>
      <c r="S289" s="405"/>
      <c r="T289" s="406"/>
      <c r="U289" s="405"/>
      <c r="V289" s="406"/>
      <c r="W289" s="405"/>
      <c r="X289" s="406"/>
      <c r="Y289" s="405"/>
    </row>
    <row r="290" spans="1:25">
      <c r="A290" s="403"/>
      <c r="E290" s="403"/>
      <c r="F290" s="406"/>
      <c r="G290" s="406"/>
      <c r="H290" s="406"/>
      <c r="I290" s="405"/>
      <c r="J290" s="406"/>
      <c r="K290" s="405"/>
      <c r="L290" s="406"/>
      <c r="M290" s="405"/>
      <c r="N290" s="406"/>
      <c r="O290" s="405"/>
      <c r="P290" s="406"/>
      <c r="Q290" s="405"/>
      <c r="R290" s="406"/>
      <c r="S290" s="405"/>
      <c r="T290" s="406"/>
      <c r="U290" s="405"/>
      <c r="V290" s="406"/>
      <c r="W290" s="405"/>
      <c r="X290" s="406"/>
      <c r="Y290" s="405"/>
    </row>
    <row r="291" spans="1:25">
      <c r="A291" s="403"/>
      <c r="E291" s="403"/>
      <c r="F291" s="406"/>
      <c r="G291" s="406"/>
      <c r="H291" s="406"/>
      <c r="I291" s="405"/>
      <c r="J291" s="406"/>
      <c r="K291" s="405"/>
      <c r="L291" s="406"/>
      <c r="M291" s="405"/>
      <c r="N291" s="406"/>
      <c r="O291" s="405"/>
      <c r="P291" s="406"/>
      <c r="Q291" s="405"/>
      <c r="R291" s="406"/>
      <c r="S291" s="405"/>
      <c r="T291" s="406"/>
      <c r="U291" s="405"/>
      <c r="V291" s="406"/>
      <c r="W291" s="405"/>
      <c r="X291" s="406"/>
      <c r="Y291" s="405"/>
    </row>
    <row r="292" spans="1:25">
      <c r="A292" s="403"/>
      <c r="E292" s="403"/>
      <c r="F292" s="406"/>
      <c r="G292" s="406"/>
      <c r="H292" s="406"/>
      <c r="I292" s="405"/>
      <c r="J292" s="406"/>
      <c r="K292" s="405"/>
      <c r="L292" s="406"/>
      <c r="M292" s="405"/>
      <c r="N292" s="406"/>
      <c r="O292" s="405"/>
      <c r="P292" s="406"/>
      <c r="Q292" s="405"/>
      <c r="R292" s="406"/>
      <c r="S292" s="405"/>
      <c r="T292" s="406"/>
      <c r="U292" s="405"/>
      <c r="V292" s="406"/>
      <c r="W292" s="405"/>
      <c r="X292" s="406"/>
      <c r="Y292" s="405"/>
    </row>
    <row r="293" spans="1:25">
      <c r="A293" s="403"/>
      <c r="E293" s="403"/>
      <c r="F293" s="406"/>
      <c r="G293" s="406"/>
      <c r="H293" s="406"/>
      <c r="I293" s="405"/>
      <c r="J293" s="406"/>
      <c r="K293" s="405"/>
      <c r="L293" s="406"/>
      <c r="M293" s="405"/>
      <c r="N293" s="406"/>
      <c r="O293" s="405"/>
      <c r="P293" s="406"/>
      <c r="Q293" s="405"/>
      <c r="R293" s="406"/>
      <c r="S293" s="405"/>
      <c r="T293" s="406"/>
      <c r="U293" s="405"/>
      <c r="V293" s="406"/>
      <c r="W293" s="405"/>
      <c r="X293" s="406"/>
      <c r="Y293" s="405"/>
    </row>
    <row r="294" spans="1:25">
      <c r="A294" s="403"/>
      <c r="E294" s="403"/>
      <c r="F294" s="406"/>
      <c r="G294" s="406"/>
      <c r="H294" s="406"/>
      <c r="I294" s="405"/>
      <c r="J294" s="406"/>
      <c r="K294" s="405"/>
      <c r="L294" s="406"/>
      <c r="M294" s="405"/>
      <c r="N294" s="406"/>
      <c r="O294" s="405"/>
      <c r="P294" s="406"/>
      <c r="Q294" s="405"/>
      <c r="R294" s="406"/>
      <c r="S294" s="405"/>
      <c r="T294" s="406"/>
      <c r="U294" s="405"/>
      <c r="V294" s="406"/>
      <c r="W294" s="405"/>
      <c r="X294" s="406"/>
      <c r="Y294" s="405"/>
    </row>
    <row r="295" spans="1:25">
      <c r="A295" s="403"/>
      <c r="E295" s="403"/>
      <c r="F295" s="406"/>
      <c r="G295" s="406"/>
      <c r="H295" s="406"/>
      <c r="I295" s="405"/>
      <c r="J295" s="406"/>
      <c r="K295" s="405"/>
      <c r="L295" s="406"/>
      <c r="M295" s="405"/>
      <c r="N295" s="406"/>
      <c r="O295" s="405"/>
      <c r="P295" s="406"/>
      <c r="Q295" s="405"/>
      <c r="R295" s="406"/>
      <c r="S295" s="405"/>
      <c r="T295" s="406"/>
      <c r="U295" s="405"/>
      <c r="V295" s="406"/>
      <c r="W295" s="405"/>
      <c r="X295" s="406"/>
      <c r="Y295" s="405"/>
    </row>
    <row r="296" spans="1:25">
      <c r="A296" s="403"/>
      <c r="E296" s="403"/>
      <c r="F296" s="406"/>
      <c r="G296" s="406"/>
      <c r="H296" s="406"/>
      <c r="I296" s="405"/>
      <c r="J296" s="406"/>
      <c r="K296" s="405"/>
      <c r="L296" s="406"/>
      <c r="M296" s="405"/>
      <c r="N296" s="406"/>
      <c r="O296" s="405"/>
      <c r="P296" s="406"/>
      <c r="Q296" s="405"/>
      <c r="R296" s="406"/>
      <c r="S296" s="405"/>
      <c r="T296" s="406"/>
      <c r="U296" s="405"/>
      <c r="V296" s="406"/>
      <c r="W296" s="405"/>
      <c r="X296" s="406"/>
      <c r="Y296" s="405"/>
    </row>
    <row r="297" spans="1:25">
      <c r="A297" s="403"/>
      <c r="E297" s="403"/>
      <c r="F297" s="406"/>
      <c r="G297" s="406"/>
      <c r="H297" s="406"/>
      <c r="I297" s="405"/>
      <c r="J297" s="406"/>
      <c r="K297" s="405"/>
      <c r="L297" s="406"/>
      <c r="M297" s="405"/>
      <c r="N297" s="406"/>
      <c r="O297" s="405"/>
      <c r="P297" s="406"/>
      <c r="Q297" s="405"/>
      <c r="R297" s="406"/>
      <c r="S297" s="405"/>
      <c r="T297" s="406"/>
      <c r="U297" s="405"/>
      <c r="V297" s="406"/>
      <c r="W297" s="405"/>
      <c r="X297" s="406"/>
      <c r="Y297" s="405"/>
    </row>
    <row r="298" spans="1:25">
      <c r="A298" s="403"/>
      <c r="E298" s="403"/>
      <c r="F298" s="406"/>
      <c r="G298" s="406"/>
      <c r="H298" s="406"/>
      <c r="I298" s="405"/>
      <c r="J298" s="406"/>
      <c r="K298" s="405"/>
      <c r="L298" s="406"/>
      <c r="M298" s="405"/>
      <c r="N298" s="406"/>
      <c r="O298" s="405"/>
      <c r="P298" s="406"/>
      <c r="Q298" s="405"/>
      <c r="R298" s="406"/>
      <c r="S298" s="405"/>
      <c r="T298" s="406"/>
      <c r="U298" s="405"/>
      <c r="V298" s="406"/>
      <c r="W298" s="405"/>
      <c r="X298" s="406"/>
      <c r="Y298" s="405"/>
    </row>
    <row r="299" spans="1:25">
      <c r="A299" s="403"/>
      <c r="E299" s="403"/>
      <c r="F299" s="406"/>
      <c r="G299" s="406"/>
      <c r="H299" s="406"/>
      <c r="I299" s="405"/>
      <c r="J299" s="406"/>
      <c r="K299" s="405"/>
      <c r="L299" s="406"/>
      <c r="M299" s="405"/>
      <c r="N299" s="406"/>
      <c r="O299" s="405"/>
      <c r="P299" s="406"/>
      <c r="Q299" s="405"/>
      <c r="R299" s="406"/>
      <c r="S299" s="405"/>
      <c r="T299" s="406"/>
      <c r="U299" s="405"/>
      <c r="V299" s="406"/>
      <c r="W299" s="405"/>
      <c r="X299" s="406"/>
      <c r="Y299" s="405"/>
    </row>
    <row r="300" spans="1:25">
      <c r="A300" s="403"/>
      <c r="E300" s="403"/>
      <c r="F300" s="406"/>
      <c r="G300" s="406"/>
      <c r="H300" s="406"/>
      <c r="I300" s="405"/>
      <c r="J300" s="406"/>
      <c r="K300" s="405"/>
      <c r="L300" s="406"/>
      <c r="M300" s="405"/>
      <c r="N300" s="406"/>
      <c r="O300" s="405"/>
      <c r="P300" s="406"/>
      <c r="Q300" s="405"/>
      <c r="R300" s="406"/>
      <c r="S300" s="405"/>
      <c r="T300" s="406"/>
      <c r="U300" s="405"/>
      <c r="V300" s="406"/>
      <c r="W300" s="405"/>
      <c r="X300" s="406"/>
      <c r="Y300" s="405"/>
    </row>
    <row r="301" spans="1:25">
      <c r="A301" s="403"/>
      <c r="E301" s="403"/>
      <c r="F301" s="406"/>
      <c r="G301" s="406"/>
      <c r="H301" s="406"/>
      <c r="I301" s="405"/>
      <c r="J301" s="406"/>
      <c r="K301" s="405"/>
      <c r="L301" s="406"/>
      <c r="M301" s="405"/>
      <c r="N301" s="406"/>
      <c r="O301" s="405"/>
      <c r="P301" s="406"/>
      <c r="Q301" s="405"/>
      <c r="R301" s="406"/>
      <c r="S301" s="405"/>
      <c r="T301" s="406"/>
      <c r="U301" s="405"/>
      <c r="V301" s="406"/>
      <c r="W301" s="405"/>
      <c r="X301" s="406"/>
      <c r="Y301" s="405"/>
    </row>
    <row r="302" spans="1:25">
      <c r="A302" s="403"/>
      <c r="E302" s="403"/>
      <c r="F302" s="406"/>
      <c r="G302" s="406"/>
      <c r="H302" s="406"/>
      <c r="I302" s="405"/>
      <c r="J302" s="406"/>
      <c r="K302" s="405"/>
      <c r="L302" s="406"/>
      <c r="M302" s="405"/>
      <c r="N302" s="406"/>
      <c r="O302" s="405"/>
      <c r="P302" s="406"/>
      <c r="Q302" s="405"/>
      <c r="R302" s="406"/>
      <c r="S302" s="405"/>
      <c r="T302" s="406"/>
      <c r="U302" s="405"/>
      <c r="V302" s="406"/>
      <c r="W302" s="405"/>
      <c r="X302" s="406"/>
      <c r="Y302" s="405"/>
    </row>
    <row r="303" spans="1:25">
      <c r="A303" s="403"/>
      <c r="E303" s="403"/>
      <c r="F303" s="406"/>
      <c r="G303" s="406"/>
      <c r="H303" s="406"/>
      <c r="I303" s="405"/>
      <c r="J303" s="406"/>
      <c r="K303" s="405"/>
      <c r="L303" s="406"/>
      <c r="M303" s="405"/>
      <c r="N303" s="406"/>
      <c r="O303" s="405"/>
      <c r="P303" s="406"/>
      <c r="Q303" s="405"/>
      <c r="R303" s="406"/>
      <c r="S303" s="405"/>
      <c r="T303" s="406"/>
      <c r="U303" s="405"/>
      <c r="V303" s="406"/>
      <c r="W303" s="405"/>
      <c r="X303" s="406"/>
      <c r="Y303" s="405"/>
    </row>
    <row r="304" spans="1:25">
      <c r="A304" s="403"/>
    </row>
    <row r="305" spans="1:1">
      <c r="A305" s="403"/>
    </row>
    <row r="306" spans="1:1">
      <c r="A306" s="403"/>
    </row>
    <row r="307" spans="1:1">
      <c r="A307" s="403"/>
    </row>
    <row r="308" spans="1:1">
      <c r="A308" s="403"/>
    </row>
    <row r="309" spans="1:1">
      <c r="A309" s="403"/>
    </row>
    <row r="310" spans="1:1">
      <c r="A310" s="403"/>
    </row>
    <row r="311" spans="1:1">
      <c r="A311" s="403"/>
    </row>
  </sheetData>
  <protectedRanges>
    <protectedRange sqref="F2:H2 F35:F37 F21 F23:F26 F30:F33 F42:F52 F62:H65200 F40 H35:H37 H21 H23:H26 H30:H33 H42:H52 F54:F61 H54:H61 H40 L2 L35:L37 L21 L23:L26 L30:L33 L42:L52 L54:L65200 L40 P2 P35:P37 P21 P23:P26 P30:P33 P42:P52 P54:P55 P40 P59:P65200 T2 T59:T65200 N2 N35:N37 N21 N23:N26 N30:N33 N42:N52 N54:N65200 N40 X2 X59:X65200 J2 J35:J37 J21 J23:J26 J30:J33 J42:J52 J54:J65200 J40 R2 R35:R37 R21 R23:R26 R30:R33 R42:R52 R54:R55 R40 R59:R65200 V2 V59:V65200" name="Range1"/>
    <protectedRange sqref="F8 F5:G5 F11 H8 H11 L8 L11 P8 P11 N8 N11 J8 J11 R8 R11" name="Range1_2"/>
    <protectedRange sqref="F4:H4 L4 P4 T4 N4 X4 J4 R4 V4" name="Range1_1_1"/>
    <protectedRange sqref="F15 H15 L15 P15 N15 J15 R15" name="Range1_2_2"/>
    <protectedRange sqref="F12 F22 F53 H12 H22 H53 L12 L22 L53 P12 P22 P53 N12 N22 N53 J12 J22 J53 R12 R22 R53" name="Range1_1_1_2"/>
    <protectedRange sqref="F27:F29 H27:H29 L27:L29 P27:P29 N27:N29 J27:J29 R27:R29" name="Range1_1"/>
  </protectedRanges>
  <autoFilter ref="A3:Y59"/>
  <mergeCells count="12">
    <mergeCell ref="X5:Y5"/>
    <mergeCell ref="T5:U5"/>
    <mergeCell ref="P5:Q5"/>
    <mergeCell ref="A1:D1"/>
    <mergeCell ref="F1:I1"/>
    <mergeCell ref="A4:I4"/>
    <mergeCell ref="H5:I5"/>
    <mergeCell ref="L5:M5"/>
    <mergeCell ref="N5:O5"/>
    <mergeCell ref="J5:K5"/>
    <mergeCell ref="R5:S5"/>
    <mergeCell ref="V5:W5"/>
  </mergeCells>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46"/>
  <sheetViews>
    <sheetView topLeftCell="H1" zoomScale="85" zoomScaleNormal="85" zoomScaleSheetLayoutView="100" workbookViewId="0">
      <pane ySplit="6" topLeftCell="A7" activePane="bottomLeft" state="frozen"/>
      <selection activeCell="M1" sqref="M1:M1048576"/>
      <selection pane="bottomLeft" activeCell="M1" sqref="M1:N1048576"/>
    </sheetView>
  </sheetViews>
  <sheetFormatPr defaultRowHeight="14.25"/>
  <cols>
    <col min="1" max="1" width="7.7109375" style="184" customWidth="1"/>
    <col min="2" max="2" width="71.42578125" style="249" customWidth="1"/>
    <col min="3" max="3" width="8.85546875" style="251" bestFit="1" customWidth="1"/>
    <col min="4" max="4" width="6.140625" style="251" customWidth="1"/>
    <col min="5" max="5" width="14.5703125" style="252" customWidth="1"/>
    <col min="6" max="6" width="16.42578125" style="253" customWidth="1"/>
    <col min="7" max="7" width="14.5703125" style="252" customWidth="1"/>
    <col min="8" max="8" width="16.42578125" style="253" customWidth="1"/>
    <col min="9" max="9" width="14.5703125" style="252" customWidth="1"/>
    <col min="10" max="10" width="16.42578125" style="253" customWidth="1"/>
    <col min="11" max="11" width="14.5703125" style="252" customWidth="1"/>
    <col min="12" max="12" width="16.42578125" style="253" customWidth="1"/>
    <col min="13" max="13" width="14.5703125" style="252" customWidth="1"/>
    <col min="14" max="14" width="16.42578125" style="253" customWidth="1"/>
    <col min="15" max="15" width="14.5703125" style="252" customWidth="1"/>
    <col min="16" max="16" width="16.42578125" style="253" customWidth="1"/>
    <col min="17" max="17" width="14.5703125" style="252" customWidth="1"/>
    <col min="18" max="18" width="16.42578125" style="253" customWidth="1"/>
    <col min="19" max="19" width="14.5703125" style="252" customWidth="1"/>
    <col min="20" max="20" width="16.42578125" style="253" customWidth="1"/>
    <col min="21" max="21" width="14.5703125" style="252" customWidth="1"/>
    <col min="22" max="22" width="16.42578125" style="253" customWidth="1"/>
    <col min="23" max="211" width="9" style="184" customWidth="1"/>
    <col min="212" max="259" width="9" style="185" customWidth="1"/>
    <col min="260" max="264" width="9.140625" style="186"/>
    <col min="265" max="265" width="7.7109375" style="186" customWidth="1"/>
    <col min="266" max="266" width="71.42578125" style="186" customWidth="1"/>
    <col min="267" max="267" width="8.85546875" style="186" bestFit="1" customWidth="1"/>
    <col min="268" max="268" width="6.140625" style="186" customWidth="1"/>
    <col min="269" max="269" width="14.5703125" style="186" customWidth="1"/>
    <col min="270" max="270" width="16.42578125" style="186" customWidth="1"/>
    <col min="271" max="515" width="9" style="186" customWidth="1"/>
    <col min="516" max="520" width="9.140625" style="186"/>
    <col min="521" max="521" width="7.7109375" style="186" customWidth="1"/>
    <col min="522" max="522" width="71.42578125" style="186" customWidth="1"/>
    <col min="523" max="523" width="8.85546875" style="186" bestFit="1" customWidth="1"/>
    <col min="524" max="524" width="6.140625" style="186" customWidth="1"/>
    <col min="525" max="525" width="14.5703125" style="186" customWidth="1"/>
    <col min="526" max="526" width="16.42578125" style="186" customWidth="1"/>
    <col min="527" max="771" width="9" style="186" customWidth="1"/>
    <col min="772" max="776" width="9.140625" style="186"/>
    <col min="777" max="777" width="7.7109375" style="186" customWidth="1"/>
    <col min="778" max="778" width="71.42578125" style="186" customWidth="1"/>
    <col min="779" max="779" width="8.85546875" style="186" bestFit="1" customWidth="1"/>
    <col min="780" max="780" width="6.140625" style="186" customWidth="1"/>
    <col min="781" max="781" width="14.5703125" style="186" customWidth="1"/>
    <col min="782" max="782" width="16.42578125" style="186" customWidth="1"/>
    <col min="783" max="1027" width="9" style="186" customWidth="1"/>
    <col min="1028" max="1032" width="9.140625" style="186"/>
    <col min="1033" max="1033" width="7.7109375" style="186" customWidth="1"/>
    <col min="1034" max="1034" width="71.42578125" style="186" customWidth="1"/>
    <col min="1035" max="1035" width="8.85546875" style="186" bestFit="1" customWidth="1"/>
    <col min="1036" max="1036" width="6.140625" style="186" customWidth="1"/>
    <col min="1037" max="1037" width="14.5703125" style="186" customWidth="1"/>
    <col min="1038" max="1038" width="16.42578125" style="186" customWidth="1"/>
    <col min="1039" max="1283" width="9" style="186" customWidth="1"/>
    <col min="1284" max="1288" width="9.140625" style="186"/>
    <col min="1289" max="1289" width="7.7109375" style="186" customWidth="1"/>
    <col min="1290" max="1290" width="71.42578125" style="186" customWidth="1"/>
    <col min="1291" max="1291" width="8.85546875" style="186" bestFit="1" customWidth="1"/>
    <col min="1292" max="1292" width="6.140625" style="186" customWidth="1"/>
    <col min="1293" max="1293" width="14.5703125" style="186" customWidth="1"/>
    <col min="1294" max="1294" width="16.42578125" style="186" customWidth="1"/>
    <col min="1295" max="1539" width="9" style="186" customWidth="1"/>
    <col min="1540" max="1544" width="9.140625" style="186"/>
    <col min="1545" max="1545" width="7.7109375" style="186" customWidth="1"/>
    <col min="1546" max="1546" width="71.42578125" style="186" customWidth="1"/>
    <col min="1547" max="1547" width="8.85546875" style="186" bestFit="1" customWidth="1"/>
    <col min="1548" max="1548" width="6.140625" style="186" customWidth="1"/>
    <col min="1549" max="1549" width="14.5703125" style="186" customWidth="1"/>
    <col min="1550" max="1550" width="16.42578125" style="186" customWidth="1"/>
    <col min="1551" max="1795" width="9" style="186" customWidth="1"/>
    <col min="1796" max="1800" width="9.140625" style="186"/>
    <col min="1801" max="1801" width="7.7109375" style="186" customWidth="1"/>
    <col min="1802" max="1802" width="71.42578125" style="186" customWidth="1"/>
    <col min="1803" max="1803" width="8.85546875" style="186" bestFit="1" customWidth="1"/>
    <col min="1804" max="1804" width="6.140625" style="186" customWidth="1"/>
    <col min="1805" max="1805" width="14.5703125" style="186" customWidth="1"/>
    <col min="1806" max="1806" width="16.42578125" style="186" customWidth="1"/>
    <col min="1807" max="2051" width="9" style="186" customWidth="1"/>
    <col min="2052" max="2056" width="9.140625" style="186"/>
    <col min="2057" max="2057" width="7.7109375" style="186" customWidth="1"/>
    <col min="2058" max="2058" width="71.42578125" style="186" customWidth="1"/>
    <col min="2059" max="2059" width="8.85546875" style="186" bestFit="1" customWidth="1"/>
    <col min="2060" max="2060" width="6.140625" style="186" customWidth="1"/>
    <col min="2061" max="2061" width="14.5703125" style="186" customWidth="1"/>
    <col min="2062" max="2062" width="16.42578125" style="186" customWidth="1"/>
    <col min="2063" max="2307" width="9" style="186" customWidth="1"/>
    <col min="2308" max="2312" width="9.140625" style="186"/>
    <col min="2313" max="2313" width="7.7109375" style="186" customWidth="1"/>
    <col min="2314" max="2314" width="71.42578125" style="186" customWidth="1"/>
    <col min="2315" max="2315" width="8.85546875" style="186" bestFit="1" customWidth="1"/>
    <col min="2316" max="2316" width="6.140625" style="186" customWidth="1"/>
    <col min="2317" max="2317" width="14.5703125" style="186" customWidth="1"/>
    <col min="2318" max="2318" width="16.42578125" style="186" customWidth="1"/>
    <col min="2319" max="2563" width="9" style="186" customWidth="1"/>
    <col min="2564" max="2568" width="9.140625" style="186"/>
    <col min="2569" max="2569" width="7.7109375" style="186" customWidth="1"/>
    <col min="2570" max="2570" width="71.42578125" style="186" customWidth="1"/>
    <col min="2571" max="2571" width="8.85546875" style="186" bestFit="1" customWidth="1"/>
    <col min="2572" max="2572" width="6.140625" style="186" customWidth="1"/>
    <col min="2573" max="2573" width="14.5703125" style="186" customWidth="1"/>
    <col min="2574" max="2574" width="16.42578125" style="186" customWidth="1"/>
    <col min="2575" max="2819" width="9" style="186" customWidth="1"/>
    <col min="2820" max="2824" width="9.140625" style="186"/>
    <col min="2825" max="2825" width="7.7109375" style="186" customWidth="1"/>
    <col min="2826" max="2826" width="71.42578125" style="186" customWidth="1"/>
    <col min="2827" max="2827" width="8.85546875" style="186" bestFit="1" customWidth="1"/>
    <col min="2828" max="2828" width="6.140625" style="186" customWidth="1"/>
    <col min="2829" max="2829" width="14.5703125" style="186" customWidth="1"/>
    <col min="2830" max="2830" width="16.42578125" style="186" customWidth="1"/>
    <col min="2831" max="3075" width="9" style="186" customWidth="1"/>
    <col min="3076" max="3080" width="9.140625" style="186"/>
    <col min="3081" max="3081" width="7.7109375" style="186" customWidth="1"/>
    <col min="3082" max="3082" width="71.42578125" style="186" customWidth="1"/>
    <col min="3083" max="3083" width="8.85546875" style="186" bestFit="1" customWidth="1"/>
    <col min="3084" max="3084" width="6.140625" style="186" customWidth="1"/>
    <col min="3085" max="3085" width="14.5703125" style="186" customWidth="1"/>
    <col min="3086" max="3086" width="16.42578125" style="186" customWidth="1"/>
    <col min="3087" max="3331" width="9" style="186" customWidth="1"/>
    <col min="3332" max="3336" width="9.140625" style="186"/>
    <col min="3337" max="3337" width="7.7109375" style="186" customWidth="1"/>
    <col min="3338" max="3338" width="71.42578125" style="186" customWidth="1"/>
    <col min="3339" max="3339" width="8.85546875" style="186" bestFit="1" customWidth="1"/>
    <col min="3340" max="3340" width="6.140625" style="186" customWidth="1"/>
    <col min="3341" max="3341" width="14.5703125" style="186" customWidth="1"/>
    <col min="3342" max="3342" width="16.42578125" style="186" customWidth="1"/>
    <col min="3343" max="3587" width="9" style="186" customWidth="1"/>
    <col min="3588" max="3592" width="9.140625" style="186"/>
    <col min="3593" max="3593" width="7.7109375" style="186" customWidth="1"/>
    <col min="3594" max="3594" width="71.42578125" style="186" customWidth="1"/>
    <col min="3595" max="3595" width="8.85546875" style="186" bestFit="1" customWidth="1"/>
    <col min="3596" max="3596" width="6.140625" style="186" customWidth="1"/>
    <col min="3597" max="3597" width="14.5703125" style="186" customWidth="1"/>
    <col min="3598" max="3598" width="16.42578125" style="186" customWidth="1"/>
    <col min="3599" max="3843" width="9" style="186" customWidth="1"/>
    <col min="3844" max="3848" width="9.140625" style="186"/>
    <col min="3849" max="3849" width="7.7109375" style="186" customWidth="1"/>
    <col min="3850" max="3850" width="71.42578125" style="186" customWidth="1"/>
    <col min="3851" max="3851" width="8.85546875" style="186" bestFit="1" customWidth="1"/>
    <col min="3852" max="3852" width="6.140625" style="186" customWidth="1"/>
    <col min="3853" max="3853" width="14.5703125" style="186" customWidth="1"/>
    <col min="3854" max="3854" width="16.42578125" style="186" customWidth="1"/>
    <col min="3855" max="4099" width="9" style="186" customWidth="1"/>
    <col min="4100" max="4104" width="9.140625" style="186"/>
    <col min="4105" max="4105" width="7.7109375" style="186" customWidth="1"/>
    <col min="4106" max="4106" width="71.42578125" style="186" customWidth="1"/>
    <col min="4107" max="4107" width="8.85546875" style="186" bestFit="1" customWidth="1"/>
    <col min="4108" max="4108" width="6.140625" style="186" customWidth="1"/>
    <col min="4109" max="4109" width="14.5703125" style="186" customWidth="1"/>
    <col min="4110" max="4110" width="16.42578125" style="186" customWidth="1"/>
    <col min="4111" max="4355" width="9" style="186" customWidth="1"/>
    <col min="4356" max="4360" width="9.140625" style="186"/>
    <col min="4361" max="4361" width="7.7109375" style="186" customWidth="1"/>
    <col min="4362" max="4362" width="71.42578125" style="186" customWidth="1"/>
    <col min="4363" max="4363" width="8.85546875" style="186" bestFit="1" customWidth="1"/>
    <col min="4364" max="4364" width="6.140625" style="186" customWidth="1"/>
    <col min="4365" max="4365" width="14.5703125" style="186" customWidth="1"/>
    <col min="4366" max="4366" width="16.42578125" style="186" customWidth="1"/>
    <col min="4367" max="4611" width="9" style="186" customWidth="1"/>
    <col min="4612" max="4616" width="9.140625" style="186"/>
    <col min="4617" max="4617" width="7.7109375" style="186" customWidth="1"/>
    <col min="4618" max="4618" width="71.42578125" style="186" customWidth="1"/>
    <col min="4619" max="4619" width="8.85546875" style="186" bestFit="1" customWidth="1"/>
    <col min="4620" max="4620" width="6.140625" style="186" customWidth="1"/>
    <col min="4621" max="4621" width="14.5703125" style="186" customWidth="1"/>
    <col min="4622" max="4622" width="16.42578125" style="186" customWidth="1"/>
    <col min="4623" max="4867" width="9" style="186" customWidth="1"/>
    <col min="4868" max="4872" width="9.140625" style="186"/>
    <col min="4873" max="4873" width="7.7109375" style="186" customWidth="1"/>
    <col min="4874" max="4874" width="71.42578125" style="186" customWidth="1"/>
    <col min="4875" max="4875" width="8.85546875" style="186" bestFit="1" customWidth="1"/>
    <col min="4876" max="4876" width="6.140625" style="186" customWidth="1"/>
    <col min="4877" max="4877" width="14.5703125" style="186" customWidth="1"/>
    <col min="4878" max="4878" width="16.42578125" style="186" customWidth="1"/>
    <col min="4879" max="5123" width="9" style="186" customWidth="1"/>
    <col min="5124" max="5128" width="9.140625" style="186"/>
    <col min="5129" max="5129" width="7.7109375" style="186" customWidth="1"/>
    <col min="5130" max="5130" width="71.42578125" style="186" customWidth="1"/>
    <col min="5131" max="5131" width="8.85546875" style="186" bestFit="1" customWidth="1"/>
    <col min="5132" max="5132" width="6.140625" style="186" customWidth="1"/>
    <col min="5133" max="5133" width="14.5703125" style="186" customWidth="1"/>
    <col min="5134" max="5134" width="16.42578125" style="186" customWidth="1"/>
    <col min="5135" max="5379" width="9" style="186" customWidth="1"/>
    <col min="5380" max="5384" width="9.140625" style="186"/>
    <col min="5385" max="5385" width="7.7109375" style="186" customWidth="1"/>
    <col min="5386" max="5386" width="71.42578125" style="186" customWidth="1"/>
    <col min="5387" max="5387" width="8.85546875" style="186" bestFit="1" customWidth="1"/>
    <col min="5388" max="5388" width="6.140625" style="186" customWidth="1"/>
    <col min="5389" max="5389" width="14.5703125" style="186" customWidth="1"/>
    <col min="5390" max="5390" width="16.42578125" style="186" customWidth="1"/>
    <col min="5391" max="5635" width="9" style="186" customWidth="1"/>
    <col min="5636" max="5640" width="9.140625" style="186"/>
    <col min="5641" max="5641" width="7.7109375" style="186" customWidth="1"/>
    <col min="5642" max="5642" width="71.42578125" style="186" customWidth="1"/>
    <col min="5643" max="5643" width="8.85546875" style="186" bestFit="1" customWidth="1"/>
    <col min="5644" max="5644" width="6.140625" style="186" customWidth="1"/>
    <col min="5645" max="5645" width="14.5703125" style="186" customWidth="1"/>
    <col min="5646" max="5646" width="16.42578125" style="186" customWidth="1"/>
    <col min="5647" max="5891" width="9" style="186" customWidth="1"/>
    <col min="5892" max="5896" width="9.140625" style="186"/>
    <col min="5897" max="5897" width="7.7109375" style="186" customWidth="1"/>
    <col min="5898" max="5898" width="71.42578125" style="186" customWidth="1"/>
    <col min="5899" max="5899" width="8.85546875" style="186" bestFit="1" customWidth="1"/>
    <col min="5900" max="5900" width="6.140625" style="186" customWidth="1"/>
    <col min="5901" max="5901" width="14.5703125" style="186" customWidth="1"/>
    <col min="5902" max="5902" width="16.42578125" style="186" customWidth="1"/>
    <col min="5903" max="6147" width="9" style="186" customWidth="1"/>
    <col min="6148" max="6152" width="9.140625" style="186"/>
    <col min="6153" max="6153" width="7.7109375" style="186" customWidth="1"/>
    <col min="6154" max="6154" width="71.42578125" style="186" customWidth="1"/>
    <col min="6155" max="6155" width="8.85546875" style="186" bestFit="1" customWidth="1"/>
    <col min="6156" max="6156" width="6.140625" style="186" customWidth="1"/>
    <col min="6157" max="6157" width="14.5703125" style="186" customWidth="1"/>
    <col min="6158" max="6158" width="16.42578125" style="186" customWidth="1"/>
    <col min="6159" max="6403" width="9" style="186" customWidth="1"/>
    <col min="6404" max="6408" width="9.140625" style="186"/>
    <col min="6409" max="6409" width="7.7109375" style="186" customWidth="1"/>
    <col min="6410" max="6410" width="71.42578125" style="186" customWidth="1"/>
    <col min="6411" max="6411" width="8.85546875" style="186" bestFit="1" customWidth="1"/>
    <col min="6412" max="6412" width="6.140625" style="186" customWidth="1"/>
    <col min="6413" max="6413" width="14.5703125" style="186" customWidth="1"/>
    <col min="6414" max="6414" width="16.42578125" style="186" customWidth="1"/>
    <col min="6415" max="6659" width="9" style="186" customWidth="1"/>
    <col min="6660" max="6664" width="9.140625" style="186"/>
    <col min="6665" max="6665" width="7.7109375" style="186" customWidth="1"/>
    <col min="6666" max="6666" width="71.42578125" style="186" customWidth="1"/>
    <col min="6667" max="6667" width="8.85546875" style="186" bestFit="1" customWidth="1"/>
    <col min="6668" max="6668" width="6.140625" style="186" customWidth="1"/>
    <col min="6669" max="6669" width="14.5703125" style="186" customWidth="1"/>
    <col min="6670" max="6670" width="16.42578125" style="186" customWidth="1"/>
    <col min="6671" max="6915" width="9" style="186" customWidth="1"/>
    <col min="6916" max="6920" width="9.140625" style="186"/>
    <col min="6921" max="6921" width="7.7109375" style="186" customWidth="1"/>
    <col min="6922" max="6922" width="71.42578125" style="186" customWidth="1"/>
    <col min="6923" max="6923" width="8.85546875" style="186" bestFit="1" customWidth="1"/>
    <col min="6924" max="6924" width="6.140625" style="186" customWidth="1"/>
    <col min="6925" max="6925" width="14.5703125" style="186" customWidth="1"/>
    <col min="6926" max="6926" width="16.42578125" style="186" customWidth="1"/>
    <col min="6927" max="7171" width="9" style="186" customWidth="1"/>
    <col min="7172" max="7176" width="9.140625" style="186"/>
    <col min="7177" max="7177" width="7.7109375" style="186" customWidth="1"/>
    <col min="7178" max="7178" width="71.42578125" style="186" customWidth="1"/>
    <col min="7179" max="7179" width="8.85546875" style="186" bestFit="1" customWidth="1"/>
    <col min="7180" max="7180" width="6.140625" style="186" customWidth="1"/>
    <col min="7181" max="7181" width="14.5703125" style="186" customWidth="1"/>
    <col min="7182" max="7182" width="16.42578125" style="186" customWidth="1"/>
    <col min="7183" max="7427" width="9" style="186" customWidth="1"/>
    <col min="7428" max="7432" width="9.140625" style="186"/>
    <col min="7433" max="7433" width="7.7109375" style="186" customWidth="1"/>
    <col min="7434" max="7434" width="71.42578125" style="186" customWidth="1"/>
    <col min="7435" max="7435" width="8.85546875" style="186" bestFit="1" customWidth="1"/>
    <col min="7436" max="7436" width="6.140625" style="186" customWidth="1"/>
    <col min="7437" max="7437" width="14.5703125" style="186" customWidth="1"/>
    <col min="7438" max="7438" width="16.42578125" style="186" customWidth="1"/>
    <col min="7439" max="7683" width="9" style="186" customWidth="1"/>
    <col min="7684" max="7688" width="9.140625" style="186"/>
    <col min="7689" max="7689" width="7.7109375" style="186" customWidth="1"/>
    <col min="7690" max="7690" width="71.42578125" style="186" customWidth="1"/>
    <col min="7691" max="7691" width="8.85546875" style="186" bestFit="1" customWidth="1"/>
    <col min="7692" max="7692" width="6.140625" style="186" customWidth="1"/>
    <col min="7693" max="7693" width="14.5703125" style="186" customWidth="1"/>
    <col min="7694" max="7694" width="16.42578125" style="186" customWidth="1"/>
    <col min="7695" max="7939" width="9" style="186" customWidth="1"/>
    <col min="7940" max="7944" width="9.140625" style="186"/>
    <col min="7945" max="7945" width="7.7109375" style="186" customWidth="1"/>
    <col min="7946" max="7946" width="71.42578125" style="186" customWidth="1"/>
    <col min="7947" max="7947" width="8.85546875" style="186" bestFit="1" customWidth="1"/>
    <col min="7948" max="7948" width="6.140625" style="186" customWidth="1"/>
    <col min="7949" max="7949" width="14.5703125" style="186" customWidth="1"/>
    <col min="7950" max="7950" width="16.42578125" style="186" customWidth="1"/>
    <col min="7951" max="8195" width="9" style="186" customWidth="1"/>
    <col min="8196" max="8200" width="9.140625" style="186"/>
    <col min="8201" max="8201" width="7.7109375" style="186" customWidth="1"/>
    <col min="8202" max="8202" width="71.42578125" style="186" customWidth="1"/>
    <col min="8203" max="8203" width="8.85546875" style="186" bestFit="1" customWidth="1"/>
    <col min="8204" max="8204" width="6.140625" style="186" customWidth="1"/>
    <col min="8205" max="8205" width="14.5703125" style="186" customWidth="1"/>
    <col min="8206" max="8206" width="16.42578125" style="186" customWidth="1"/>
    <col min="8207" max="8451" width="9" style="186" customWidth="1"/>
    <col min="8452" max="8456" width="9.140625" style="186"/>
    <col min="8457" max="8457" width="7.7109375" style="186" customWidth="1"/>
    <col min="8458" max="8458" width="71.42578125" style="186" customWidth="1"/>
    <col min="8459" max="8459" width="8.85546875" style="186" bestFit="1" customWidth="1"/>
    <col min="8460" max="8460" width="6.140625" style="186" customWidth="1"/>
    <col min="8461" max="8461" width="14.5703125" style="186" customWidth="1"/>
    <col min="8462" max="8462" width="16.42578125" style="186" customWidth="1"/>
    <col min="8463" max="8707" width="9" style="186" customWidth="1"/>
    <col min="8708" max="8712" width="9.140625" style="186"/>
    <col min="8713" max="8713" width="7.7109375" style="186" customWidth="1"/>
    <col min="8714" max="8714" width="71.42578125" style="186" customWidth="1"/>
    <col min="8715" max="8715" width="8.85546875" style="186" bestFit="1" customWidth="1"/>
    <col min="8716" max="8716" width="6.140625" style="186" customWidth="1"/>
    <col min="8717" max="8717" width="14.5703125" style="186" customWidth="1"/>
    <col min="8718" max="8718" width="16.42578125" style="186" customWidth="1"/>
    <col min="8719" max="8963" width="9" style="186" customWidth="1"/>
    <col min="8964" max="8968" width="9.140625" style="186"/>
    <col min="8969" max="8969" width="7.7109375" style="186" customWidth="1"/>
    <col min="8970" max="8970" width="71.42578125" style="186" customWidth="1"/>
    <col min="8971" max="8971" width="8.85546875" style="186" bestFit="1" customWidth="1"/>
    <col min="8972" max="8972" width="6.140625" style="186" customWidth="1"/>
    <col min="8973" max="8973" width="14.5703125" style="186" customWidth="1"/>
    <col min="8974" max="8974" width="16.42578125" style="186" customWidth="1"/>
    <col min="8975" max="9219" width="9" style="186" customWidth="1"/>
    <col min="9220" max="9224" width="9.140625" style="186"/>
    <col min="9225" max="9225" width="7.7109375" style="186" customWidth="1"/>
    <col min="9226" max="9226" width="71.42578125" style="186" customWidth="1"/>
    <col min="9227" max="9227" width="8.85546875" style="186" bestFit="1" customWidth="1"/>
    <col min="9228" max="9228" width="6.140625" style="186" customWidth="1"/>
    <col min="9229" max="9229" width="14.5703125" style="186" customWidth="1"/>
    <col min="9230" max="9230" width="16.42578125" style="186" customWidth="1"/>
    <col min="9231" max="9475" width="9" style="186" customWidth="1"/>
    <col min="9476" max="9480" width="9.140625" style="186"/>
    <col min="9481" max="9481" width="7.7109375" style="186" customWidth="1"/>
    <col min="9482" max="9482" width="71.42578125" style="186" customWidth="1"/>
    <col min="9483" max="9483" width="8.85546875" style="186" bestFit="1" customWidth="1"/>
    <col min="9484" max="9484" width="6.140625" style="186" customWidth="1"/>
    <col min="9485" max="9485" width="14.5703125" style="186" customWidth="1"/>
    <col min="9486" max="9486" width="16.42578125" style="186" customWidth="1"/>
    <col min="9487" max="9731" width="9" style="186" customWidth="1"/>
    <col min="9732" max="9736" width="9.140625" style="186"/>
    <col min="9737" max="9737" width="7.7109375" style="186" customWidth="1"/>
    <col min="9738" max="9738" width="71.42578125" style="186" customWidth="1"/>
    <col min="9739" max="9739" width="8.85546875" style="186" bestFit="1" customWidth="1"/>
    <col min="9740" max="9740" width="6.140625" style="186" customWidth="1"/>
    <col min="9741" max="9741" width="14.5703125" style="186" customWidth="1"/>
    <col min="9742" max="9742" width="16.42578125" style="186" customWidth="1"/>
    <col min="9743" max="9987" width="9" style="186" customWidth="1"/>
    <col min="9988" max="9992" width="9.140625" style="186"/>
    <col min="9993" max="9993" width="7.7109375" style="186" customWidth="1"/>
    <col min="9994" max="9994" width="71.42578125" style="186" customWidth="1"/>
    <col min="9995" max="9995" width="8.85546875" style="186" bestFit="1" customWidth="1"/>
    <col min="9996" max="9996" width="6.140625" style="186" customWidth="1"/>
    <col min="9997" max="9997" width="14.5703125" style="186" customWidth="1"/>
    <col min="9998" max="9998" width="16.42578125" style="186" customWidth="1"/>
    <col min="9999" max="10243" width="9" style="186" customWidth="1"/>
    <col min="10244" max="10248" width="9.140625" style="186"/>
    <col min="10249" max="10249" width="7.7109375" style="186" customWidth="1"/>
    <col min="10250" max="10250" width="71.42578125" style="186" customWidth="1"/>
    <col min="10251" max="10251" width="8.85546875" style="186" bestFit="1" customWidth="1"/>
    <col min="10252" max="10252" width="6.140625" style="186" customWidth="1"/>
    <col min="10253" max="10253" width="14.5703125" style="186" customWidth="1"/>
    <col min="10254" max="10254" width="16.42578125" style="186" customWidth="1"/>
    <col min="10255" max="10499" width="9" style="186" customWidth="1"/>
    <col min="10500" max="10504" width="9.140625" style="186"/>
    <col min="10505" max="10505" width="7.7109375" style="186" customWidth="1"/>
    <col min="10506" max="10506" width="71.42578125" style="186" customWidth="1"/>
    <col min="10507" max="10507" width="8.85546875" style="186" bestFit="1" customWidth="1"/>
    <col min="10508" max="10508" width="6.140625" style="186" customWidth="1"/>
    <col min="10509" max="10509" width="14.5703125" style="186" customWidth="1"/>
    <col min="10510" max="10510" width="16.42578125" style="186" customWidth="1"/>
    <col min="10511" max="10755" width="9" style="186" customWidth="1"/>
    <col min="10756" max="10760" width="9.140625" style="186"/>
    <col min="10761" max="10761" width="7.7109375" style="186" customWidth="1"/>
    <col min="10762" max="10762" width="71.42578125" style="186" customWidth="1"/>
    <col min="10763" max="10763" width="8.85546875" style="186" bestFit="1" customWidth="1"/>
    <col min="10764" max="10764" width="6.140625" style="186" customWidth="1"/>
    <col min="10765" max="10765" width="14.5703125" style="186" customWidth="1"/>
    <col min="10766" max="10766" width="16.42578125" style="186" customWidth="1"/>
    <col min="10767" max="11011" width="9" style="186" customWidth="1"/>
    <col min="11012" max="11016" width="9.140625" style="186"/>
    <col min="11017" max="11017" width="7.7109375" style="186" customWidth="1"/>
    <col min="11018" max="11018" width="71.42578125" style="186" customWidth="1"/>
    <col min="11019" max="11019" width="8.85546875" style="186" bestFit="1" customWidth="1"/>
    <col min="11020" max="11020" width="6.140625" style="186" customWidth="1"/>
    <col min="11021" max="11021" width="14.5703125" style="186" customWidth="1"/>
    <col min="11022" max="11022" width="16.42578125" style="186" customWidth="1"/>
    <col min="11023" max="11267" width="9" style="186" customWidth="1"/>
    <col min="11268" max="11272" width="9.140625" style="186"/>
    <col min="11273" max="11273" width="7.7109375" style="186" customWidth="1"/>
    <col min="11274" max="11274" width="71.42578125" style="186" customWidth="1"/>
    <col min="11275" max="11275" width="8.85546875" style="186" bestFit="1" customWidth="1"/>
    <col min="11276" max="11276" width="6.140625" style="186" customWidth="1"/>
    <col min="11277" max="11277" width="14.5703125" style="186" customWidth="1"/>
    <col min="11278" max="11278" width="16.42578125" style="186" customWidth="1"/>
    <col min="11279" max="11523" width="9" style="186" customWidth="1"/>
    <col min="11524" max="11528" width="9.140625" style="186"/>
    <col min="11529" max="11529" width="7.7109375" style="186" customWidth="1"/>
    <col min="11530" max="11530" width="71.42578125" style="186" customWidth="1"/>
    <col min="11531" max="11531" width="8.85546875" style="186" bestFit="1" customWidth="1"/>
    <col min="11532" max="11532" width="6.140625" style="186" customWidth="1"/>
    <col min="11533" max="11533" width="14.5703125" style="186" customWidth="1"/>
    <col min="11534" max="11534" width="16.42578125" style="186" customWidth="1"/>
    <col min="11535" max="11779" width="9" style="186" customWidth="1"/>
    <col min="11780" max="11784" width="9.140625" style="186"/>
    <col min="11785" max="11785" width="7.7109375" style="186" customWidth="1"/>
    <col min="11786" max="11786" width="71.42578125" style="186" customWidth="1"/>
    <col min="11787" max="11787" width="8.85546875" style="186" bestFit="1" customWidth="1"/>
    <col min="11788" max="11788" width="6.140625" style="186" customWidth="1"/>
    <col min="11789" max="11789" width="14.5703125" style="186" customWidth="1"/>
    <col min="11790" max="11790" width="16.42578125" style="186" customWidth="1"/>
    <col min="11791" max="12035" width="9" style="186" customWidth="1"/>
    <col min="12036" max="12040" width="9.140625" style="186"/>
    <col min="12041" max="12041" width="7.7109375" style="186" customWidth="1"/>
    <col min="12042" max="12042" width="71.42578125" style="186" customWidth="1"/>
    <col min="12043" max="12043" width="8.85546875" style="186" bestFit="1" customWidth="1"/>
    <col min="12044" max="12044" width="6.140625" style="186" customWidth="1"/>
    <col min="12045" max="12045" width="14.5703125" style="186" customWidth="1"/>
    <col min="12046" max="12046" width="16.42578125" style="186" customWidth="1"/>
    <col min="12047" max="12291" width="9" style="186" customWidth="1"/>
    <col min="12292" max="12296" width="9.140625" style="186"/>
    <col min="12297" max="12297" width="7.7109375" style="186" customWidth="1"/>
    <col min="12298" max="12298" width="71.42578125" style="186" customWidth="1"/>
    <col min="12299" max="12299" width="8.85546875" style="186" bestFit="1" customWidth="1"/>
    <col min="12300" max="12300" width="6.140625" style="186" customWidth="1"/>
    <col min="12301" max="12301" width="14.5703125" style="186" customWidth="1"/>
    <col min="12302" max="12302" width="16.42578125" style="186" customWidth="1"/>
    <col min="12303" max="12547" width="9" style="186" customWidth="1"/>
    <col min="12548" max="12552" width="9.140625" style="186"/>
    <col min="12553" max="12553" width="7.7109375" style="186" customWidth="1"/>
    <col min="12554" max="12554" width="71.42578125" style="186" customWidth="1"/>
    <col min="12555" max="12555" width="8.85546875" style="186" bestFit="1" customWidth="1"/>
    <col min="12556" max="12556" width="6.140625" style="186" customWidth="1"/>
    <col min="12557" max="12557" width="14.5703125" style="186" customWidth="1"/>
    <col min="12558" max="12558" width="16.42578125" style="186" customWidth="1"/>
    <col min="12559" max="12803" width="9" style="186" customWidth="1"/>
    <col min="12804" max="12808" width="9.140625" style="186"/>
    <col min="12809" max="12809" width="7.7109375" style="186" customWidth="1"/>
    <col min="12810" max="12810" width="71.42578125" style="186" customWidth="1"/>
    <col min="12811" max="12811" width="8.85546875" style="186" bestFit="1" customWidth="1"/>
    <col min="12812" max="12812" width="6.140625" style="186" customWidth="1"/>
    <col min="12813" max="12813" width="14.5703125" style="186" customWidth="1"/>
    <col min="12814" max="12814" width="16.42578125" style="186" customWidth="1"/>
    <col min="12815" max="13059" width="9" style="186" customWidth="1"/>
    <col min="13060" max="13064" width="9.140625" style="186"/>
    <col min="13065" max="13065" width="7.7109375" style="186" customWidth="1"/>
    <col min="13066" max="13066" width="71.42578125" style="186" customWidth="1"/>
    <col min="13067" max="13067" width="8.85546875" style="186" bestFit="1" customWidth="1"/>
    <col min="13068" max="13068" width="6.140625" style="186" customWidth="1"/>
    <col min="13069" max="13069" width="14.5703125" style="186" customWidth="1"/>
    <col min="13070" max="13070" width="16.42578125" style="186" customWidth="1"/>
    <col min="13071" max="13315" width="9" style="186" customWidth="1"/>
    <col min="13316" max="13320" width="9.140625" style="186"/>
    <col min="13321" max="13321" width="7.7109375" style="186" customWidth="1"/>
    <col min="13322" max="13322" width="71.42578125" style="186" customWidth="1"/>
    <col min="13323" max="13323" width="8.85546875" style="186" bestFit="1" customWidth="1"/>
    <col min="13324" max="13324" width="6.140625" style="186" customWidth="1"/>
    <col min="13325" max="13325" width="14.5703125" style="186" customWidth="1"/>
    <col min="13326" max="13326" width="16.42578125" style="186" customWidth="1"/>
    <col min="13327" max="13571" width="9" style="186" customWidth="1"/>
    <col min="13572" max="13576" width="9.140625" style="186"/>
    <col min="13577" max="13577" width="7.7109375" style="186" customWidth="1"/>
    <col min="13578" max="13578" width="71.42578125" style="186" customWidth="1"/>
    <col min="13579" max="13579" width="8.85546875" style="186" bestFit="1" customWidth="1"/>
    <col min="13580" max="13580" width="6.140625" style="186" customWidth="1"/>
    <col min="13581" max="13581" width="14.5703125" style="186" customWidth="1"/>
    <col min="13582" max="13582" width="16.42578125" style="186" customWidth="1"/>
    <col min="13583" max="13827" width="9" style="186" customWidth="1"/>
    <col min="13828" max="13832" width="9.140625" style="186"/>
    <col min="13833" max="13833" width="7.7109375" style="186" customWidth="1"/>
    <col min="13834" max="13834" width="71.42578125" style="186" customWidth="1"/>
    <col min="13835" max="13835" width="8.85546875" style="186" bestFit="1" customWidth="1"/>
    <col min="13836" max="13836" width="6.140625" style="186" customWidth="1"/>
    <col min="13837" max="13837" width="14.5703125" style="186" customWidth="1"/>
    <col min="13838" max="13838" width="16.42578125" style="186" customWidth="1"/>
    <col min="13839" max="14083" width="9" style="186" customWidth="1"/>
    <col min="14084" max="14088" width="9.140625" style="186"/>
    <col min="14089" max="14089" width="7.7109375" style="186" customWidth="1"/>
    <col min="14090" max="14090" width="71.42578125" style="186" customWidth="1"/>
    <col min="14091" max="14091" width="8.85546875" style="186" bestFit="1" customWidth="1"/>
    <col min="14092" max="14092" width="6.140625" style="186" customWidth="1"/>
    <col min="14093" max="14093" width="14.5703125" style="186" customWidth="1"/>
    <col min="14094" max="14094" width="16.42578125" style="186" customWidth="1"/>
    <col min="14095" max="14339" width="9" style="186" customWidth="1"/>
    <col min="14340" max="14344" width="9.140625" style="186"/>
    <col min="14345" max="14345" width="7.7109375" style="186" customWidth="1"/>
    <col min="14346" max="14346" width="71.42578125" style="186" customWidth="1"/>
    <col min="14347" max="14347" width="8.85546875" style="186" bestFit="1" customWidth="1"/>
    <col min="14348" max="14348" width="6.140625" style="186" customWidth="1"/>
    <col min="14349" max="14349" width="14.5703125" style="186" customWidth="1"/>
    <col min="14350" max="14350" width="16.42578125" style="186" customWidth="1"/>
    <col min="14351" max="14595" width="9" style="186" customWidth="1"/>
    <col min="14596" max="14600" width="9.140625" style="186"/>
    <col min="14601" max="14601" width="7.7109375" style="186" customWidth="1"/>
    <col min="14602" max="14602" width="71.42578125" style="186" customWidth="1"/>
    <col min="14603" max="14603" width="8.85546875" style="186" bestFit="1" customWidth="1"/>
    <col min="14604" max="14604" width="6.140625" style="186" customWidth="1"/>
    <col min="14605" max="14605" width="14.5703125" style="186" customWidth="1"/>
    <col min="14606" max="14606" width="16.42578125" style="186" customWidth="1"/>
    <col min="14607" max="14851" width="9" style="186" customWidth="1"/>
    <col min="14852" max="14856" width="9.140625" style="186"/>
    <col min="14857" max="14857" width="7.7109375" style="186" customWidth="1"/>
    <col min="14858" max="14858" width="71.42578125" style="186" customWidth="1"/>
    <col min="14859" max="14859" width="8.85546875" style="186" bestFit="1" customWidth="1"/>
    <col min="14860" max="14860" width="6.140625" style="186" customWidth="1"/>
    <col min="14861" max="14861" width="14.5703125" style="186" customWidth="1"/>
    <col min="14862" max="14862" width="16.42578125" style="186" customWidth="1"/>
    <col min="14863" max="15107" width="9" style="186" customWidth="1"/>
    <col min="15108" max="15112" width="9.140625" style="186"/>
    <col min="15113" max="15113" width="7.7109375" style="186" customWidth="1"/>
    <col min="15114" max="15114" width="71.42578125" style="186" customWidth="1"/>
    <col min="15115" max="15115" width="8.85546875" style="186" bestFit="1" customWidth="1"/>
    <col min="15116" max="15116" width="6.140625" style="186" customWidth="1"/>
    <col min="15117" max="15117" width="14.5703125" style="186" customWidth="1"/>
    <col min="15118" max="15118" width="16.42578125" style="186" customWidth="1"/>
    <col min="15119" max="15363" width="9" style="186" customWidth="1"/>
    <col min="15364" max="15368" width="9.140625" style="186"/>
    <col min="15369" max="15369" width="7.7109375" style="186" customWidth="1"/>
    <col min="15370" max="15370" width="71.42578125" style="186" customWidth="1"/>
    <col min="15371" max="15371" width="8.85546875" style="186" bestFit="1" customWidth="1"/>
    <col min="15372" max="15372" width="6.140625" style="186" customWidth="1"/>
    <col min="15373" max="15373" width="14.5703125" style="186" customWidth="1"/>
    <col min="15374" max="15374" width="16.42578125" style="186" customWidth="1"/>
    <col min="15375" max="15619" width="9" style="186" customWidth="1"/>
    <col min="15620" max="15624" width="9.140625" style="186"/>
    <col min="15625" max="15625" width="7.7109375" style="186" customWidth="1"/>
    <col min="15626" max="15626" width="71.42578125" style="186" customWidth="1"/>
    <col min="15627" max="15627" width="8.85546875" style="186" bestFit="1" customWidth="1"/>
    <col min="15628" max="15628" width="6.140625" style="186" customWidth="1"/>
    <col min="15629" max="15629" width="14.5703125" style="186" customWidth="1"/>
    <col min="15630" max="15630" width="16.42578125" style="186" customWidth="1"/>
    <col min="15631" max="15875" width="9" style="186" customWidth="1"/>
    <col min="15876" max="15880" width="9.140625" style="186"/>
    <col min="15881" max="15881" width="7.7109375" style="186" customWidth="1"/>
    <col min="15882" max="15882" width="71.42578125" style="186" customWidth="1"/>
    <col min="15883" max="15883" width="8.85546875" style="186" bestFit="1" customWidth="1"/>
    <col min="15884" max="15884" width="6.140625" style="186" customWidth="1"/>
    <col min="15885" max="15885" width="14.5703125" style="186" customWidth="1"/>
    <col min="15886" max="15886" width="16.42578125" style="186" customWidth="1"/>
    <col min="15887" max="16131" width="9" style="186" customWidth="1"/>
    <col min="16132" max="16136" width="9.140625" style="186"/>
    <col min="16137" max="16137" width="7.7109375" style="186" customWidth="1"/>
    <col min="16138" max="16138" width="71.42578125" style="186" customWidth="1"/>
    <col min="16139" max="16139" width="8.85546875" style="186" bestFit="1" customWidth="1"/>
    <col min="16140" max="16140" width="6.140625" style="186" customWidth="1"/>
    <col min="16141" max="16141" width="14.5703125" style="186" customWidth="1"/>
    <col min="16142" max="16142" width="16.42578125" style="186" customWidth="1"/>
    <col min="16143" max="16384" width="9" style="186" customWidth="1"/>
  </cols>
  <sheetData>
    <row r="1" spans="1:260" s="184" customFormat="1" ht="15">
      <c r="A1" s="955" t="s">
        <v>150</v>
      </c>
      <c r="B1" s="956"/>
      <c r="C1" s="956"/>
      <c r="D1" s="956"/>
      <c r="E1" s="956"/>
      <c r="F1" s="957"/>
      <c r="G1" s="922"/>
      <c r="H1" s="922"/>
      <c r="HD1" s="185"/>
      <c r="HE1" s="185"/>
      <c r="HF1" s="185"/>
      <c r="HG1" s="185"/>
      <c r="HH1" s="185"/>
      <c r="HI1" s="185"/>
      <c r="HJ1" s="185"/>
      <c r="HK1" s="185"/>
      <c r="HL1" s="185"/>
      <c r="HM1" s="185"/>
      <c r="HN1" s="185"/>
      <c r="HO1" s="185"/>
      <c r="HP1" s="185"/>
      <c r="HQ1" s="185"/>
      <c r="HR1" s="185"/>
      <c r="HS1" s="185"/>
      <c r="HT1" s="185"/>
      <c r="HU1" s="185"/>
      <c r="HV1" s="185"/>
      <c r="HW1" s="185"/>
      <c r="HX1" s="185"/>
      <c r="HY1" s="185"/>
      <c r="HZ1" s="185"/>
      <c r="IA1" s="185"/>
      <c r="IB1" s="185"/>
      <c r="IC1" s="185"/>
      <c r="ID1" s="185"/>
      <c r="IE1" s="185"/>
      <c r="IF1" s="185"/>
      <c r="IG1" s="185"/>
      <c r="IH1" s="185"/>
      <c r="II1" s="185"/>
      <c r="IJ1" s="185"/>
      <c r="IK1" s="185"/>
      <c r="IL1" s="185"/>
      <c r="IM1" s="185"/>
      <c r="IN1" s="185"/>
      <c r="IO1" s="185"/>
      <c r="IP1" s="185"/>
      <c r="IQ1" s="185"/>
      <c r="IR1" s="185"/>
      <c r="IS1" s="185"/>
      <c r="IT1" s="185"/>
      <c r="IU1" s="185"/>
      <c r="IV1" s="185"/>
      <c r="IW1" s="185"/>
    </row>
    <row r="2" spans="1:260" s="184" customFormat="1" ht="15">
      <c r="A2" s="955" t="s">
        <v>151</v>
      </c>
      <c r="B2" s="956"/>
      <c r="C2" s="956"/>
      <c r="D2" s="956"/>
      <c r="E2" s="956"/>
      <c r="F2" s="957"/>
      <c r="G2" s="922"/>
      <c r="H2" s="922"/>
      <c r="HD2" s="185"/>
      <c r="HE2" s="185"/>
      <c r="HF2" s="185"/>
      <c r="HG2" s="185"/>
      <c r="HH2" s="185"/>
      <c r="HI2" s="185"/>
      <c r="HJ2" s="185"/>
      <c r="HK2" s="185"/>
      <c r="HL2" s="185"/>
      <c r="HM2" s="185"/>
      <c r="HN2" s="185"/>
      <c r="HO2" s="185"/>
      <c r="HP2" s="185"/>
      <c r="HQ2" s="185"/>
      <c r="HR2" s="185"/>
      <c r="HS2" s="185"/>
      <c r="HT2" s="185"/>
      <c r="HU2" s="185"/>
      <c r="HV2" s="185"/>
      <c r="HW2" s="185"/>
      <c r="HX2" s="185"/>
      <c r="HY2" s="185"/>
      <c r="HZ2" s="185"/>
      <c r="IA2" s="185"/>
      <c r="IB2" s="185"/>
      <c r="IC2" s="185"/>
      <c r="ID2" s="185"/>
      <c r="IE2" s="185"/>
      <c r="IF2" s="185"/>
      <c r="IG2" s="185"/>
      <c r="IH2" s="185"/>
      <c r="II2" s="185"/>
      <c r="IJ2" s="185"/>
      <c r="IK2" s="185"/>
      <c r="IL2" s="185"/>
      <c r="IM2" s="185"/>
      <c r="IN2" s="185"/>
      <c r="IO2" s="185"/>
      <c r="IP2" s="185"/>
      <c r="IQ2" s="185"/>
      <c r="IR2" s="185"/>
      <c r="IS2" s="185"/>
      <c r="IT2" s="185"/>
      <c r="IU2" s="185"/>
      <c r="IV2" s="185"/>
      <c r="IW2" s="185"/>
    </row>
    <row r="3" spans="1:260" ht="15">
      <c r="A3" s="958" t="s">
        <v>152</v>
      </c>
      <c r="B3" s="959"/>
      <c r="C3" s="959"/>
      <c r="D3" s="959"/>
      <c r="E3" s="959"/>
      <c r="F3" s="960"/>
      <c r="G3" s="923"/>
      <c r="H3" s="923"/>
      <c r="I3" s="184"/>
      <c r="J3" s="184"/>
      <c r="K3" s="184"/>
      <c r="L3" s="184"/>
      <c r="M3" s="184"/>
      <c r="N3" s="184"/>
      <c r="O3" s="184"/>
      <c r="P3" s="184"/>
      <c r="Q3" s="184"/>
      <c r="R3" s="184"/>
      <c r="S3" s="184"/>
      <c r="T3" s="184"/>
      <c r="U3" s="184"/>
      <c r="V3" s="184"/>
    </row>
    <row r="4" spans="1:260" ht="15">
      <c r="A4" s="955"/>
      <c r="B4" s="956"/>
      <c r="C4" s="956"/>
      <c r="D4" s="956"/>
      <c r="E4" s="956"/>
      <c r="F4" s="957"/>
      <c r="G4" s="922"/>
      <c r="H4" s="922"/>
      <c r="I4" s="184"/>
      <c r="J4" s="184"/>
      <c r="K4" s="184"/>
      <c r="L4" s="184"/>
      <c r="M4" s="184"/>
      <c r="N4" s="184"/>
      <c r="O4" s="184"/>
      <c r="P4" s="184"/>
      <c r="Q4" s="184"/>
      <c r="R4" s="184"/>
      <c r="S4" s="184"/>
      <c r="T4" s="184"/>
      <c r="U4" s="184"/>
      <c r="V4" s="184"/>
    </row>
    <row r="5" spans="1:260" ht="12.95" customHeight="1">
      <c r="A5" s="961" t="s">
        <v>153</v>
      </c>
      <c r="B5" s="963" t="s">
        <v>1</v>
      </c>
      <c r="C5" s="963" t="s">
        <v>154</v>
      </c>
      <c r="D5" s="965" t="s">
        <v>2</v>
      </c>
      <c r="E5" s="965" t="s">
        <v>155</v>
      </c>
      <c r="F5" s="967" t="s">
        <v>156</v>
      </c>
      <c r="G5" s="965" t="s">
        <v>155</v>
      </c>
      <c r="H5" s="967" t="s">
        <v>156</v>
      </c>
      <c r="I5" s="965" t="s">
        <v>155</v>
      </c>
      <c r="J5" s="967" t="s">
        <v>156</v>
      </c>
      <c r="K5" s="965" t="s">
        <v>155</v>
      </c>
      <c r="L5" s="967" t="s">
        <v>156</v>
      </c>
      <c r="M5" s="965" t="s">
        <v>155</v>
      </c>
      <c r="N5" s="967" t="s">
        <v>156</v>
      </c>
      <c r="O5" s="965" t="s">
        <v>155</v>
      </c>
      <c r="P5" s="967" t="s">
        <v>156</v>
      </c>
      <c r="Q5" s="965" t="s">
        <v>155</v>
      </c>
      <c r="R5" s="967" t="s">
        <v>156</v>
      </c>
      <c r="S5" s="965" t="s">
        <v>155</v>
      </c>
      <c r="T5" s="967" t="s">
        <v>156</v>
      </c>
      <c r="U5" s="969" t="s">
        <v>155</v>
      </c>
      <c r="V5" s="971" t="s">
        <v>156</v>
      </c>
    </row>
    <row r="6" spans="1:260" ht="14.25" customHeight="1">
      <c r="A6" s="962"/>
      <c r="B6" s="964"/>
      <c r="C6" s="964"/>
      <c r="D6" s="966"/>
      <c r="E6" s="966"/>
      <c r="F6" s="968"/>
      <c r="G6" s="966"/>
      <c r="H6" s="968"/>
      <c r="I6" s="966"/>
      <c r="J6" s="968"/>
      <c r="K6" s="966"/>
      <c r="L6" s="968"/>
      <c r="M6" s="966"/>
      <c r="N6" s="968"/>
      <c r="O6" s="966"/>
      <c r="P6" s="968"/>
      <c r="Q6" s="966"/>
      <c r="R6" s="968"/>
      <c r="S6" s="966"/>
      <c r="T6" s="968"/>
      <c r="U6" s="970"/>
      <c r="V6" s="972"/>
    </row>
    <row r="7" spans="1:260" ht="15">
      <c r="A7" s="187"/>
      <c r="B7" s="188"/>
      <c r="C7" s="189"/>
      <c r="D7" s="189"/>
      <c r="E7" s="931" t="s">
        <v>638</v>
      </c>
      <c r="F7" s="947"/>
      <c r="G7" s="931" t="s">
        <v>636</v>
      </c>
      <c r="H7" s="947"/>
      <c r="I7" s="936" t="s">
        <v>631</v>
      </c>
      <c r="J7" s="947"/>
      <c r="K7" s="936" t="s">
        <v>632</v>
      </c>
      <c r="L7" s="947"/>
      <c r="M7" s="931" t="s">
        <v>639</v>
      </c>
      <c r="N7" s="947"/>
      <c r="O7" s="931" t="s">
        <v>640</v>
      </c>
      <c r="P7" s="947"/>
      <c r="Q7" s="931" t="s">
        <v>641</v>
      </c>
      <c r="R7" s="947"/>
      <c r="S7" s="931" t="s">
        <v>642</v>
      </c>
      <c r="T7" s="947"/>
      <c r="U7" s="973" t="s">
        <v>635</v>
      </c>
      <c r="V7" s="974"/>
    </row>
    <row r="8" spans="1:260" ht="15">
      <c r="A8" s="187"/>
      <c r="B8" s="188"/>
      <c r="C8" s="189"/>
      <c r="D8" s="189"/>
      <c r="E8" s="636"/>
      <c r="F8" s="639">
        <f>+F35+F41+F63+F85+F177+F190+F196+F211+F236</f>
        <v>1940525</v>
      </c>
      <c r="G8" s="636"/>
      <c r="H8" s="639">
        <f>+H35+H41+H63+H85+H177+H190+H196+H211+H236</f>
        <v>1385925</v>
      </c>
      <c r="I8" s="637"/>
      <c r="J8" s="639">
        <f>+J35+J41+J63+J85+J177+J190+J196+J211+J236</f>
        <v>2624000</v>
      </c>
      <c r="K8" s="637"/>
      <c r="L8" s="639">
        <f>+L35+L41+L63+L85+L177+L190+L196+L211+L236</f>
        <v>2183100</v>
      </c>
      <c r="M8" s="638"/>
      <c r="N8" s="639">
        <f>+N35+N41+N63+N85+N177+N190+N196+N211+N236</f>
        <v>1988945</v>
      </c>
      <c r="O8" s="638"/>
      <c r="P8" s="639">
        <f>+P35+P41+P63+P85+P177+P190+P196+P211+P236</f>
        <v>1626270</v>
      </c>
      <c r="Q8" s="638"/>
      <c r="R8" s="639">
        <f>+R35+R41+R63+R85+R177+R190+R196+R211+R236</f>
        <v>1317140</v>
      </c>
      <c r="S8" s="638"/>
      <c r="T8" s="639">
        <f>+T35+T41+T63+T85+T177+T190+T196+T211+T236</f>
        <v>1261587.5</v>
      </c>
      <c r="U8" s="786"/>
      <c r="V8" s="787">
        <f>+V35+V41+V63+V85+V177+V190+V196+V211+V236</f>
        <v>1202530</v>
      </c>
    </row>
    <row r="9" spans="1:260" ht="15">
      <c r="A9" s="190" t="s">
        <v>157</v>
      </c>
      <c r="B9" s="191" t="s">
        <v>138</v>
      </c>
      <c r="C9" s="192"/>
      <c r="D9" s="193"/>
      <c r="E9" s="194"/>
      <c r="F9" s="195"/>
      <c r="G9" s="194"/>
      <c r="H9" s="195"/>
      <c r="I9" s="194"/>
      <c r="J9" s="195"/>
      <c r="K9" s="194"/>
      <c r="L9" s="195"/>
      <c r="M9" s="194"/>
      <c r="N9" s="195"/>
      <c r="O9" s="194"/>
      <c r="P9" s="195"/>
      <c r="Q9" s="194"/>
      <c r="R9" s="195"/>
      <c r="S9" s="194"/>
      <c r="T9" s="195"/>
      <c r="U9" s="788"/>
      <c r="V9" s="789"/>
    </row>
    <row r="10" spans="1:260" ht="15">
      <c r="A10" s="196"/>
      <c r="B10" s="197"/>
      <c r="C10" s="198"/>
      <c r="D10" s="199"/>
      <c r="E10" s="200"/>
      <c r="F10" s="201"/>
      <c r="G10" s="200"/>
      <c r="H10" s="201"/>
      <c r="I10" s="200"/>
      <c r="J10" s="201"/>
      <c r="K10" s="200"/>
      <c r="L10" s="201"/>
      <c r="M10" s="200"/>
      <c r="N10" s="201"/>
      <c r="O10" s="200"/>
      <c r="P10" s="201"/>
      <c r="Q10" s="200"/>
      <c r="R10" s="201"/>
      <c r="S10" s="200"/>
      <c r="T10" s="201"/>
      <c r="U10" s="790"/>
      <c r="V10" s="791"/>
    </row>
    <row r="11" spans="1:260" ht="231">
      <c r="A11" s="202">
        <v>1</v>
      </c>
      <c r="B11" s="203" t="s">
        <v>158</v>
      </c>
      <c r="C11" s="198"/>
      <c r="D11" s="199"/>
      <c r="E11" s="200"/>
      <c r="F11" s="201"/>
      <c r="G11" s="200"/>
      <c r="H11" s="201"/>
      <c r="I11" s="200"/>
      <c r="J11" s="201"/>
      <c r="K11" s="200"/>
      <c r="L11" s="201"/>
      <c r="M11" s="200"/>
      <c r="N11" s="201"/>
      <c r="O11" s="200"/>
      <c r="P11" s="201"/>
      <c r="Q11" s="200"/>
      <c r="R11" s="201"/>
      <c r="S11" s="200"/>
      <c r="T11" s="201"/>
      <c r="U11" s="790"/>
      <c r="V11" s="791"/>
      <c r="IZ11" s="204"/>
    </row>
    <row r="12" spans="1:260">
      <c r="A12" s="202"/>
      <c r="B12" s="203"/>
      <c r="C12" s="198"/>
      <c r="D12" s="199"/>
      <c r="E12" s="200"/>
      <c r="F12" s="201"/>
      <c r="G12" s="200"/>
      <c r="H12" s="201"/>
      <c r="I12" s="200"/>
      <c r="J12" s="201"/>
      <c r="K12" s="200"/>
      <c r="L12" s="201"/>
      <c r="M12" s="200"/>
      <c r="N12" s="201"/>
      <c r="O12" s="200"/>
      <c r="P12" s="201"/>
      <c r="Q12" s="200"/>
      <c r="R12" s="201"/>
      <c r="S12" s="200"/>
      <c r="T12" s="201"/>
      <c r="U12" s="790"/>
      <c r="V12" s="791"/>
      <c r="IZ12" s="204"/>
    </row>
    <row r="13" spans="1:260" ht="15">
      <c r="A13" s="202" t="s">
        <v>159</v>
      </c>
      <c r="B13" s="203" t="s">
        <v>160</v>
      </c>
      <c r="C13" s="198">
        <v>1</v>
      </c>
      <c r="D13" s="199" t="s">
        <v>161</v>
      </c>
      <c r="E13" s="200">
        <v>135000</v>
      </c>
      <c r="F13" s="201">
        <f>E13*$C13</f>
        <v>135000</v>
      </c>
      <c r="G13" s="200">
        <v>124000</v>
      </c>
      <c r="H13" s="201">
        <f>G13*$C13</f>
        <v>124000</v>
      </c>
      <c r="I13" s="200">
        <v>135000</v>
      </c>
      <c r="J13" s="201">
        <f>I13*$C13</f>
        <v>135000</v>
      </c>
      <c r="K13" s="200">
        <v>135000</v>
      </c>
      <c r="L13" s="201">
        <f>K13*$C13</f>
        <v>135000</v>
      </c>
      <c r="M13" s="200">
        <v>124950</v>
      </c>
      <c r="N13" s="201">
        <f>M13*$C13</f>
        <v>124950</v>
      </c>
      <c r="O13" s="200">
        <v>124950</v>
      </c>
      <c r="P13" s="201">
        <f>O13*$C13</f>
        <v>124950</v>
      </c>
      <c r="Q13" s="200">
        <v>124950</v>
      </c>
      <c r="R13" s="201">
        <f>Q13*$C13</f>
        <v>124950</v>
      </c>
      <c r="S13" s="200">
        <v>124950</v>
      </c>
      <c r="T13" s="201">
        <f>S13*$C13</f>
        <v>124950</v>
      </c>
      <c r="U13" s="790">
        <f>MIN(E13:R13)</f>
        <v>124000</v>
      </c>
      <c r="V13" s="791">
        <f>U13*$C13</f>
        <v>124000</v>
      </c>
      <c r="IY13" s="184"/>
      <c r="IZ13" s="184"/>
    </row>
    <row r="14" spans="1:260" ht="71.25">
      <c r="A14" s="202"/>
      <c r="B14" s="203" t="s">
        <v>162</v>
      </c>
      <c r="C14" s="198"/>
      <c r="D14" s="199"/>
      <c r="E14" s="200"/>
      <c r="F14" s="201"/>
      <c r="G14" s="200"/>
      <c r="H14" s="201"/>
      <c r="I14" s="200"/>
      <c r="J14" s="201"/>
      <c r="K14" s="200"/>
      <c r="L14" s="201"/>
      <c r="M14" s="200"/>
      <c r="N14" s="201"/>
      <c r="O14" s="200"/>
      <c r="P14" s="201"/>
      <c r="Q14" s="200"/>
      <c r="R14" s="201"/>
      <c r="S14" s="200"/>
      <c r="T14" s="201"/>
      <c r="U14" s="790"/>
      <c r="V14" s="791"/>
      <c r="IY14" s="184"/>
      <c r="IZ14" s="184"/>
    </row>
    <row r="15" spans="1:260">
      <c r="A15" s="202"/>
      <c r="B15" s="205" t="s">
        <v>163</v>
      </c>
      <c r="C15" s="206">
        <v>1</v>
      </c>
      <c r="D15" s="199"/>
      <c r="E15" s="207">
        <v>7500</v>
      </c>
      <c r="F15" s="201">
        <f>E15*$C15</f>
        <v>7500</v>
      </c>
      <c r="G15" s="207">
        <v>7500</v>
      </c>
      <c r="H15" s="201">
        <f>G15*$C15</f>
        <v>7500</v>
      </c>
      <c r="I15" s="207">
        <v>7500</v>
      </c>
      <c r="J15" s="201">
        <f>I15*$C15</f>
        <v>7500</v>
      </c>
      <c r="K15" s="207">
        <v>21000</v>
      </c>
      <c r="L15" s="201">
        <f>K15*$C15</f>
        <v>21000</v>
      </c>
      <c r="M15" s="717"/>
      <c r="N15" s="718">
        <f>M15*$C15</f>
        <v>0</v>
      </c>
      <c r="O15" s="200">
        <v>7500</v>
      </c>
      <c r="P15" s="201">
        <f>O15*$C15</f>
        <v>7500</v>
      </c>
      <c r="Q15" s="717"/>
      <c r="R15" s="718">
        <f>Q15*$C15</f>
        <v>0</v>
      </c>
      <c r="S15" s="717">
        <v>7500</v>
      </c>
      <c r="T15" s="718">
        <f>S15*$C15</f>
        <v>7500</v>
      </c>
      <c r="U15" s="790">
        <f>MIN(E15:L25)</f>
        <v>7500</v>
      </c>
      <c r="V15" s="791">
        <f>U15*$C15</f>
        <v>7500</v>
      </c>
      <c r="IY15" s="184"/>
      <c r="IZ15" s="184"/>
    </row>
    <row r="16" spans="1:260" ht="15">
      <c r="A16" s="202"/>
      <c r="B16" s="197" t="s">
        <v>164</v>
      </c>
      <c r="C16" s="198"/>
      <c r="D16" s="199"/>
      <c r="E16" s="200"/>
      <c r="F16" s="201"/>
      <c r="G16" s="200"/>
      <c r="H16" s="201"/>
      <c r="I16" s="200"/>
      <c r="J16" s="201"/>
      <c r="K16" s="200"/>
      <c r="L16" s="201"/>
      <c r="M16" s="200"/>
      <c r="N16" s="201"/>
      <c r="O16" s="200"/>
      <c r="P16" s="201"/>
      <c r="Q16" s="200"/>
      <c r="R16" s="201"/>
      <c r="S16" s="200"/>
      <c r="T16" s="201"/>
      <c r="U16" s="790"/>
      <c r="V16" s="791"/>
      <c r="IY16" s="184"/>
      <c r="IZ16" s="184"/>
    </row>
    <row r="17" spans="1:260" ht="15">
      <c r="A17" s="202"/>
      <c r="B17" s="197"/>
      <c r="C17" s="198"/>
      <c r="D17" s="199"/>
      <c r="E17" s="200"/>
      <c r="F17" s="201"/>
      <c r="G17" s="200"/>
      <c r="H17" s="201"/>
      <c r="I17" s="200"/>
      <c r="J17" s="201"/>
      <c r="K17" s="200"/>
      <c r="L17" s="201"/>
      <c r="M17" s="200"/>
      <c r="N17" s="201"/>
      <c r="O17" s="200"/>
      <c r="P17" s="201"/>
      <c r="Q17" s="200"/>
      <c r="R17" s="201"/>
      <c r="S17" s="200"/>
      <c r="T17" s="201"/>
      <c r="U17" s="790"/>
      <c r="V17" s="791"/>
      <c r="IY17" s="184"/>
      <c r="IZ17" s="184"/>
    </row>
    <row r="18" spans="1:260">
      <c r="A18" s="202" t="s">
        <v>165</v>
      </c>
      <c r="B18" s="205" t="s">
        <v>166</v>
      </c>
      <c r="C18" s="198"/>
      <c r="D18" s="199"/>
      <c r="E18" s="200"/>
      <c r="F18" s="201"/>
      <c r="G18" s="200"/>
      <c r="H18" s="201"/>
      <c r="I18" s="200"/>
      <c r="J18" s="201"/>
      <c r="K18" s="200"/>
      <c r="L18" s="201"/>
      <c r="M18" s="200"/>
      <c r="N18" s="201"/>
      <c r="O18" s="200"/>
      <c r="P18" s="201"/>
      <c r="Q18" s="200"/>
      <c r="R18" s="201"/>
      <c r="S18" s="200"/>
      <c r="T18" s="201"/>
      <c r="U18" s="790"/>
      <c r="V18" s="791"/>
      <c r="IY18" s="184"/>
      <c r="IZ18" s="184"/>
    </row>
    <row r="19" spans="1:260">
      <c r="A19" s="202" t="s">
        <v>167</v>
      </c>
      <c r="B19" s="205" t="s">
        <v>168</v>
      </c>
      <c r="C19" s="198"/>
      <c r="D19" s="199"/>
      <c r="E19" s="200"/>
      <c r="F19" s="201"/>
      <c r="G19" s="200"/>
      <c r="H19" s="201"/>
      <c r="I19" s="200"/>
      <c r="J19" s="201"/>
      <c r="K19" s="200"/>
      <c r="L19" s="201"/>
      <c r="M19" s="200"/>
      <c r="N19" s="201"/>
      <c r="O19" s="200"/>
      <c r="P19" s="201"/>
      <c r="Q19" s="200"/>
      <c r="R19" s="201"/>
      <c r="S19" s="200"/>
      <c r="T19" s="201"/>
      <c r="U19" s="790"/>
      <c r="V19" s="791"/>
      <c r="IY19" s="184"/>
      <c r="IZ19" s="184"/>
    </row>
    <row r="20" spans="1:260">
      <c r="A20" s="202" t="s">
        <v>169</v>
      </c>
      <c r="B20" s="205" t="s">
        <v>170</v>
      </c>
      <c r="C20" s="198"/>
      <c r="D20" s="199"/>
      <c r="E20" s="200"/>
      <c r="F20" s="201"/>
      <c r="G20" s="200"/>
      <c r="H20" s="201"/>
      <c r="I20" s="200"/>
      <c r="J20" s="201"/>
      <c r="K20" s="200"/>
      <c r="L20" s="201"/>
      <c r="M20" s="200"/>
      <c r="N20" s="201"/>
      <c r="O20" s="200"/>
      <c r="P20" s="201"/>
      <c r="Q20" s="200"/>
      <c r="R20" s="201"/>
      <c r="S20" s="200"/>
      <c r="T20" s="201"/>
      <c r="U20" s="790"/>
      <c r="V20" s="791"/>
      <c r="IY20" s="184"/>
      <c r="IZ20" s="184"/>
    </row>
    <row r="21" spans="1:260">
      <c r="A21" s="202" t="s">
        <v>171</v>
      </c>
      <c r="B21" s="205" t="s">
        <v>172</v>
      </c>
      <c r="C21" s="198"/>
      <c r="D21" s="199"/>
      <c r="E21" s="200"/>
      <c r="F21" s="201"/>
      <c r="G21" s="200"/>
      <c r="H21" s="201"/>
      <c r="I21" s="200"/>
      <c r="J21" s="201"/>
      <c r="K21" s="200"/>
      <c r="L21" s="201"/>
      <c r="M21" s="200"/>
      <c r="N21" s="201"/>
      <c r="O21" s="200"/>
      <c r="P21" s="201"/>
      <c r="Q21" s="200"/>
      <c r="R21" s="201"/>
      <c r="S21" s="200"/>
      <c r="T21" s="201"/>
      <c r="U21" s="790"/>
      <c r="V21" s="791"/>
      <c r="IY21" s="184"/>
      <c r="IZ21" s="184"/>
    </row>
    <row r="22" spans="1:260">
      <c r="A22" s="202" t="s">
        <v>173</v>
      </c>
      <c r="B22" s="205" t="s">
        <v>172</v>
      </c>
      <c r="C22" s="198"/>
      <c r="D22" s="199"/>
      <c r="E22" s="200"/>
      <c r="F22" s="201"/>
      <c r="G22" s="200"/>
      <c r="H22" s="201"/>
      <c r="I22" s="200"/>
      <c r="J22" s="201"/>
      <c r="K22" s="200"/>
      <c r="L22" s="201"/>
      <c r="M22" s="200"/>
      <c r="N22" s="201"/>
      <c r="O22" s="200"/>
      <c r="P22" s="201"/>
      <c r="Q22" s="200"/>
      <c r="R22" s="201"/>
      <c r="S22" s="200"/>
      <c r="T22" s="201"/>
      <c r="U22" s="790"/>
      <c r="V22" s="791"/>
      <c r="IY22" s="184"/>
      <c r="IZ22" s="184"/>
    </row>
    <row r="23" spans="1:260">
      <c r="A23" s="202"/>
      <c r="B23" s="203"/>
      <c r="C23" s="198"/>
      <c r="D23" s="199"/>
      <c r="E23" s="200"/>
      <c r="F23" s="201"/>
      <c r="G23" s="200"/>
      <c r="H23" s="201"/>
      <c r="I23" s="200"/>
      <c r="J23" s="201"/>
      <c r="K23" s="200"/>
      <c r="L23" s="201"/>
      <c r="M23" s="200"/>
      <c r="N23" s="201"/>
      <c r="O23" s="200"/>
      <c r="P23" s="201"/>
      <c r="Q23" s="200"/>
      <c r="R23" s="201"/>
      <c r="S23" s="200"/>
      <c r="T23" s="201"/>
      <c r="U23" s="790"/>
      <c r="V23" s="791"/>
      <c r="IY23" s="184"/>
      <c r="IZ23" s="184"/>
    </row>
    <row r="24" spans="1:260" ht="28.5">
      <c r="A24" s="208">
        <v>2</v>
      </c>
      <c r="B24" s="203" t="s">
        <v>174</v>
      </c>
      <c r="C24" s="198"/>
      <c r="D24" s="199"/>
      <c r="E24" s="200"/>
      <c r="F24" s="201"/>
      <c r="G24" s="200"/>
      <c r="H24" s="201"/>
      <c r="I24" s="200"/>
      <c r="J24" s="201"/>
      <c r="K24" s="200"/>
      <c r="L24" s="201"/>
      <c r="M24" s="200"/>
      <c r="N24" s="201"/>
      <c r="O24" s="200"/>
      <c r="P24" s="201"/>
      <c r="Q24" s="200"/>
      <c r="R24" s="201"/>
      <c r="S24" s="200"/>
      <c r="T24" s="201"/>
      <c r="U24" s="790"/>
      <c r="V24" s="791"/>
      <c r="IY24" s="184"/>
      <c r="IZ24" s="184"/>
    </row>
    <row r="25" spans="1:260">
      <c r="A25" s="208"/>
      <c r="B25" s="203"/>
      <c r="C25" s="198"/>
      <c r="D25" s="199"/>
      <c r="E25" s="200"/>
      <c r="F25" s="201"/>
      <c r="G25" s="200"/>
      <c r="H25" s="201"/>
      <c r="I25" s="200"/>
      <c r="J25" s="201"/>
      <c r="K25" s="200"/>
      <c r="L25" s="201"/>
      <c r="M25" s="200"/>
      <c r="N25" s="201"/>
      <c r="O25" s="200"/>
      <c r="P25" s="201"/>
      <c r="Q25" s="200"/>
      <c r="R25" s="201"/>
      <c r="S25" s="200"/>
      <c r="T25" s="201"/>
      <c r="U25" s="790"/>
      <c r="V25" s="791"/>
      <c r="IY25" s="184"/>
      <c r="IZ25" s="184"/>
    </row>
    <row r="26" spans="1:260" ht="28.5">
      <c r="A26" s="208" t="s">
        <v>175</v>
      </c>
      <c r="B26" s="203" t="s">
        <v>176</v>
      </c>
      <c r="C26" s="206">
        <v>1</v>
      </c>
      <c r="D26" s="199" t="s">
        <v>103</v>
      </c>
      <c r="E26" s="200">
        <v>6500</v>
      </c>
      <c r="F26" s="201">
        <f t="shared" ref="F26:F33" si="0">E26*$C26</f>
        <v>6500</v>
      </c>
      <c r="G26" s="200">
        <v>3800</v>
      </c>
      <c r="H26" s="201">
        <f t="shared" ref="H26:H33" si="1">G26*$C26</f>
        <v>3800</v>
      </c>
      <c r="I26" s="200">
        <v>6500</v>
      </c>
      <c r="J26" s="201">
        <f t="shared" ref="J26:N33" si="2">I26*$C26</f>
        <v>6500</v>
      </c>
      <c r="K26" s="200">
        <v>5600</v>
      </c>
      <c r="L26" s="201">
        <f t="shared" ref="L26:L33" si="3">K26*$C26</f>
        <v>5600</v>
      </c>
      <c r="M26" s="200">
        <v>2750</v>
      </c>
      <c r="N26" s="201">
        <f t="shared" si="2"/>
        <v>2750</v>
      </c>
      <c r="O26" s="200">
        <v>2750</v>
      </c>
      <c r="P26" s="201">
        <f t="shared" ref="P26:P33" si="4">O26*$C26</f>
        <v>2750</v>
      </c>
      <c r="Q26" s="200">
        <v>3250</v>
      </c>
      <c r="R26" s="201">
        <f t="shared" ref="R26:R33" si="5">Q26*$C26</f>
        <v>3250</v>
      </c>
      <c r="S26" s="200">
        <v>3000</v>
      </c>
      <c r="T26" s="201">
        <f t="shared" ref="T26:T33" si="6">S26*$C26</f>
        <v>3000</v>
      </c>
      <c r="U26" s="790">
        <f>MIN(E26:R26)</f>
        <v>2750</v>
      </c>
      <c r="V26" s="791">
        <f t="shared" ref="V26:V33" si="7">U26*$C26</f>
        <v>2750</v>
      </c>
      <c r="IY26" s="184"/>
      <c r="IZ26" s="184"/>
    </row>
    <row r="27" spans="1:260">
      <c r="A27" s="208" t="s">
        <v>177</v>
      </c>
      <c r="B27" s="209" t="s">
        <v>178</v>
      </c>
      <c r="C27" s="210">
        <v>2</v>
      </c>
      <c r="D27" s="199" t="s">
        <v>103</v>
      </c>
      <c r="E27" s="207">
        <v>6500</v>
      </c>
      <c r="F27" s="201">
        <f t="shared" si="0"/>
        <v>13000</v>
      </c>
      <c r="G27" s="207">
        <v>3200</v>
      </c>
      <c r="H27" s="201">
        <f t="shared" si="1"/>
        <v>6400</v>
      </c>
      <c r="I27" s="207">
        <v>4500</v>
      </c>
      <c r="J27" s="201">
        <f t="shared" si="2"/>
        <v>9000</v>
      </c>
      <c r="K27" s="207">
        <v>4000</v>
      </c>
      <c r="L27" s="201">
        <f t="shared" si="3"/>
        <v>8000</v>
      </c>
      <c r="M27" s="207">
        <v>10500</v>
      </c>
      <c r="N27" s="201">
        <f t="shared" si="2"/>
        <v>21000</v>
      </c>
      <c r="O27" s="207">
        <v>3500</v>
      </c>
      <c r="P27" s="201">
        <f t="shared" si="4"/>
        <v>7000</v>
      </c>
      <c r="Q27" s="200">
        <v>2000</v>
      </c>
      <c r="R27" s="201">
        <f t="shared" si="5"/>
        <v>4000</v>
      </c>
      <c r="S27" s="200">
        <v>2000</v>
      </c>
      <c r="T27" s="201">
        <f t="shared" si="6"/>
        <v>4000</v>
      </c>
      <c r="U27" s="790">
        <f>MIN(E27:R27)</f>
        <v>2000</v>
      </c>
      <c r="V27" s="791">
        <f t="shared" si="7"/>
        <v>4000</v>
      </c>
      <c r="IY27" s="184"/>
      <c r="IZ27" s="184"/>
    </row>
    <row r="28" spans="1:260" ht="42.75">
      <c r="A28" s="208" t="s">
        <v>179</v>
      </c>
      <c r="B28" s="211" t="s">
        <v>180</v>
      </c>
      <c r="C28" s="198">
        <v>1</v>
      </c>
      <c r="D28" s="199" t="s">
        <v>103</v>
      </c>
      <c r="E28" s="207">
        <v>24500</v>
      </c>
      <c r="F28" s="201">
        <f t="shared" si="0"/>
        <v>24500</v>
      </c>
      <c r="G28" s="207">
        <v>4500</v>
      </c>
      <c r="H28" s="201">
        <f t="shared" si="1"/>
        <v>4500</v>
      </c>
      <c r="I28" s="207">
        <v>4000</v>
      </c>
      <c r="J28" s="201">
        <f t="shared" si="2"/>
        <v>4000</v>
      </c>
      <c r="K28" s="207">
        <v>3600</v>
      </c>
      <c r="L28" s="201">
        <f t="shared" si="3"/>
        <v>3600</v>
      </c>
      <c r="M28" s="207">
        <v>7500</v>
      </c>
      <c r="N28" s="201">
        <f t="shared" si="2"/>
        <v>7500</v>
      </c>
      <c r="O28" s="207">
        <v>7500</v>
      </c>
      <c r="P28" s="201">
        <f t="shared" si="4"/>
        <v>7500</v>
      </c>
      <c r="Q28" s="200">
        <v>3800</v>
      </c>
      <c r="R28" s="201">
        <f t="shared" si="5"/>
        <v>3800</v>
      </c>
      <c r="S28" s="200">
        <v>3600</v>
      </c>
      <c r="T28" s="201">
        <f t="shared" si="6"/>
        <v>3600</v>
      </c>
      <c r="U28" s="790">
        <f>MIN(E28:R28)</f>
        <v>3600</v>
      </c>
      <c r="V28" s="791">
        <f t="shared" si="7"/>
        <v>3600</v>
      </c>
      <c r="IY28" s="184"/>
      <c r="IZ28" s="184"/>
    </row>
    <row r="29" spans="1:260" ht="42.75">
      <c r="A29" s="208" t="s">
        <v>181</v>
      </c>
      <c r="B29" s="211" t="s">
        <v>182</v>
      </c>
      <c r="C29" s="198">
        <v>1</v>
      </c>
      <c r="D29" s="199" t="s">
        <v>103</v>
      </c>
      <c r="E29" s="207">
        <v>8500</v>
      </c>
      <c r="F29" s="201">
        <f t="shared" si="0"/>
        <v>8500</v>
      </c>
      <c r="G29" s="207">
        <v>4500</v>
      </c>
      <c r="H29" s="201">
        <f t="shared" si="1"/>
        <v>4500</v>
      </c>
      <c r="I29" s="207">
        <v>3600</v>
      </c>
      <c r="J29" s="201">
        <f t="shared" si="2"/>
        <v>3600</v>
      </c>
      <c r="K29" s="207">
        <v>3600</v>
      </c>
      <c r="L29" s="201">
        <f t="shared" si="3"/>
        <v>3600</v>
      </c>
      <c r="M29" s="207">
        <v>5500</v>
      </c>
      <c r="N29" s="201">
        <f t="shared" si="2"/>
        <v>5500</v>
      </c>
      <c r="O29" s="207">
        <v>5200</v>
      </c>
      <c r="P29" s="201">
        <f t="shared" si="4"/>
        <v>5200</v>
      </c>
      <c r="Q29" s="200">
        <v>3900</v>
      </c>
      <c r="R29" s="201">
        <f t="shared" si="5"/>
        <v>3900</v>
      </c>
      <c r="S29" s="200">
        <v>3750</v>
      </c>
      <c r="T29" s="201">
        <f t="shared" si="6"/>
        <v>3750</v>
      </c>
      <c r="U29" s="790">
        <f>MIN(E29:R29)</f>
        <v>3600</v>
      </c>
      <c r="V29" s="791">
        <f t="shared" si="7"/>
        <v>3600</v>
      </c>
      <c r="IY29" s="184"/>
      <c r="IZ29" s="184"/>
    </row>
    <row r="30" spans="1:260" ht="28.5">
      <c r="A30" s="208" t="s">
        <v>183</v>
      </c>
      <c r="B30" s="211" t="s">
        <v>184</v>
      </c>
      <c r="C30" s="198">
        <v>3</v>
      </c>
      <c r="D30" s="199" t="s">
        <v>103</v>
      </c>
      <c r="E30" s="200">
        <v>3800</v>
      </c>
      <c r="F30" s="201">
        <f t="shared" si="0"/>
        <v>11400</v>
      </c>
      <c r="G30" s="200">
        <v>3400</v>
      </c>
      <c r="H30" s="201">
        <f t="shared" si="1"/>
        <v>10200</v>
      </c>
      <c r="I30" s="200">
        <v>5600</v>
      </c>
      <c r="J30" s="201">
        <f t="shared" si="2"/>
        <v>16800</v>
      </c>
      <c r="K30" s="200">
        <v>5600</v>
      </c>
      <c r="L30" s="201">
        <f t="shared" si="3"/>
        <v>16800</v>
      </c>
      <c r="M30" s="200">
        <v>6480</v>
      </c>
      <c r="N30" s="201">
        <f t="shared" si="2"/>
        <v>19440</v>
      </c>
      <c r="O30" s="200">
        <v>6000</v>
      </c>
      <c r="P30" s="201">
        <f t="shared" si="4"/>
        <v>18000</v>
      </c>
      <c r="Q30" s="200">
        <v>3400</v>
      </c>
      <c r="R30" s="201">
        <f t="shared" si="5"/>
        <v>10200</v>
      </c>
      <c r="S30" s="200">
        <v>3400</v>
      </c>
      <c r="T30" s="201">
        <f t="shared" si="6"/>
        <v>10200</v>
      </c>
      <c r="U30" s="790">
        <f>MIN(E30:R30)</f>
        <v>3400</v>
      </c>
      <c r="V30" s="791">
        <f t="shared" si="7"/>
        <v>10200</v>
      </c>
      <c r="IY30" s="184"/>
      <c r="IZ30" s="184"/>
    </row>
    <row r="31" spans="1:260" ht="28.5">
      <c r="A31" s="208" t="s">
        <v>185</v>
      </c>
      <c r="B31" s="211" t="s">
        <v>186</v>
      </c>
      <c r="C31" s="206">
        <v>13</v>
      </c>
      <c r="D31" s="199" t="s">
        <v>103</v>
      </c>
      <c r="E31" s="200">
        <v>3400</v>
      </c>
      <c r="F31" s="201">
        <f t="shared" si="0"/>
        <v>44200</v>
      </c>
      <c r="G31" s="200">
        <v>2300</v>
      </c>
      <c r="H31" s="201">
        <f t="shared" si="1"/>
        <v>29900</v>
      </c>
      <c r="I31" s="200">
        <v>2700</v>
      </c>
      <c r="J31" s="201">
        <f t="shared" si="2"/>
        <v>35100</v>
      </c>
      <c r="K31" s="200">
        <v>2700</v>
      </c>
      <c r="L31" s="201">
        <f t="shared" si="3"/>
        <v>35100</v>
      </c>
      <c r="M31" s="200">
        <v>5130</v>
      </c>
      <c r="N31" s="201">
        <f t="shared" si="2"/>
        <v>66690</v>
      </c>
      <c r="O31" s="200">
        <v>3500</v>
      </c>
      <c r="P31" s="201">
        <f t="shared" si="4"/>
        <v>45500</v>
      </c>
      <c r="Q31" s="200">
        <v>2450</v>
      </c>
      <c r="R31" s="201">
        <f t="shared" si="5"/>
        <v>31850</v>
      </c>
      <c r="S31" s="200">
        <v>2450</v>
      </c>
      <c r="T31" s="201">
        <f t="shared" si="6"/>
        <v>31850</v>
      </c>
      <c r="U31" s="790">
        <f>MIN(E31:R31)</f>
        <v>2300</v>
      </c>
      <c r="V31" s="791">
        <f t="shared" si="7"/>
        <v>29900</v>
      </c>
      <c r="IY31" s="184"/>
      <c r="IZ31" s="184"/>
    </row>
    <row r="32" spans="1:260" ht="28.5">
      <c r="A32" s="208" t="s">
        <v>187</v>
      </c>
      <c r="B32" s="211" t="s">
        <v>188</v>
      </c>
      <c r="C32" s="206">
        <v>22</v>
      </c>
      <c r="D32" s="199" t="s">
        <v>103</v>
      </c>
      <c r="E32" s="200">
        <v>3100</v>
      </c>
      <c r="F32" s="201">
        <f t="shared" si="0"/>
        <v>68200</v>
      </c>
      <c r="G32" s="200">
        <v>2150</v>
      </c>
      <c r="H32" s="201">
        <f t="shared" si="1"/>
        <v>47300</v>
      </c>
      <c r="I32" s="200">
        <v>2500</v>
      </c>
      <c r="J32" s="201">
        <f t="shared" si="2"/>
        <v>55000</v>
      </c>
      <c r="K32" s="200">
        <v>2500</v>
      </c>
      <c r="L32" s="201">
        <f t="shared" si="3"/>
        <v>55000</v>
      </c>
      <c r="M32" s="200">
        <v>3510.0000000000005</v>
      </c>
      <c r="N32" s="201">
        <f t="shared" si="2"/>
        <v>77220.000000000015</v>
      </c>
      <c r="O32" s="200">
        <v>3200</v>
      </c>
      <c r="P32" s="201">
        <f t="shared" si="4"/>
        <v>70400</v>
      </c>
      <c r="Q32" s="200">
        <v>2150</v>
      </c>
      <c r="R32" s="201">
        <f t="shared" si="5"/>
        <v>47300</v>
      </c>
      <c r="S32" s="200">
        <v>2150</v>
      </c>
      <c r="T32" s="201">
        <f t="shared" si="6"/>
        <v>47300</v>
      </c>
      <c r="U32" s="790">
        <f>MIN(E32:R32)</f>
        <v>2150</v>
      </c>
      <c r="V32" s="791">
        <f t="shared" si="7"/>
        <v>47300</v>
      </c>
      <c r="IY32" s="184"/>
      <c r="IZ32" s="184"/>
    </row>
    <row r="33" spans="1:260">
      <c r="A33" s="208">
        <v>3</v>
      </c>
      <c r="B33" s="211" t="s">
        <v>189</v>
      </c>
      <c r="C33" s="206">
        <v>3</v>
      </c>
      <c r="D33" s="199" t="s">
        <v>103</v>
      </c>
      <c r="E33" s="200">
        <v>5500</v>
      </c>
      <c r="F33" s="201">
        <f t="shared" si="0"/>
        <v>16500</v>
      </c>
      <c r="G33" s="200">
        <v>3800</v>
      </c>
      <c r="H33" s="201">
        <f t="shared" si="1"/>
        <v>11400</v>
      </c>
      <c r="I33" s="200">
        <v>3500</v>
      </c>
      <c r="J33" s="201">
        <f t="shared" si="2"/>
        <v>10500</v>
      </c>
      <c r="K33" s="200">
        <v>3500</v>
      </c>
      <c r="L33" s="201">
        <f t="shared" si="3"/>
        <v>10500</v>
      </c>
      <c r="M33" s="717">
        <v>0</v>
      </c>
      <c r="N33" s="718">
        <f t="shared" si="2"/>
        <v>0</v>
      </c>
      <c r="O33" s="717">
        <v>0</v>
      </c>
      <c r="P33" s="718">
        <f t="shared" si="4"/>
        <v>0</v>
      </c>
      <c r="Q33" s="200">
        <v>3400</v>
      </c>
      <c r="R33" s="201">
        <f t="shared" si="5"/>
        <v>10200</v>
      </c>
      <c r="S33" s="200">
        <v>3400</v>
      </c>
      <c r="T33" s="201">
        <f t="shared" si="6"/>
        <v>10200</v>
      </c>
      <c r="U33" s="790">
        <f>MIN(E33,I33,K33,Q33)</f>
        <v>3400</v>
      </c>
      <c r="V33" s="791">
        <f t="shared" si="7"/>
        <v>10200</v>
      </c>
      <c r="IY33" s="184"/>
      <c r="IZ33" s="184"/>
    </row>
    <row r="34" spans="1:260">
      <c r="A34" s="212"/>
      <c r="B34" s="213"/>
      <c r="C34" s="214"/>
      <c r="D34" s="215"/>
      <c r="E34" s="212"/>
      <c r="F34" s="216"/>
      <c r="G34" s="212"/>
      <c r="H34" s="216"/>
      <c r="I34" s="212"/>
      <c r="J34" s="216"/>
      <c r="K34" s="212"/>
      <c r="L34" s="216"/>
      <c r="M34" s="212"/>
      <c r="N34" s="216"/>
      <c r="O34" s="212"/>
      <c r="P34" s="216"/>
      <c r="Q34" s="673"/>
      <c r="R34" s="216"/>
      <c r="S34" s="673"/>
      <c r="T34" s="216"/>
      <c r="U34" s="792"/>
      <c r="V34" s="793"/>
    </row>
    <row r="35" spans="1:260" ht="15">
      <c r="A35" s="217"/>
      <c r="B35" s="191" t="s">
        <v>190</v>
      </c>
      <c r="C35" s="192"/>
      <c r="D35" s="218"/>
      <c r="E35" s="194"/>
      <c r="F35" s="219">
        <f>SUM(F11:F34)</f>
        <v>335300</v>
      </c>
      <c r="G35" s="194"/>
      <c r="H35" s="219">
        <f>SUM(H11:H34)</f>
        <v>249500</v>
      </c>
      <c r="I35" s="194"/>
      <c r="J35" s="219">
        <f>SUM(J11:J34)</f>
        <v>283000</v>
      </c>
      <c r="K35" s="194"/>
      <c r="L35" s="219">
        <f>SUM(L11:L34)</f>
        <v>294200</v>
      </c>
      <c r="M35" s="194"/>
      <c r="N35" s="219">
        <f>SUM(N11:N34)</f>
        <v>325050</v>
      </c>
      <c r="O35" s="194"/>
      <c r="P35" s="219">
        <f>SUM(P11:P34)</f>
        <v>288800</v>
      </c>
      <c r="Q35" s="194"/>
      <c r="R35" s="219">
        <f>SUM(R11:R34)</f>
        <v>239450</v>
      </c>
      <c r="S35" s="194"/>
      <c r="T35" s="219">
        <f>SUM(T11:T34)</f>
        <v>246350</v>
      </c>
      <c r="U35" s="788"/>
      <c r="V35" s="794">
        <f>SUM(V11:V34)</f>
        <v>243050</v>
      </c>
    </row>
    <row r="36" spans="1:260">
      <c r="A36" s="208"/>
      <c r="B36" s="203"/>
      <c r="C36" s="198"/>
      <c r="D36" s="199"/>
      <c r="E36" s="200"/>
      <c r="F36" s="201"/>
      <c r="G36" s="200"/>
      <c r="H36" s="201"/>
      <c r="I36" s="200"/>
      <c r="J36" s="201"/>
      <c r="K36" s="200"/>
      <c r="L36" s="201"/>
      <c r="M36" s="200"/>
      <c r="N36" s="201"/>
      <c r="O36" s="200"/>
      <c r="P36" s="201"/>
      <c r="Q36" s="200"/>
      <c r="R36" s="201"/>
      <c r="S36" s="200"/>
      <c r="T36" s="201"/>
      <c r="U36" s="790"/>
      <c r="V36" s="791"/>
    </row>
    <row r="37" spans="1:260" ht="15">
      <c r="A37" s="190" t="s">
        <v>191</v>
      </c>
      <c r="B37" s="191" t="s">
        <v>192</v>
      </c>
      <c r="C37" s="192"/>
      <c r="D37" s="220"/>
      <c r="E37" s="194"/>
      <c r="F37" s="195"/>
      <c r="G37" s="194"/>
      <c r="H37" s="195"/>
      <c r="I37" s="194"/>
      <c r="J37" s="195"/>
      <c r="K37" s="194"/>
      <c r="L37" s="195"/>
      <c r="M37" s="194">
        <v>0</v>
      </c>
      <c r="N37" s="195"/>
      <c r="O37" s="194">
        <v>0</v>
      </c>
      <c r="P37" s="195"/>
      <c r="Q37" s="194"/>
      <c r="R37" s="195"/>
      <c r="S37" s="194"/>
      <c r="T37" s="195"/>
      <c r="U37" s="788"/>
      <c r="V37" s="789"/>
    </row>
    <row r="38" spans="1:260" s="222" customFormat="1">
      <c r="A38" s="208"/>
      <c r="B38" s="203"/>
      <c r="C38" s="221"/>
      <c r="D38" s="199"/>
      <c r="E38" s="201"/>
      <c r="F38" s="201"/>
      <c r="G38" s="201"/>
      <c r="H38" s="201"/>
      <c r="I38" s="201"/>
      <c r="J38" s="201"/>
      <c r="K38" s="201"/>
      <c r="L38" s="201"/>
      <c r="M38" s="201"/>
      <c r="N38" s="201"/>
      <c r="O38" s="201"/>
      <c r="P38" s="201"/>
      <c r="Q38" s="674"/>
      <c r="R38" s="201"/>
      <c r="S38" s="674"/>
      <c r="T38" s="201"/>
      <c r="U38" s="795"/>
      <c r="V38" s="791"/>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c r="ID38" s="204"/>
      <c r="IE38" s="204"/>
      <c r="IF38" s="204"/>
      <c r="IG38" s="204"/>
      <c r="IH38" s="204"/>
      <c r="II38" s="204"/>
      <c r="IJ38" s="204"/>
      <c r="IK38" s="204"/>
      <c r="IL38" s="204"/>
      <c r="IM38" s="204"/>
      <c r="IN38" s="204"/>
      <c r="IO38" s="204"/>
      <c r="IP38" s="204"/>
      <c r="IQ38" s="204"/>
      <c r="IR38" s="204"/>
      <c r="IS38" s="204"/>
      <c r="IT38" s="204"/>
      <c r="IU38" s="204"/>
      <c r="IV38" s="204"/>
      <c r="IW38" s="204"/>
      <c r="IX38" s="204"/>
      <c r="IY38" s="204"/>
      <c r="IZ38" s="204"/>
    </row>
    <row r="39" spans="1:260" ht="57.75">
      <c r="A39" s="202">
        <v>1</v>
      </c>
      <c r="B39" s="205" t="s">
        <v>193</v>
      </c>
      <c r="C39" s="206">
        <v>1</v>
      </c>
      <c r="D39" s="199" t="s">
        <v>111</v>
      </c>
      <c r="E39" s="207">
        <v>245000</v>
      </c>
      <c r="F39" s="201">
        <f>E39*$C39</f>
        <v>245000</v>
      </c>
      <c r="G39" s="207">
        <v>160000</v>
      </c>
      <c r="H39" s="201">
        <f>G39*$C39</f>
        <v>160000</v>
      </c>
      <c r="I39" s="207">
        <v>375000</v>
      </c>
      <c r="J39" s="201">
        <f>I39*$C39</f>
        <v>375000</v>
      </c>
      <c r="K39" s="207">
        <v>215000</v>
      </c>
      <c r="L39" s="201">
        <f>K39*$C39</f>
        <v>215000</v>
      </c>
      <c r="M39" s="207">
        <v>235950</v>
      </c>
      <c r="N39" s="201">
        <f>M39*$C39</f>
        <v>235950</v>
      </c>
      <c r="O39" s="207">
        <v>235950</v>
      </c>
      <c r="P39" s="201">
        <f>O39*$C39</f>
        <v>235950</v>
      </c>
      <c r="Q39" s="200">
        <v>155000</v>
      </c>
      <c r="R39" s="201">
        <f>Q39*$C39</f>
        <v>155000</v>
      </c>
      <c r="S39" s="200">
        <v>155000</v>
      </c>
      <c r="T39" s="201">
        <f>S39*$C39</f>
        <v>155000</v>
      </c>
      <c r="U39" s="790">
        <f>MIN(E39:R39)</f>
        <v>155000</v>
      </c>
      <c r="V39" s="791">
        <f>U39*$C39</f>
        <v>155000</v>
      </c>
      <c r="IZ39" s="204"/>
    </row>
    <row r="40" spans="1:260" s="222" customFormat="1">
      <c r="A40" s="208"/>
      <c r="B40" s="203"/>
      <c r="C40" s="221"/>
      <c r="D40" s="199"/>
      <c r="E40" s="201"/>
      <c r="F40" s="201"/>
      <c r="G40" s="201"/>
      <c r="H40" s="201"/>
      <c r="I40" s="201"/>
      <c r="J40" s="201"/>
      <c r="K40" s="201"/>
      <c r="L40" s="201"/>
      <c r="M40" s="201"/>
      <c r="N40" s="201"/>
      <c r="O40" s="201"/>
      <c r="P40" s="201"/>
      <c r="Q40" s="674"/>
      <c r="R40" s="201"/>
      <c r="S40" s="674"/>
      <c r="T40" s="201"/>
      <c r="U40" s="795"/>
      <c r="V40" s="791"/>
      <c r="GX40" s="204"/>
      <c r="GY40" s="204"/>
      <c r="GZ40" s="204"/>
      <c r="HA40" s="204"/>
      <c r="HB40" s="204"/>
      <c r="HC40" s="204"/>
      <c r="HD40" s="204"/>
      <c r="HE40" s="204"/>
      <c r="HF40" s="204"/>
      <c r="HG40" s="204"/>
      <c r="HH40" s="204"/>
      <c r="HI40" s="204"/>
      <c r="HJ40" s="204"/>
      <c r="HK40" s="204"/>
      <c r="HL40" s="204"/>
      <c r="HM40" s="204"/>
      <c r="HN40" s="204"/>
      <c r="HO40" s="204"/>
      <c r="HP40" s="204"/>
      <c r="HQ40" s="204"/>
      <c r="HR40" s="204"/>
      <c r="HS40" s="204"/>
      <c r="HT40" s="204"/>
      <c r="HU40" s="204"/>
      <c r="HV40" s="204"/>
      <c r="HW40" s="204"/>
      <c r="HX40" s="204"/>
      <c r="HY40" s="204"/>
      <c r="HZ40" s="204"/>
      <c r="IA40" s="204"/>
      <c r="IB40" s="204"/>
      <c r="IC40" s="204"/>
      <c r="ID40" s="204"/>
      <c r="IE40" s="204"/>
      <c r="IF40" s="204"/>
      <c r="IG40" s="204"/>
      <c r="IH40" s="204"/>
      <c r="II40" s="204"/>
      <c r="IJ40" s="204"/>
      <c r="IK40" s="204"/>
      <c r="IL40" s="204"/>
      <c r="IM40" s="204"/>
      <c r="IN40" s="204"/>
      <c r="IO40" s="204"/>
      <c r="IP40" s="204"/>
      <c r="IQ40" s="204"/>
      <c r="IR40" s="204"/>
      <c r="IS40" s="204"/>
      <c r="IT40" s="204"/>
      <c r="IU40" s="204"/>
      <c r="IV40" s="204"/>
      <c r="IW40" s="204"/>
      <c r="IX40" s="204"/>
      <c r="IY40" s="204"/>
      <c r="IZ40" s="204"/>
    </row>
    <row r="41" spans="1:260" ht="15">
      <c r="A41" s="217"/>
      <c r="B41" s="191" t="s">
        <v>194</v>
      </c>
      <c r="C41" s="192"/>
      <c r="D41" s="218"/>
      <c r="E41" s="194"/>
      <c r="F41" s="219">
        <f>SUM(F39:F40)</f>
        <v>245000</v>
      </c>
      <c r="G41" s="194"/>
      <c r="H41" s="219">
        <f>SUM(H39:H40)</f>
        <v>160000</v>
      </c>
      <c r="I41" s="194"/>
      <c r="J41" s="219">
        <f>SUM(J39:J40)</f>
        <v>375000</v>
      </c>
      <c r="K41" s="194"/>
      <c r="L41" s="219">
        <f>SUM(L39:L40)</f>
        <v>215000</v>
      </c>
      <c r="M41" s="194">
        <v>0</v>
      </c>
      <c r="N41" s="219">
        <f>SUM(N39:N40)</f>
        <v>235950</v>
      </c>
      <c r="O41" s="194">
        <v>0</v>
      </c>
      <c r="P41" s="219">
        <f>SUM(P39:P40)</f>
        <v>235950</v>
      </c>
      <c r="Q41" s="194"/>
      <c r="R41" s="219">
        <f>SUM(R39:R40)</f>
        <v>155000</v>
      </c>
      <c r="S41" s="194"/>
      <c r="T41" s="219">
        <f>SUM(T39:T40)</f>
        <v>155000</v>
      </c>
      <c r="U41" s="788"/>
      <c r="V41" s="794">
        <f>SUM(V39:V40)</f>
        <v>155000</v>
      </c>
    </row>
    <row r="42" spans="1:260">
      <c r="A42" s="208"/>
      <c r="B42" s="203"/>
      <c r="C42" s="198"/>
      <c r="D42" s="199"/>
      <c r="E42" s="200"/>
      <c r="F42" s="201"/>
      <c r="G42" s="200"/>
      <c r="H42" s="201"/>
      <c r="I42" s="200"/>
      <c r="J42" s="201"/>
      <c r="K42" s="200"/>
      <c r="L42" s="201"/>
      <c r="M42" s="200">
        <v>0</v>
      </c>
      <c r="N42" s="201"/>
      <c r="O42" s="200">
        <v>0</v>
      </c>
      <c r="P42" s="201"/>
      <c r="Q42" s="200"/>
      <c r="R42" s="201"/>
      <c r="S42" s="200"/>
      <c r="T42" s="201"/>
      <c r="U42" s="790"/>
      <c r="V42" s="791"/>
    </row>
    <row r="43" spans="1:260" ht="15">
      <c r="A43" s="223" t="s">
        <v>195</v>
      </c>
      <c r="B43" s="191" t="s">
        <v>139</v>
      </c>
      <c r="C43" s="192"/>
      <c r="D43" s="220"/>
      <c r="E43" s="194"/>
      <c r="F43" s="195"/>
      <c r="G43" s="194"/>
      <c r="H43" s="195"/>
      <c r="I43" s="194"/>
      <c r="J43" s="195"/>
      <c r="K43" s="194"/>
      <c r="L43" s="195"/>
      <c r="M43" s="194">
        <v>0</v>
      </c>
      <c r="N43" s="195"/>
      <c r="O43" s="194">
        <v>0</v>
      </c>
      <c r="P43" s="195"/>
      <c r="Q43" s="194"/>
      <c r="R43" s="195"/>
      <c r="S43" s="194"/>
      <c r="T43" s="195"/>
      <c r="U43" s="788"/>
      <c r="V43" s="789"/>
    </row>
    <row r="44" spans="1:260" ht="158.25">
      <c r="A44" s="208"/>
      <c r="B44" s="203" t="s">
        <v>196</v>
      </c>
      <c r="C44" s="198"/>
      <c r="D44" s="199"/>
      <c r="E44" s="200"/>
      <c r="F44" s="201"/>
      <c r="G44" s="200"/>
      <c r="H44" s="201"/>
      <c r="I44" s="200"/>
      <c r="J44" s="201"/>
      <c r="K44" s="200"/>
      <c r="L44" s="201"/>
      <c r="M44" s="200">
        <v>0</v>
      </c>
      <c r="N44" s="201"/>
      <c r="O44" s="200">
        <v>0</v>
      </c>
      <c r="P44" s="201"/>
      <c r="Q44" s="200"/>
      <c r="R44" s="201"/>
      <c r="S44" s="200"/>
      <c r="T44" s="201"/>
      <c r="U44" s="790"/>
      <c r="V44" s="791"/>
      <c r="IZ44" s="204"/>
    </row>
    <row r="45" spans="1:260">
      <c r="A45" s="208"/>
      <c r="B45" s="203"/>
      <c r="C45" s="198"/>
      <c r="D45" s="199"/>
      <c r="E45" s="200"/>
      <c r="F45" s="201"/>
      <c r="G45" s="200"/>
      <c r="H45" s="201"/>
      <c r="I45" s="200"/>
      <c r="J45" s="201"/>
      <c r="K45" s="200"/>
      <c r="L45" s="201"/>
      <c r="M45" s="200">
        <v>0</v>
      </c>
      <c r="N45" s="201"/>
      <c r="O45" s="200">
        <v>0</v>
      </c>
      <c r="P45" s="201"/>
      <c r="Q45" s="200"/>
      <c r="R45" s="201"/>
      <c r="S45" s="200"/>
      <c r="T45" s="201"/>
      <c r="U45" s="790"/>
      <c r="V45" s="791"/>
      <c r="IZ45" s="204"/>
    </row>
    <row r="46" spans="1:260" ht="15">
      <c r="A46" s="208">
        <v>1</v>
      </c>
      <c r="B46" s="197" t="s">
        <v>197</v>
      </c>
      <c r="C46" s="198">
        <v>1</v>
      </c>
      <c r="D46" s="199" t="s">
        <v>103</v>
      </c>
      <c r="E46" s="200">
        <v>34000</v>
      </c>
      <c r="F46" s="201">
        <f>E46*$C46</f>
        <v>34000</v>
      </c>
      <c r="G46" s="200">
        <v>27000</v>
      </c>
      <c r="H46" s="201">
        <f>G46*$C46</f>
        <v>27000</v>
      </c>
      <c r="I46" s="200">
        <v>37600</v>
      </c>
      <c r="J46" s="201">
        <f>I46*$C46</f>
        <v>37600</v>
      </c>
      <c r="K46" s="200">
        <v>35000</v>
      </c>
      <c r="L46" s="201">
        <f>K46*$C46</f>
        <v>35000</v>
      </c>
      <c r="M46" s="200">
        <v>22500</v>
      </c>
      <c r="N46" s="201">
        <f>M46*$C46</f>
        <v>22500</v>
      </c>
      <c r="O46" s="200">
        <v>22500</v>
      </c>
      <c r="P46" s="201">
        <f>O46*$C46</f>
        <v>22500</v>
      </c>
      <c r="Q46" s="200">
        <v>31000</v>
      </c>
      <c r="R46" s="201">
        <f>Q46*$C46</f>
        <v>31000</v>
      </c>
      <c r="S46" s="200">
        <v>28500</v>
      </c>
      <c r="T46" s="201">
        <f>S46*$C46</f>
        <v>28500</v>
      </c>
      <c r="U46" s="790">
        <f>MIN(E46:R46)</f>
        <v>22500</v>
      </c>
      <c r="V46" s="791">
        <f>U46*$C46</f>
        <v>22500</v>
      </c>
      <c r="IY46" s="184"/>
      <c r="IZ46" s="184"/>
    </row>
    <row r="47" spans="1:260">
      <c r="A47" s="208"/>
      <c r="B47" s="203" t="s">
        <v>198</v>
      </c>
      <c r="C47" s="198"/>
      <c r="D47" s="199"/>
      <c r="E47" s="200"/>
      <c r="F47" s="201"/>
      <c r="G47" s="200"/>
      <c r="H47" s="201"/>
      <c r="I47" s="200"/>
      <c r="J47" s="201"/>
      <c r="K47" s="200"/>
      <c r="L47" s="201"/>
      <c r="M47" s="200"/>
      <c r="N47" s="201"/>
      <c r="O47" s="200"/>
      <c r="P47" s="201"/>
      <c r="Q47" s="200"/>
      <c r="R47" s="201"/>
      <c r="S47" s="200"/>
      <c r="T47" s="201"/>
      <c r="U47" s="790"/>
      <c r="V47" s="791"/>
      <c r="IY47" s="184"/>
      <c r="IZ47" s="184"/>
    </row>
    <row r="48" spans="1:260">
      <c r="A48" s="208"/>
      <c r="B48" s="205" t="s">
        <v>199</v>
      </c>
      <c r="C48" s="198"/>
      <c r="D48" s="199"/>
      <c r="E48" s="200"/>
      <c r="F48" s="201"/>
      <c r="G48" s="200"/>
      <c r="H48" s="201"/>
      <c r="I48" s="200"/>
      <c r="J48" s="201"/>
      <c r="K48" s="200"/>
      <c r="L48" s="201"/>
      <c r="M48" s="200"/>
      <c r="N48" s="201"/>
      <c r="O48" s="200"/>
      <c r="P48" s="201"/>
      <c r="Q48" s="200"/>
      <c r="R48" s="201"/>
      <c r="S48" s="200"/>
      <c r="T48" s="201"/>
      <c r="U48" s="790"/>
      <c r="V48" s="791"/>
      <c r="IY48" s="184"/>
      <c r="IZ48" s="184"/>
    </row>
    <row r="49" spans="1:260">
      <c r="A49" s="208"/>
      <c r="B49" s="205" t="s">
        <v>200</v>
      </c>
      <c r="C49" s="198"/>
      <c r="D49" s="199"/>
      <c r="E49" s="200"/>
      <c r="F49" s="201"/>
      <c r="G49" s="200"/>
      <c r="H49" s="201"/>
      <c r="I49" s="200"/>
      <c r="J49" s="201"/>
      <c r="K49" s="200"/>
      <c r="L49" s="201"/>
      <c r="M49" s="200"/>
      <c r="N49" s="201"/>
      <c r="O49" s="200"/>
      <c r="P49" s="201"/>
      <c r="Q49" s="200"/>
      <c r="R49" s="201"/>
      <c r="S49" s="200"/>
      <c r="T49" s="201"/>
      <c r="U49" s="790"/>
      <c r="V49" s="791"/>
      <c r="IY49" s="184"/>
      <c r="IZ49" s="184"/>
    </row>
    <row r="50" spans="1:260">
      <c r="A50" s="208"/>
      <c r="B50" s="203" t="s">
        <v>201</v>
      </c>
      <c r="C50" s="198"/>
      <c r="D50" s="199"/>
      <c r="E50" s="200"/>
      <c r="F50" s="201"/>
      <c r="G50" s="200"/>
      <c r="H50" s="201"/>
      <c r="I50" s="200"/>
      <c r="J50" s="201"/>
      <c r="K50" s="200"/>
      <c r="L50" s="201"/>
      <c r="M50" s="200"/>
      <c r="N50" s="201"/>
      <c r="O50" s="200"/>
      <c r="P50" s="201"/>
      <c r="Q50" s="200"/>
      <c r="R50" s="201"/>
      <c r="S50" s="200"/>
      <c r="T50" s="201"/>
      <c r="U50" s="790"/>
      <c r="V50" s="791"/>
      <c r="IY50" s="184"/>
      <c r="IZ50" s="184"/>
    </row>
    <row r="51" spans="1:260">
      <c r="A51" s="208"/>
      <c r="B51" s="203"/>
      <c r="C51" s="198"/>
      <c r="D51" s="199"/>
      <c r="E51" s="200"/>
      <c r="F51" s="201"/>
      <c r="G51" s="200"/>
      <c r="H51" s="201"/>
      <c r="I51" s="200"/>
      <c r="J51" s="201"/>
      <c r="K51" s="200"/>
      <c r="L51" s="201"/>
      <c r="M51" s="200"/>
      <c r="N51" s="201"/>
      <c r="O51" s="200"/>
      <c r="P51" s="201"/>
      <c r="Q51" s="200"/>
      <c r="R51" s="201"/>
      <c r="S51" s="200"/>
      <c r="T51" s="201"/>
      <c r="U51" s="790"/>
      <c r="V51" s="791"/>
      <c r="IY51" s="184"/>
      <c r="IZ51" s="184"/>
    </row>
    <row r="52" spans="1:260" ht="15">
      <c r="A52" s="208">
        <v>3</v>
      </c>
      <c r="B52" s="197" t="s">
        <v>202</v>
      </c>
      <c r="C52" s="198">
        <v>1</v>
      </c>
      <c r="D52" s="199" t="s">
        <v>103</v>
      </c>
      <c r="E52" s="200">
        <v>38000</v>
      </c>
      <c r="F52" s="201">
        <f>E52*$C52</f>
        <v>38000</v>
      </c>
      <c r="G52" s="200">
        <v>27000</v>
      </c>
      <c r="H52" s="201">
        <f>G52*$C52</f>
        <v>27000</v>
      </c>
      <c r="I52" s="200">
        <v>37000</v>
      </c>
      <c r="J52" s="201">
        <f>I52*$C52</f>
        <v>37000</v>
      </c>
      <c r="K52" s="200">
        <v>35000</v>
      </c>
      <c r="L52" s="201">
        <f>K52*$C52</f>
        <v>35000</v>
      </c>
      <c r="M52" s="200">
        <v>24500</v>
      </c>
      <c r="N52" s="201">
        <f>M52*$C52</f>
        <v>24500</v>
      </c>
      <c r="O52" s="200">
        <v>24500</v>
      </c>
      <c r="P52" s="201">
        <f>O52*$C52</f>
        <v>24500</v>
      </c>
      <c r="Q52" s="200">
        <v>27000</v>
      </c>
      <c r="R52" s="201">
        <f>Q52*$C52</f>
        <v>27000</v>
      </c>
      <c r="S52" s="200">
        <v>25500</v>
      </c>
      <c r="T52" s="201">
        <f>S52*$C52</f>
        <v>25500</v>
      </c>
      <c r="U52" s="790">
        <f>MIN(E52:R52)</f>
        <v>24500</v>
      </c>
      <c r="V52" s="791">
        <f>U52*$C52</f>
        <v>24500</v>
      </c>
      <c r="IY52" s="184"/>
      <c r="IZ52" s="184"/>
    </row>
    <row r="53" spans="1:260">
      <c r="A53" s="208"/>
      <c r="B53" s="203" t="s">
        <v>203</v>
      </c>
      <c r="C53" s="198"/>
      <c r="D53" s="199"/>
      <c r="E53" s="200"/>
      <c r="F53" s="201"/>
      <c r="G53" s="200"/>
      <c r="H53" s="201"/>
      <c r="I53" s="200"/>
      <c r="J53" s="201"/>
      <c r="K53" s="200"/>
      <c r="L53" s="201"/>
      <c r="M53" s="200"/>
      <c r="N53" s="201"/>
      <c r="O53" s="200"/>
      <c r="P53" s="201"/>
      <c r="Q53" s="200"/>
      <c r="R53" s="201"/>
      <c r="S53" s="200"/>
      <c r="T53" s="201"/>
      <c r="U53" s="790"/>
      <c r="V53" s="791"/>
      <c r="IY53" s="184"/>
      <c r="IZ53" s="184"/>
    </row>
    <row r="54" spans="1:260">
      <c r="A54" s="208"/>
      <c r="B54" s="224" t="s">
        <v>204</v>
      </c>
      <c r="C54" s="198"/>
      <c r="D54" s="199"/>
      <c r="E54" s="200"/>
      <c r="F54" s="201"/>
      <c r="G54" s="200"/>
      <c r="H54" s="201"/>
      <c r="I54" s="200"/>
      <c r="J54" s="201"/>
      <c r="K54" s="200"/>
      <c r="L54" s="201"/>
      <c r="M54" s="200"/>
      <c r="N54" s="201"/>
      <c r="O54" s="200"/>
      <c r="P54" s="201"/>
      <c r="Q54" s="200"/>
      <c r="R54" s="201"/>
      <c r="S54" s="200"/>
      <c r="T54" s="201"/>
      <c r="U54" s="790"/>
      <c r="V54" s="791"/>
      <c r="IY54" s="184"/>
      <c r="IZ54" s="184"/>
    </row>
    <row r="55" spans="1:260">
      <c r="A55" s="208"/>
      <c r="B55" s="205" t="s">
        <v>205</v>
      </c>
      <c r="C55" s="198"/>
      <c r="D55" s="199"/>
      <c r="E55" s="200"/>
      <c r="F55" s="201"/>
      <c r="G55" s="200"/>
      <c r="H55" s="201"/>
      <c r="I55" s="200"/>
      <c r="J55" s="201"/>
      <c r="K55" s="200"/>
      <c r="L55" s="201"/>
      <c r="M55" s="200"/>
      <c r="N55" s="201"/>
      <c r="O55" s="200"/>
      <c r="P55" s="201"/>
      <c r="Q55" s="200"/>
      <c r="R55" s="201"/>
      <c r="S55" s="200"/>
      <c r="T55" s="201"/>
      <c r="U55" s="790"/>
      <c r="V55" s="791"/>
      <c r="IY55" s="184"/>
      <c r="IZ55" s="184"/>
    </row>
    <row r="56" spans="1:260">
      <c r="A56" s="208"/>
      <c r="B56" s="224" t="s">
        <v>206</v>
      </c>
      <c r="C56" s="198"/>
      <c r="D56" s="199"/>
      <c r="E56" s="200"/>
      <c r="F56" s="201"/>
      <c r="G56" s="200"/>
      <c r="H56" s="201"/>
      <c r="I56" s="200"/>
      <c r="J56" s="201"/>
      <c r="K56" s="200"/>
      <c r="L56" s="201"/>
      <c r="M56" s="200"/>
      <c r="N56" s="201"/>
      <c r="O56" s="200"/>
      <c r="P56" s="201"/>
      <c r="Q56" s="200"/>
      <c r="R56" s="201"/>
      <c r="S56" s="200"/>
      <c r="T56" s="201"/>
      <c r="U56" s="790"/>
      <c r="V56" s="791"/>
      <c r="IY56" s="184"/>
      <c r="IZ56" s="184"/>
    </row>
    <row r="57" spans="1:260">
      <c r="A57" s="208"/>
      <c r="B57" s="224"/>
      <c r="C57" s="198"/>
      <c r="D57" s="199"/>
      <c r="E57" s="200"/>
      <c r="F57" s="201"/>
      <c r="G57" s="200"/>
      <c r="H57" s="201"/>
      <c r="I57" s="200"/>
      <c r="J57" s="201"/>
      <c r="K57" s="200"/>
      <c r="L57" s="201"/>
      <c r="M57" s="200"/>
      <c r="N57" s="201"/>
      <c r="O57" s="200"/>
      <c r="P57" s="201"/>
      <c r="Q57" s="200"/>
      <c r="R57" s="201"/>
      <c r="S57" s="200"/>
      <c r="T57" s="201"/>
      <c r="U57" s="790"/>
      <c r="V57" s="791"/>
      <c r="IY57" s="184"/>
      <c r="IZ57" s="184"/>
    </row>
    <row r="58" spans="1:260" ht="15">
      <c r="A58" s="208">
        <v>4</v>
      </c>
      <c r="B58" s="197" t="s">
        <v>207</v>
      </c>
      <c r="C58" s="198">
        <v>1</v>
      </c>
      <c r="D58" s="199" t="s">
        <v>103</v>
      </c>
      <c r="E58" s="200">
        <v>16000</v>
      </c>
      <c r="F58" s="201">
        <f>E58*$C58</f>
        <v>16000</v>
      </c>
      <c r="G58" s="200">
        <v>14000</v>
      </c>
      <c r="H58" s="201">
        <f>G58*$C58</f>
        <v>14000</v>
      </c>
      <c r="I58" s="200">
        <v>41000</v>
      </c>
      <c r="J58" s="201">
        <f>I58*$C58</f>
        <v>41000</v>
      </c>
      <c r="K58" s="200">
        <v>36000</v>
      </c>
      <c r="L58" s="201">
        <f>K58*$C58</f>
        <v>36000</v>
      </c>
      <c r="M58" s="200">
        <v>18550</v>
      </c>
      <c r="N58" s="201">
        <f>M58*$C58</f>
        <v>18550</v>
      </c>
      <c r="O58" s="200">
        <v>18550</v>
      </c>
      <c r="P58" s="201">
        <f>O58*$C58</f>
        <v>18550</v>
      </c>
      <c r="Q58" s="200">
        <v>14300</v>
      </c>
      <c r="R58" s="201">
        <f>Q58*$C58</f>
        <v>14300</v>
      </c>
      <c r="S58" s="200">
        <v>14300</v>
      </c>
      <c r="T58" s="201">
        <f>S58*$C58</f>
        <v>14300</v>
      </c>
      <c r="U58" s="790">
        <f>MIN(E58:R58)</f>
        <v>14000</v>
      </c>
      <c r="V58" s="791">
        <f>U58*$C58</f>
        <v>14000</v>
      </c>
      <c r="IY58" s="184"/>
      <c r="IZ58" s="184"/>
    </row>
    <row r="59" spans="1:260">
      <c r="A59" s="208"/>
      <c r="B59" s="203" t="s">
        <v>208</v>
      </c>
      <c r="C59" s="198"/>
      <c r="D59" s="199"/>
      <c r="E59" s="200"/>
      <c r="F59" s="201"/>
      <c r="G59" s="200"/>
      <c r="H59" s="201"/>
      <c r="I59" s="200"/>
      <c r="J59" s="201"/>
      <c r="K59" s="200"/>
      <c r="L59" s="201"/>
      <c r="M59" s="200"/>
      <c r="N59" s="201"/>
      <c r="O59" s="200"/>
      <c r="P59" s="201"/>
      <c r="Q59" s="200"/>
      <c r="R59" s="201"/>
      <c r="S59" s="200"/>
      <c r="T59" s="201"/>
      <c r="U59" s="790"/>
      <c r="V59" s="791"/>
      <c r="IY59" s="184"/>
      <c r="IZ59" s="184"/>
    </row>
    <row r="60" spans="1:260">
      <c r="A60" s="208"/>
      <c r="B60" s="205" t="s">
        <v>209</v>
      </c>
      <c r="C60" s="198"/>
      <c r="D60" s="199"/>
      <c r="E60" s="200"/>
      <c r="F60" s="201"/>
      <c r="G60" s="200"/>
      <c r="H60" s="201"/>
      <c r="I60" s="200"/>
      <c r="J60" s="201"/>
      <c r="K60" s="200"/>
      <c r="L60" s="201"/>
      <c r="M60" s="200"/>
      <c r="N60" s="201"/>
      <c r="O60" s="200"/>
      <c r="P60" s="201"/>
      <c r="Q60" s="200"/>
      <c r="R60" s="201"/>
      <c r="S60" s="200"/>
      <c r="T60" s="201"/>
      <c r="U60" s="790"/>
      <c r="V60" s="791"/>
      <c r="IY60" s="184"/>
      <c r="IZ60" s="184"/>
    </row>
    <row r="61" spans="1:260">
      <c r="A61" s="208"/>
      <c r="B61" s="203" t="s">
        <v>210</v>
      </c>
      <c r="C61" s="198"/>
      <c r="D61" s="199"/>
      <c r="E61" s="200"/>
      <c r="F61" s="201"/>
      <c r="G61" s="200"/>
      <c r="H61" s="201"/>
      <c r="I61" s="200"/>
      <c r="J61" s="201"/>
      <c r="K61" s="200"/>
      <c r="L61" s="201"/>
      <c r="M61" s="200"/>
      <c r="N61" s="201"/>
      <c r="O61" s="200"/>
      <c r="P61" s="201"/>
      <c r="Q61" s="200"/>
      <c r="R61" s="201"/>
      <c r="S61" s="200"/>
      <c r="T61" s="201"/>
      <c r="U61" s="790"/>
      <c r="V61" s="791"/>
      <c r="IY61" s="184"/>
      <c r="IZ61" s="184"/>
    </row>
    <row r="62" spans="1:260">
      <c r="A62" s="208"/>
      <c r="B62" s="203"/>
      <c r="C62" s="198"/>
      <c r="D62" s="199"/>
      <c r="E62" s="200"/>
      <c r="F62" s="201"/>
      <c r="G62" s="200"/>
      <c r="H62" s="201"/>
      <c r="I62" s="200"/>
      <c r="J62" s="201"/>
      <c r="K62" s="200"/>
      <c r="L62" s="201"/>
      <c r="M62" s="200"/>
      <c r="N62" s="201"/>
      <c r="O62" s="200"/>
      <c r="P62" s="201"/>
      <c r="Q62" s="200"/>
      <c r="R62" s="201"/>
      <c r="S62" s="200"/>
      <c r="T62" s="201"/>
      <c r="U62" s="790"/>
      <c r="V62" s="791"/>
      <c r="IY62" s="184"/>
      <c r="IZ62" s="184"/>
    </row>
    <row r="63" spans="1:260" ht="15">
      <c r="A63" s="217"/>
      <c r="B63" s="191" t="s">
        <v>211</v>
      </c>
      <c r="C63" s="192"/>
      <c r="D63" s="218"/>
      <c r="E63" s="194"/>
      <c r="F63" s="219">
        <f>SUM(F44:F62)</f>
        <v>88000</v>
      </c>
      <c r="G63" s="194"/>
      <c r="H63" s="219">
        <f>SUM(H44:H62)</f>
        <v>68000</v>
      </c>
      <c r="I63" s="194"/>
      <c r="J63" s="219">
        <f>SUM(J44:J62)</f>
        <v>115600</v>
      </c>
      <c r="K63" s="194"/>
      <c r="L63" s="219">
        <f>SUM(L44:L62)</f>
        <v>106000</v>
      </c>
      <c r="M63" s="194">
        <v>0</v>
      </c>
      <c r="N63" s="219">
        <f>SUM(N44:N62)</f>
        <v>65550</v>
      </c>
      <c r="O63" s="194">
        <v>0</v>
      </c>
      <c r="P63" s="219">
        <f>SUM(P44:P62)</f>
        <v>65550</v>
      </c>
      <c r="Q63" s="194"/>
      <c r="R63" s="219">
        <f>SUM(R44:R62)</f>
        <v>72300</v>
      </c>
      <c r="S63" s="194"/>
      <c r="T63" s="219">
        <f>SUM(T44:T62)</f>
        <v>68300</v>
      </c>
      <c r="U63" s="788"/>
      <c r="V63" s="794">
        <f>SUM(V44:V62)</f>
        <v>61000</v>
      </c>
    </row>
    <row r="64" spans="1:260">
      <c r="A64" s="208"/>
      <c r="B64" s="203"/>
      <c r="C64" s="198"/>
      <c r="D64" s="199"/>
      <c r="E64" s="200"/>
      <c r="F64" s="201"/>
      <c r="G64" s="200"/>
      <c r="H64" s="201"/>
      <c r="I64" s="200"/>
      <c r="J64" s="201"/>
      <c r="K64" s="200"/>
      <c r="L64" s="201"/>
      <c r="M64" s="200">
        <v>0</v>
      </c>
      <c r="N64" s="201"/>
      <c r="O64" s="200">
        <v>0</v>
      </c>
      <c r="P64" s="201"/>
      <c r="Q64" s="200"/>
      <c r="R64" s="201"/>
      <c r="S64" s="200"/>
      <c r="T64" s="201"/>
      <c r="U64" s="790"/>
      <c r="V64" s="791"/>
    </row>
    <row r="65" spans="1:260" ht="15">
      <c r="A65" s="223" t="s">
        <v>212</v>
      </c>
      <c r="B65" s="191" t="s">
        <v>140</v>
      </c>
      <c r="C65" s="192"/>
      <c r="D65" s="220"/>
      <c r="E65" s="194"/>
      <c r="F65" s="195"/>
      <c r="G65" s="194"/>
      <c r="H65" s="195"/>
      <c r="I65" s="194"/>
      <c r="J65" s="195"/>
      <c r="K65" s="194"/>
      <c r="L65" s="195"/>
      <c r="M65" s="194">
        <v>0</v>
      </c>
      <c r="N65" s="195"/>
      <c r="O65" s="194">
        <v>0</v>
      </c>
      <c r="P65" s="195"/>
      <c r="Q65" s="194"/>
      <c r="R65" s="195"/>
      <c r="S65" s="194"/>
      <c r="T65" s="195"/>
      <c r="U65" s="788"/>
      <c r="V65" s="789"/>
    </row>
    <row r="66" spans="1:260" ht="101.25">
      <c r="A66" s="208"/>
      <c r="B66" s="203" t="s">
        <v>213</v>
      </c>
      <c r="C66" s="198"/>
      <c r="D66" s="199"/>
      <c r="E66" s="200"/>
      <c r="F66" s="201"/>
      <c r="G66" s="200"/>
      <c r="H66" s="201"/>
      <c r="I66" s="200"/>
      <c r="J66" s="201"/>
      <c r="K66" s="200"/>
      <c r="L66" s="201"/>
      <c r="M66" s="200">
        <v>0</v>
      </c>
      <c r="N66" s="201"/>
      <c r="O66" s="200">
        <v>0</v>
      </c>
      <c r="P66" s="201"/>
      <c r="Q66" s="200"/>
      <c r="R66" s="201"/>
      <c r="S66" s="200"/>
      <c r="T66" s="201"/>
      <c r="U66" s="790"/>
      <c r="V66" s="791"/>
    </row>
    <row r="67" spans="1:260">
      <c r="A67" s="208">
        <v>5</v>
      </c>
      <c r="B67" s="203" t="s">
        <v>214</v>
      </c>
      <c r="C67" s="225">
        <v>80</v>
      </c>
      <c r="D67" s="199" t="s">
        <v>215</v>
      </c>
      <c r="E67" s="200">
        <v>1150</v>
      </c>
      <c r="F67" s="201">
        <f t="shared" ref="F67:J73" si="8">E67*$C67</f>
        <v>92000</v>
      </c>
      <c r="G67" s="200">
        <v>400</v>
      </c>
      <c r="H67" s="201">
        <f t="shared" ref="H67:H73" si="9">G67*$C67</f>
        <v>32000</v>
      </c>
      <c r="I67" s="200">
        <v>1860</v>
      </c>
      <c r="J67" s="201">
        <f t="shared" si="8"/>
        <v>148800</v>
      </c>
      <c r="K67" s="200">
        <v>1560</v>
      </c>
      <c r="L67" s="201">
        <f t="shared" ref="L67:L73" si="10">K67*$C67</f>
        <v>124800</v>
      </c>
      <c r="M67" s="200">
        <v>850</v>
      </c>
      <c r="N67" s="201">
        <f t="shared" ref="N67:N73" si="11">M67*$C67</f>
        <v>68000</v>
      </c>
      <c r="O67" s="200">
        <v>850</v>
      </c>
      <c r="P67" s="201">
        <f t="shared" ref="P67:P73" si="12">O67*$C67</f>
        <v>68000</v>
      </c>
      <c r="Q67" s="200">
        <v>240</v>
      </c>
      <c r="R67" s="201">
        <f t="shared" ref="R67:R73" si="13">Q67*$C67</f>
        <v>19200</v>
      </c>
      <c r="S67" s="200">
        <v>240</v>
      </c>
      <c r="T67" s="201">
        <f t="shared" ref="T67:T73" si="14">S67*$C67</f>
        <v>19200</v>
      </c>
      <c r="U67" s="790">
        <f>MIN(E67:R67)</f>
        <v>240</v>
      </c>
      <c r="V67" s="791">
        <f t="shared" ref="V67:V73" si="15">U67*$C67</f>
        <v>19200</v>
      </c>
      <c r="IZ67" s="204"/>
    </row>
    <row r="68" spans="1:260">
      <c r="A68" s="208">
        <v>9</v>
      </c>
      <c r="B68" s="203" t="s">
        <v>216</v>
      </c>
      <c r="C68" s="225">
        <v>100</v>
      </c>
      <c r="D68" s="199" t="s">
        <v>215</v>
      </c>
      <c r="E68" s="200">
        <v>650</v>
      </c>
      <c r="F68" s="201">
        <f t="shared" si="8"/>
        <v>65000</v>
      </c>
      <c r="G68" s="200">
        <v>350</v>
      </c>
      <c r="H68" s="201">
        <f t="shared" si="9"/>
        <v>35000</v>
      </c>
      <c r="I68" s="200">
        <v>1350</v>
      </c>
      <c r="J68" s="201">
        <f t="shared" si="8"/>
        <v>135000</v>
      </c>
      <c r="K68" s="200">
        <v>1060</v>
      </c>
      <c r="L68" s="201">
        <f t="shared" si="10"/>
        <v>106000</v>
      </c>
      <c r="M68" s="200">
        <v>450</v>
      </c>
      <c r="N68" s="201">
        <f t="shared" si="11"/>
        <v>45000</v>
      </c>
      <c r="O68" s="200">
        <v>450</v>
      </c>
      <c r="P68" s="201">
        <f t="shared" si="12"/>
        <v>45000</v>
      </c>
      <c r="Q68" s="200">
        <v>240</v>
      </c>
      <c r="R68" s="201">
        <f t="shared" si="13"/>
        <v>24000</v>
      </c>
      <c r="S68" s="200">
        <v>240</v>
      </c>
      <c r="T68" s="201">
        <f t="shared" si="14"/>
        <v>24000</v>
      </c>
      <c r="U68" s="790">
        <f>MIN(E68:R68)</f>
        <v>240</v>
      </c>
      <c r="V68" s="791">
        <f t="shared" si="15"/>
        <v>24000</v>
      </c>
      <c r="IZ68" s="204"/>
    </row>
    <row r="69" spans="1:260">
      <c r="A69" s="208">
        <v>10</v>
      </c>
      <c r="B69" s="205" t="s">
        <v>217</v>
      </c>
      <c r="C69" s="226">
        <v>50</v>
      </c>
      <c r="D69" s="199" t="s">
        <v>215</v>
      </c>
      <c r="E69" s="200">
        <v>600</v>
      </c>
      <c r="F69" s="201">
        <f t="shared" si="8"/>
        <v>30000</v>
      </c>
      <c r="G69" s="200">
        <v>600</v>
      </c>
      <c r="H69" s="201">
        <f t="shared" si="9"/>
        <v>30000</v>
      </c>
      <c r="I69" s="200">
        <v>760</v>
      </c>
      <c r="J69" s="201">
        <f t="shared" si="8"/>
        <v>38000</v>
      </c>
      <c r="K69" s="200">
        <v>660</v>
      </c>
      <c r="L69" s="201">
        <f t="shared" si="10"/>
        <v>33000</v>
      </c>
      <c r="M69" s="200">
        <v>350</v>
      </c>
      <c r="N69" s="201">
        <f t="shared" si="11"/>
        <v>17500</v>
      </c>
      <c r="O69" s="200">
        <v>350</v>
      </c>
      <c r="P69" s="201">
        <f t="shared" si="12"/>
        <v>17500</v>
      </c>
      <c r="Q69" s="200">
        <v>260</v>
      </c>
      <c r="R69" s="201">
        <f t="shared" si="13"/>
        <v>13000</v>
      </c>
      <c r="S69" s="200">
        <v>260</v>
      </c>
      <c r="T69" s="201">
        <f t="shared" si="14"/>
        <v>13000</v>
      </c>
      <c r="U69" s="790">
        <f>MIN(E69:R69)</f>
        <v>260</v>
      </c>
      <c r="V69" s="791">
        <f t="shared" si="15"/>
        <v>13000</v>
      </c>
      <c r="IZ69" s="204"/>
    </row>
    <row r="70" spans="1:260">
      <c r="A70" s="208">
        <v>15</v>
      </c>
      <c r="B70" s="205" t="s">
        <v>218</v>
      </c>
      <c r="C70" s="226">
        <v>70</v>
      </c>
      <c r="D70" s="199" t="s">
        <v>215</v>
      </c>
      <c r="E70" s="200">
        <v>550</v>
      </c>
      <c r="F70" s="201">
        <f t="shared" si="8"/>
        <v>38500</v>
      </c>
      <c r="G70" s="200">
        <v>450</v>
      </c>
      <c r="H70" s="201">
        <f t="shared" si="9"/>
        <v>31500</v>
      </c>
      <c r="I70" s="200">
        <v>540</v>
      </c>
      <c r="J70" s="201">
        <f t="shared" si="8"/>
        <v>37800</v>
      </c>
      <c r="K70" s="200">
        <v>430</v>
      </c>
      <c r="L70" s="201">
        <f t="shared" si="10"/>
        <v>30100</v>
      </c>
      <c r="M70" s="200">
        <v>450</v>
      </c>
      <c r="N70" s="201">
        <f t="shared" si="11"/>
        <v>31500</v>
      </c>
      <c r="O70" s="200">
        <v>450</v>
      </c>
      <c r="P70" s="201">
        <f t="shared" si="12"/>
        <v>31500</v>
      </c>
      <c r="Q70" s="200">
        <v>425</v>
      </c>
      <c r="R70" s="201">
        <f t="shared" si="13"/>
        <v>29750</v>
      </c>
      <c r="S70" s="200">
        <v>425</v>
      </c>
      <c r="T70" s="201">
        <f t="shared" si="14"/>
        <v>29750</v>
      </c>
      <c r="U70" s="790">
        <f>MIN(E70:R70)</f>
        <v>425</v>
      </c>
      <c r="V70" s="791">
        <f t="shared" si="15"/>
        <v>29750</v>
      </c>
      <c r="IZ70" s="204"/>
    </row>
    <row r="71" spans="1:260">
      <c r="A71" s="208">
        <v>17</v>
      </c>
      <c r="B71" s="203" t="s">
        <v>219</v>
      </c>
      <c r="C71" s="225">
        <v>30</v>
      </c>
      <c r="D71" s="199" t="s">
        <v>215</v>
      </c>
      <c r="E71" s="200">
        <v>500</v>
      </c>
      <c r="F71" s="201">
        <f t="shared" si="8"/>
        <v>15000</v>
      </c>
      <c r="G71" s="200">
        <v>400</v>
      </c>
      <c r="H71" s="201">
        <f t="shared" si="9"/>
        <v>12000</v>
      </c>
      <c r="I71" s="200">
        <v>360</v>
      </c>
      <c r="J71" s="201">
        <f t="shared" si="8"/>
        <v>10800</v>
      </c>
      <c r="K71" s="200">
        <v>360</v>
      </c>
      <c r="L71" s="201">
        <f t="shared" si="10"/>
        <v>10800</v>
      </c>
      <c r="M71" s="200">
        <v>650</v>
      </c>
      <c r="N71" s="201">
        <f t="shared" si="11"/>
        <v>19500</v>
      </c>
      <c r="O71" s="200">
        <v>650</v>
      </c>
      <c r="P71" s="201">
        <f t="shared" si="12"/>
        <v>19500</v>
      </c>
      <c r="Q71" s="200">
        <v>410</v>
      </c>
      <c r="R71" s="201">
        <f t="shared" si="13"/>
        <v>12300</v>
      </c>
      <c r="S71" s="200">
        <v>380</v>
      </c>
      <c r="T71" s="201">
        <f t="shared" si="14"/>
        <v>11400</v>
      </c>
      <c r="U71" s="790">
        <f>MIN(E71:R71)</f>
        <v>360</v>
      </c>
      <c r="V71" s="791">
        <f t="shared" si="15"/>
        <v>10800</v>
      </c>
      <c r="IZ71" s="204"/>
    </row>
    <row r="72" spans="1:260">
      <c r="A72" s="208">
        <v>18</v>
      </c>
      <c r="B72" s="203" t="s">
        <v>220</v>
      </c>
      <c r="C72" s="226">
        <v>50</v>
      </c>
      <c r="D72" s="199" t="s">
        <v>215</v>
      </c>
      <c r="E72" s="200">
        <v>500</v>
      </c>
      <c r="F72" s="201">
        <f t="shared" si="8"/>
        <v>25000</v>
      </c>
      <c r="G72" s="200">
        <v>400</v>
      </c>
      <c r="H72" s="201">
        <f t="shared" si="9"/>
        <v>20000</v>
      </c>
      <c r="I72" s="200">
        <v>350</v>
      </c>
      <c r="J72" s="201">
        <f t="shared" si="8"/>
        <v>17500</v>
      </c>
      <c r="K72" s="200">
        <v>280</v>
      </c>
      <c r="L72" s="201">
        <f t="shared" si="10"/>
        <v>14000</v>
      </c>
      <c r="M72" s="200">
        <v>350</v>
      </c>
      <c r="N72" s="201">
        <f t="shared" si="11"/>
        <v>17500</v>
      </c>
      <c r="O72" s="200">
        <v>350</v>
      </c>
      <c r="P72" s="201">
        <f t="shared" si="12"/>
        <v>17500</v>
      </c>
      <c r="Q72" s="200">
        <v>410</v>
      </c>
      <c r="R72" s="201">
        <f t="shared" si="13"/>
        <v>20500</v>
      </c>
      <c r="S72" s="200">
        <v>350</v>
      </c>
      <c r="T72" s="201">
        <f t="shared" si="14"/>
        <v>17500</v>
      </c>
      <c r="U72" s="790">
        <f>MIN(E72:R72)</f>
        <v>280</v>
      </c>
      <c r="V72" s="791">
        <f t="shared" si="15"/>
        <v>14000</v>
      </c>
      <c r="IZ72" s="204"/>
    </row>
    <row r="73" spans="1:260">
      <c r="A73" s="208">
        <v>19</v>
      </c>
      <c r="B73" s="203" t="s">
        <v>221</v>
      </c>
      <c r="C73" s="226">
        <v>80</v>
      </c>
      <c r="D73" s="199" t="s">
        <v>215</v>
      </c>
      <c r="E73" s="200">
        <v>450</v>
      </c>
      <c r="F73" s="201">
        <f t="shared" si="8"/>
        <v>36000</v>
      </c>
      <c r="G73" s="200">
        <v>350</v>
      </c>
      <c r="H73" s="201">
        <f t="shared" si="9"/>
        <v>28000</v>
      </c>
      <c r="I73" s="200">
        <v>270</v>
      </c>
      <c r="J73" s="201">
        <f t="shared" si="8"/>
        <v>21600</v>
      </c>
      <c r="K73" s="200">
        <v>210</v>
      </c>
      <c r="L73" s="201">
        <f t="shared" si="10"/>
        <v>16800</v>
      </c>
      <c r="M73" s="200">
        <v>250</v>
      </c>
      <c r="N73" s="201">
        <f t="shared" si="11"/>
        <v>20000</v>
      </c>
      <c r="O73" s="200">
        <v>250</v>
      </c>
      <c r="P73" s="201">
        <f t="shared" si="12"/>
        <v>20000</v>
      </c>
      <c r="Q73" s="200">
        <v>410</v>
      </c>
      <c r="R73" s="201">
        <f t="shared" si="13"/>
        <v>32800</v>
      </c>
      <c r="S73" s="200">
        <v>310</v>
      </c>
      <c r="T73" s="201">
        <f t="shared" si="14"/>
        <v>24800</v>
      </c>
      <c r="U73" s="790">
        <f>MIN(E73:R73)</f>
        <v>210</v>
      </c>
      <c r="V73" s="791">
        <f t="shared" si="15"/>
        <v>16800</v>
      </c>
      <c r="IZ73" s="204"/>
    </row>
    <row r="74" spans="1:260">
      <c r="A74" s="208"/>
      <c r="B74" s="203"/>
      <c r="C74" s="198"/>
      <c r="D74" s="199"/>
      <c r="E74" s="200"/>
      <c r="F74" s="201"/>
      <c r="G74" s="200"/>
      <c r="H74" s="201"/>
      <c r="I74" s="200"/>
      <c r="J74" s="201"/>
      <c r="K74" s="200"/>
      <c r="L74" s="201"/>
      <c r="M74" s="200">
        <v>0</v>
      </c>
      <c r="N74" s="201"/>
      <c r="O74" s="200">
        <v>0</v>
      </c>
      <c r="P74" s="201"/>
      <c r="Q74" s="200"/>
      <c r="R74" s="201"/>
      <c r="S74" s="200"/>
      <c r="T74" s="201"/>
      <c r="U74" s="790"/>
      <c r="V74" s="791"/>
      <c r="IZ74" s="204"/>
    </row>
    <row r="75" spans="1:260" ht="30">
      <c r="A75" s="227" t="s">
        <v>114</v>
      </c>
      <c r="B75" s="228" t="s">
        <v>222</v>
      </c>
      <c r="C75" s="198"/>
      <c r="D75" s="199"/>
      <c r="E75" s="200"/>
      <c r="F75" s="201"/>
      <c r="G75" s="200"/>
      <c r="H75" s="201"/>
      <c r="I75" s="200"/>
      <c r="J75" s="201"/>
      <c r="K75" s="200"/>
      <c r="L75" s="201"/>
      <c r="M75" s="200">
        <v>0</v>
      </c>
      <c r="N75" s="201"/>
      <c r="O75" s="200">
        <v>0</v>
      </c>
      <c r="P75" s="201"/>
      <c r="Q75" s="200"/>
      <c r="R75" s="201"/>
      <c r="S75" s="200"/>
      <c r="T75" s="201"/>
      <c r="U75" s="790"/>
      <c r="V75" s="791"/>
      <c r="IZ75" s="204"/>
    </row>
    <row r="76" spans="1:260">
      <c r="A76" s="208"/>
      <c r="B76" s="203"/>
      <c r="C76" s="198"/>
      <c r="D76" s="199"/>
      <c r="E76" s="200"/>
      <c r="F76" s="201"/>
      <c r="G76" s="200"/>
      <c r="H76" s="201"/>
      <c r="I76" s="200"/>
      <c r="J76" s="201"/>
      <c r="K76" s="200"/>
      <c r="L76" s="201"/>
      <c r="M76" s="200">
        <v>0</v>
      </c>
      <c r="N76" s="201"/>
      <c r="O76" s="200">
        <v>0</v>
      </c>
      <c r="P76" s="201"/>
      <c r="Q76" s="200"/>
      <c r="R76" s="201"/>
      <c r="S76" s="200"/>
      <c r="T76" s="201"/>
      <c r="U76" s="790"/>
      <c r="V76" s="791"/>
      <c r="IZ76" s="204"/>
    </row>
    <row r="77" spans="1:260">
      <c r="A77" s="208">
        <v>5</v>
      </c>
      <c r="B77" s="203" t="s">
        <v>214</v>
      </c>
      <c r="C77" s="225">
        <v>2</v>
      </c>
      <c r="D77" s="199" t="s">
        <v>103</v>
      </c>
      <c r="E77" s="200">
        <v>1400</v>
      </c>
      <c r="F77" s="201">
        <f t="shared" ref="F77:J83" si="16">E77*$C77</f>
        <v>2800</v>
      </c>
      <c r="G77" s="200">
        <v>1250</v>
      </c>
      <c r="H77" s="201">
        <f t="shared" ref="H77:H83" si="17">G77*$C77</f>
        <v>2500</v>
      </c>
      <c r="I77" s="200">
        <v>3500</v>
      </c>
      <c r="J77" s="201">
        <f t="shared" si="16"/>
        <v>7000</v>
      </c>
      <c r="K77" s="200">
        <v>3500</v>
      </c>
      <c r="L77" s="201">
        <f t="shared" ref="L77:L83" si="18">K77*$C77</f>
        <v>7000</v>
      </c>
      <c r="M77" s="200">
        <v>3375</v>
      </c>
      <c r="N77" s="201">
        <f t="shared" ref="N77:N83" si="19">M77*$C77</f>
        <v>6750</v>
      </c>
      <c r="O77" s="200">
        <v>2000</v>
      </c>
      <c r="P77" s="201">
        <f t="shared" ref="P77:P83" si="20">O77*$C77</f>
        <v>4000</v>
      </c>
      <c r="Q77" s="200">
        <v>950</v>
      </c>
      <c r="R77" s="201">
        <f t="shared" ref="R77:R83" si="21">Q77*$C77</f>
        <v>1900</v>
      </c>
      <c r="S77" s="200">
        <v>950</v>
      </c>
      <c r="T77" s="201">
        <f t="shared" ref="T77:T83" si="22">S77*$C77</f>
        <v>1900</v>
      </c>
      <c r="U77" s="790">
        <f>MIN(E77:R77)</f>
        <v>950</v>
      </c>
      <c r="V77" s="791">
        <f t="shared" ref="V77:V83" si="23">U77*$C77</f>
        <v>1900</v>
      </c>
      <c r="IZ77" s="204"/>
    </row>
    <row r="78" spans="1:260">
      <c r="A78" s="208">
        <v>9</v>
      </c>
      <c r="B78" s="203" t="s">
        <v>216</v>
      </c>
      <c r="C78" s="198">
        <v>2</v>
      </c>
      <c r="D78" s="199" t="s">
        <v>103</v>
      </c>
      <c r="E78" s="200">
        <v>1200</v>
      </c>
      <c r="F78" s="201">
        <f t="shared" si="16"/>
        <v>2400</v>
      </c>
      <c r="G78" s="200">
        <v>1150</v>
      </c>
      <c r="H78" s="201">
        <f t="shared" si="17"/>
        <v>2300</v>
      </c>
      <c r="I78" s="200">
        <v>3000</v>
      </c>
      <c r="J78" s="201">
        <f t="shared" si="16"/>
        <v>6000</v>
      </c>
      <c r="K78" s="200">
        <v>3000</v>
      </c>
      <c r="L78" s="201">
        <f t="shared" si="18"/>
        <v>6000</v>
      </c>
      <c r="M78" s="200">
        <v>2025.0000000000002</v>
      </c>
      <c r="N78" s="201">
        <f t="shared" si="19"/>
        <v>4050.0000000000005</v>
      </c>
      <c r="O78" s="200">
        <v>1500</v>
      </c>
      <c r="P78" s="201">
        <f t="shared" si="20"/>
        <v>3000</v>
      </c>
      <c r="Q78" s="200">
        <v>650</v>
      </c>
      <c r="R78" s="201">
        <f t="shared" si="21"/>
        <v>1300</v>
      </c>
      <c r="S78" s="200">
        <v>650</v>
      </c>
      <c r="T78" s="201">
        <f t="shared" si="22"/>
        <v>1300</v>
      </c>
      <c r="U78" s="790">
        <f>MIN(E78:R78)</f>
        <v>650</v>
      </c>
      <c r="V78" s="791">
        <f t="shared" si="23"/>
        <v>1300</v>
      </c>
      <c r="IZ78" s="204"/>
    </row>
    <row r="79" spans="1:260">
      <c r="A79" s="208">
        <v>10</v>
      </c>
      <c r="B79" s="203" t="s">
        <v>217</v>
      </c>
      <c r="C79" s="198">
        <v>8</v>
      </c>
      <c r="D79" s="199" t="s">
        <v>103</v>
      </c>
      <c r="E79" s="200">
        <v>1100</v>
      </c>
      <c r="F79" s="201">
        <f t="shared" si="16"/>
        <v>8800</v>
      </c>
      <c r="G79" s="200">
        <v>850</v>
      </c>
      <c r="H79" s="201">
        <f t="shared" si="17"/>
        <v>6800</v>
      </c>
      <c r="I79" s="200">
        <v>1500</v>
      </c>
      <c r="J79" s="201">
        <f t="shared" si="16"/>
        <v>12000</v>
      </c>
      <c r="K79" s="200">
        <v>1500</v>
      </c>
      <c r="L79" s="201">
        <f t="shared" si="18"/>
        <v>12000</v>
      </c>
      <c r="M79" s="200">
        <v>1350</v>
      </c>
      <c r="N79" s="201">
        <f t="shared" si="19"/>
        <v>10800</v>
      </c>
      <c r="O79" s="200">
        <v>950</v>
      </c>
      <c r="P79" s="201">
        <f t="shared" si="20"/>
        <v>7600</v>
      </c>
      <c r="Q79" s="200">
        <v>600</v>
      </c>
      <c r="R79" s="201">
        <f t="shared" si="21"/>
        <v>4800</v>
      </c>
      <c r="S79" s="200">
        <v>600</v>
      </c>
      <c r="T79" s="201">
        <f t="shared" si="22"/>
        <v>4800</v>
      </c>
      <c r="U79" s="790">
        <f>MIN(E79:R79)</f>
        <v>600</v>
      </c>
      <c r="V79" s="791">
        <f t="shared" si="23"/>
        <v>4800</v>
      </c>
      <c r="IZ79" s="204"/>
    </row>
    <row r="80" spans="1:260">
      <c r="A80" s="208">
        <v>15</v>
      </c>
      <c r="B80" s="203" t="s">
        <v>218</v>
      </c>
      <c r="C80" s="226">
        <v>8</v>
      </c>
      <c r="D80" s="199" t="s">
        <v>103</v>
      </c>
      <c r="E80" s="200">
        <v>900</v>
      </c>
      <c r="F80" s="201">
        <f t="shared" si="16"/>
        <v>7200</v>
      </c>
      <c r="G80" s="200">
        <v>750</v>
      </c>
      <c r="H80" s="201">
        <f t="shared" si="17"/>
        <v>6000</v>
      </c>
      <c r="I80" s="200">
        <v>1400</v>
      </c>
      <c r="J80" s="201">
        <f t="shared" si="16"/>
        <v>11200</v>
      </c>
      <c r="K80" s="200">
        <v>1400</v>
      </c>
      <c r="L80" s="201">
        <f t="shared" si="18"/>
        <v>11200</v>
      </c>
      <c r="M80" s="200">
        <v>1350</v>
      </c>
      <c r="N80" s="201">
        <f t="shared" si="19"/>
        <v>10800</v>
      </c>
      <c r="O80" s="200">
        <v>950</v>
      </c>
      <c r="P80" s="201">
        <f t="shared" si="20"/>
        <v>7600</v>
      </c>
      <c r="Q80" s="200">
        <v>550</v>
      </c>
      <c r="R80" s="201">
        <f t="shared" si="21"/>
        <v>4400</v>
      </c>
      <c r="S80" s="200">
        <v>550</v>
      </c>
      <c r="T80" s="201">
        <f t="shared" si="22"/>
        <v>4400</v>
      </c>
      <c r="U80" s="790">
        <f>MIN(E80:R80)</f>
        <v>550</v>
      </c>
      <c r="V80" s="791">
        <f t="shared" si="23"/>
        <v>4400</v>
      </c>
      <c r="IZ80" s="204"/>
    </row>
    <row r="81" spans="1:260">
      <c r="A81" s="208">
        <v>17</v>
      </c>
      <c r="B81" s="203" t="s">
        <v>219</v>
      </c>
      <c r="C81" s="226">
        <v>4</v>
      </c>
      <c r="D81" s="199" t="s">
        <v>103</v>
      </c>
      <c r="E81" s="200">
        <v>900</v>
      </c>
      <c r="F81" s="201">
        <f t="shared" si="16"/>
        <v>3600</v>
      </c>
      <c r="G81" s="200">
        <v>600</v>
      </c>
      <c r="H81" s="201">
        <f t="shared" si="17"/>
        <v>2400</v>
      </c>
      <c r="I81" s="200">
        <v>1300</v>
      </c>
      <c r="J81" s="201">
        <f t="shared" si="16"/>
        <v>5200</v>
      </c>
      <c r="K81" s="200">
        <v>1300</v>
      </c>
      <c r="L81" s="201">
        <f t="shared" si="18"/>
        <v>5200</v>
      </c>
      <c r="M81" s="200">
        <v>1350</v>
      </c>
      <c r="N81" s="201">
        <f t="shared" si="19"/>
        <v>5400</v>
      </c>
      <c r="O81" s="200">
        <v>950</v>
      </c>
      <c r="P81" s="201">
        <f t="shared" si="20"/>
        <v>3800</v>
      </c>
      <c r="Q81" s="200">
        <v>500</v>
      </c>
      <c r="R81" s="201">
        <f t="shared" si="21"/>
        <v>2000</v>
      </c>
      <c r="S81" s="200">
        <v>500</v>
      </c>
      <c r="T81" s="201">
        <f t="shared" si="22"/>
        <v>2000</v>
      </c>
      <c r="U81" s="790">
        <f>MIN(E81:R81)</f>
        <v>500</v>
      </c>
      <c r="V81" s="791">
        <f t="shared" si="23"/>
        <v>2000</v>
      </c>
      <c r="IZ81" s="204"/>
    </row>
    <row r="82" spans="1:260">
      <c r="A82" s="208">
        <v>18</v>
      </c>
      <c r="B82" s="203" t="s">
        <v>220</v>
      </c>
      <c r="C82" s="206">
        <v>2</v>
      </c>
      <c r="D82" s="199" t="s">
        <v>103</v>
      </c>
      <c r="E82" s="200">
        <v>900</v>
      </c>
      <c r="F82" s="201">
        <f t="shared" si="16"/>
        <v>1800</v>
      </c>
      <c r="G82" s="200">
        <v>600</v>
      </c>
      <c r="H82" s="201">
        <f t="shared" si="17"/>
        <v>1200</v>
      </c>
      <c r="I82" s="200">
        <v>1200</v>
      </c>
      <c r="J82" s="201">
        <f t="shared" si="16"/>
        <v>2400</v>
      </c>
      <c r="K82" s="200">
        <v>1200</v>
      </c>
      <c r="L82" s="201">
        <f t="shared" si="18"/>
        <v>2400</v>
      </c>
      <c r="M82" s="200">
        <v>1350</v>
      </c>
      <c r="N82" s="201">
        <f t="shared" si="19"/>
        <v>2700</v>
      </c>
      <c r="O82" s="200">
        <v>950</v>
      </c>
      <c r="P82" s="201">
        <f t="shared" si="20"/>
        <v>1900</v>
      </c>
      <c r="Q82" s="200">
        <v>450</v>
      </c>
      <c r="R82" s="201">
        <f t="shared" si="21"/>
        <v>900</v>
      </c>
      <c r="S82" s="200">
        <v>450</v>
      </c>
      <c r="T82" s="201">
        <f t="shared" si="22"/>
        <v>900</v>
      </c>
      <c r="U82" s="790">
        <f>MIN(E82:R82)</f>
        <v>450</v>
      </c>
      <c r="V82" s="791">
        <f t="shared" si="23"/>
        <v>900</v>
      </c>
      <c r="IZ82" s="204"/>
    </row>
    <row r="83" spans="1:260">
      <c r="A83" s="208">
        <v>19</v>
      </c>
      <c r="B83" s="203" t="s">
        <v>221</v>
      </c>
      <c r="C83" s="226">
        <v>8</v>
      </c>
      <c r="D83" s="199" t="s">
        <v>103</v>
      </c>
      <c r="E83" s="200">
        <v>900</v>
      </c>
      <c r="F83" s="201">
        <f t="shared" si="16"/>
        <v>7200</v>
      </c>
      <c r="G83" s="200">
        <v>600</v>
      </c>
      <c r="H83" s="201">
        <f t="shared" si="17"/>
        <v>4800</v>
      </c>
      <c r="I83" s="200">
        <v>1200</v>
      </c>
      <c r="J83" s="201">
        <f t="shared" si="16"/>
        <v>9600</v>
      </c>
      <c r="K83" s="200">
        <v>1200</v>
      </c>
      <c r="L83" s="201">
        <f t="shared" si="18"/>
        <v>9600</v>
      </c>
      <c r="M83" s="200">
        <v>1350</v>
      </c>
      <c r="N83" s="201">
        <f t="shared" si="19"/>
        <v>10800</v>
      </c>
      <c r="O83" s="200">
        <v>950</v>
      </c>
      <c r="P83" s="201">
        <f t="shared" si="20"/>
        <v>7600</v>
      </c>
      <c r="Q83" s="200">
        <v>400</v>
      </c>
      <c r="R83" s="201">
        <f t="shared" si="21"/>
        <v>3200</v>
      </c>
      <c r="S83" s="200">
        <v>400</v>
      </c>
      <c r="T83" s="201">
        <f t="shared" si="22"/>
        <v>3200</v>
      </c>
      <c r="U83" s="790">
        <f>MIN(E83:R83)</f>
        <v>400</v>
      </c>
      <c r="V83" s="791">
        <f t="shared" si="23"/>
        <v>3200</v>
      </c>
      <c r="IZ83" s="204"/>
    </row>
    <row r="84" spans="1:260">
      <c r="A84" s="208"/>
      <c r="B84" s="229"/>
      <c r="C84" s="198"/>
      <c r="D84" s="199"/>
      <c r="E84" s="200"/>
      <c r="F84" s="201"/>
      <c r="G84" s="200"/>
      <c r="H84" s="201"/>
      <c r="I84" s="200"/>
      <c r="J84" s="201"/>
      <c r="K84" s="200"/>
      <c r="L84" s="201"/>
      <c r="M84" s="200">
        <v>0</v>
      </c>
      <c r="N84" s="201"/>
      <c r="O84" s="200">
        <v>0</v>
      </c>
      <c r="P84" s="201"/>
      <c r="Q84" s="200"/>
      <c r="R84" s="201"/>
      <c r="S84" s="200"/>
      <c r="T84" s="201"/>
      <c r="U84" s="790"/>
      <c r="V84" s="791"/>
    </row>
    <row r="85" spans="1:260" ht="15">
      <c r="A85" s="217"/>
      <c r="B85" s="191" t="s">
        <v>223</v>
      </c>
      <c r="C85" s="192"/>
      <c r="D85" s="218"/>
      <c r="E85" s="194"/>
      <c r="F85" s="219">
        <f>SUM(F66:F84)</f>
        <v>335300</v>
      </c>
      <c r="G85" s="194"/>
      <c r="H85" s="219">
        <f>SUM(H66:H84)</f>
        <v>214500</v>
      </c>
      <c r="I85" s="194"/>
      <c r="J85" s="219">
        <f>SUM(J66:J84)</f>
        <v>462900</v>
      </c>
      <c r="K85" s="194"/>
      <c r="L85" s="219">
        <f>SUM(L66:L84)</f>
        <v>388900</v>
      </c>
      <c r="M85" s="194">
        <v>0</v>
      </c>
      <c r="N85" s="219">
        <f>SUM(N66:N84)</f>
        <v>270300</v>
      </c>
      <c r="O85" s="194">
        <v>0</v>
      </c>
      <c r="P85" s="219">
        <f>SUM(P66:P84)</f>
        <v>254500</v>
      </c>
      <c r="Q85" s="194"/>
      <c r="R85" s="219">
        <f>SUM(R66:R84)</f>
        <v>170050</v>
      </c>
      <c r="S85" s="194"/>
      <c r="T85" s="219">
        <f>SUM(T66:T84)</f>
        <v>158150</v>
      </c>
      <c r="U85" s="788"/>
      <c r="V85" s="794">
        <f>SUM(V66:V84)</f>
        <v>146050</v>
      </c>
    </row>
    <row r="86" spans="1:260">
      <c r="A86" s="208"/>
      <c r="B86" s="203"/>
      <c r="C86" s="198"/>
      <c r="D86" s="199"/>
      <c r="E86" s="200"/>
      <c r="F86" s="201"/>
      <c r="G86" s="200"/>
      <c r="H86" s="201"/>
      <c r="I86" s="200"/>
      <c r="J86" s="201"/>
      <c r="K86" s="200"/>
      <c r="L86" s="201"/>
      <c r="M86" s="200">
        <v>0</v>
      </c>
      <c r="N86" s="201"/>
      <c r="O86" s="200">
        <v>0</v>
      </c>
      <c r="P86" s="201"/>
      <c r="Q86" s="200"/>
      <c r="R86" s="201"/>
      <c r="S86" s="200"/>
      <c r="T86" s="201"/>
      <c r="U86" s="790"/>
      <c r="V86" s="791"/>
    </row>
    <row r="87" spans="1:260" ht="15">
      <c r="A87" s="223" t="s">
        <v>141</v>
      </c>
      <c r="B87" s="191" t="s">
        <v>142</v>
      </c>
      <c r="C87" s="192"/>
      <c r="D87" s="220"/>
      <c r="E87" s="194"/>
      <c r="F87" s="195"/>
      <c r="G87" s="194"/>
      <c r="H87" s="195"/>
      <c r="I87" s="194"/>
      <c r="J87" s="195"/>
      <c r="K87" s="194"/>
      <c r="L87" s="195"/>
      <c r="M87" s="194">
        <v>0</v>
      </c>
      <c r="N87" s="195"/>
      <c r="O87" s="194">
        <v>0</v>
      </c>
      <c r="P87" s="195"/>
      <c r="Q87" s="194"/>
      <c r="R87" s="195"/>
      <c r="S87" s="194"/>
      <c r="T87" s="195"/>
      <c r="U87" s="788"/>
      <c r="V87" s="789"/>
    </row>
    <row r="88" spans="1:260" ht="15">
      <c r="A88" s="230"/>
      <c r="B88" s="197"/>
      <c r="C88" s="198"/>
      <c r="D88" s="199"/>
      <c r="E88" s="200"/>
      <c r="F88" s="201"/>
      <c r="G88" s="200"/>
      <c r="H88" s="201"/>
      <c r="I88" s="200"/>
      <c r="J88" s="201"/>
      <c r="K88" s="200"/>
      <c r="L88" s="201"/>
      <c r="M88" s="200">
        <v>0</v>
      </c>
      <c r="N88" s="201"/>
      <c r="O88" s="200">
        <v>0</v>
      </c>
      <c r="P88" s="201"/>
      <c r="Q88" s="200"/>
      <c r="R88" s="201"/>
      <c r="S88" s="200"/>
      <c r="T88" s="201"/>
      <c r="U88" s="790"/>
      <c r="V88" s="791"/>
      <c r="IZ88" s="204"/>
    </row>
    <row r="89" spans="1:260" ht="15">
      <c r="A89" s="230"/>
      <c r="B89" s="231" t="s">
        <v>224</v>
      </c>
      <c r="C89" s="198"/>
      <c r="D89" s="199"/>
      <c r="E89" s="200"/>
      <c r="F89" s="201"/>
      <c r="G89" s="200"/>
      <c r="H89" s="201"/>
      <c r="I89" s="200"/>
      <c r="J89" s="201"/>
      <c r="K89" s="200"/>
      <c r="L89" s="201"/>
      <c r="M89" s="200">
        <v>0</v>
      </c>
      <c r="N89" s="201"/>
      <c r="O89" s="200">
        <v>0</v>
      </c>
      <c r="P89" s="201"/>
      <c r="Q89" s="200"/>
      <c r="R89" s="201"/>
      <c r="S89" s="200"/>
      <c r="T89" s="201"/>
      <c r="U89" s="790"/>
      <c r="V89" s="791"/>
      <c r="IZ89" s="204"/>
    </row>
    <row r="90" spans="1:260" ht="15">
      <c r="A90" s="230"/>
      <c r="B90" s="231"/>
      <c r="C90" s="198"/>
      <c r="D90" s="199"/>
      <c r="E90" s="200"/>
      <c r="F90" s="201"/>
      <c r="G90" s="200"/>
      <c r="H90" s="201"/>
      <c r="I90" s="200"/>
      <c r="J90" s="201"/>
      <c r="K90" s="200"/>
      <c r="L90" s="201"/>
      <c r="M90" s="200">
        <v>0</v>
      </c>
      <c r="N90" s="201"/>
      <c r="O90" s="200">
        <v>0</v>
      </c>
      <c r="P90" s="201"/>
      <c r="Q90" s="200"/>
      <c r="R90" s="201"/>
      <c r="S90" s="200"/>
      <c r="T90" s="201"/>
      <c r="U90" s="790"/>
      <c r="V90" s="791"/>
      <c r="IZ90" s="204"/>
    </row>
    <row r="91" spans="1:260" ht="71.25">
      <c r="A91" s="230"/>
      <c r="B91" s="213" t="s">
        <v>225</v>
      </c>
      <c r="C91" s="198"/>
      <c r="D91" s="199"/>
      <c r="E91" s="200"/>
      <c r="F91" s="201"/>
      <c r="G91" s="200"/>
      <c r="H91" s="201"/>
      <c r="I91" s="200"/>
      <c r="J91" s="201"/>
      <c r="K91" s="200"/>
      <c r="L91" s="201"/>
      <c r="M91" s="200">
        <v>0</v>
      </c>
      <c r="N91" s="201"/>
      <c r="O91" s="200">
        <v>0</v>
      </c>
      <c r="P91" s="201"/>
      <c r="Q91" s="200"/>
      <c r="R91" s="201"/>
      <c r="S91" s="200"/>
      <c r="T91" s="201"/>
      <c r="U91" s="790"/>
      <c r="V91" s="791"/>
      <c r="IZ91" s="204"/>
    </row>
    <row r="92" spans="1:260" ht="15">
      <c r="A92" s="230"/>
      <c r="B92" s="197"/>
      <c r="C92" s="198"/>
      <c r="D92" s="199"/>
      <c r="E92" s="200"/>
      <c r="F92" s="201"/>
      <c r="G92" s="200"/>
      <c r="H92" s="201"/>
      <c r="I92" s="200"/>
      <c r="J92" s="201"/>
      <c r="K92" s="200"/>
      <c r="L92" s="201"/>
      <c r="M92" s="200">
        <v>0</v>
      </c>
      <c r="N92" s="201"/>
      <c r="O92" s="200">
        <v>0</v>
      </c>
      <c r="P92" s="201"/>
      <c r="Q92" s="200"/>
      <c r="R92" s="201"/>
      <c r="S92" s="200"/>
      <c r="T92" s="201"/>
      <c r="U92" s="790"/>
      <c r="V92" s="791"/>
      <c r="IZ92" s="204"/>
    </row>
    <row r="93" spans="1:260" ht="15">
      <c r="A93" s="230"/>
      <c r="B93" s="212" t="s">
        <v>226</v>
      </c>
      <c r="C93" s="198"/>
      <c r="D93" s="199"/>
      <c r="E93" s="200"/>
      <c r="F93" s="201"/>
      <c r="G93" s="200"/>
      <c r="H93" s="201"/>
      <c r="I93" s="200"/>
      <c r="J93" s="201"/>
      <c r="K93" s="200"/>
      <c r="L93" s="201"/>
      <c r="M93" s="200">
        <v>0</v>
      </c>
      <c r="N93" s="201"/>
      <c r="O93" s="200">
        <v>0</v>
      </c>
      <c r="P93" s="201"/>
      <c r="Q93" s="200"/>
      <c r="R93" s="201"/>
      <c r="S93" s="200"/>
      <c r="T93" s="201"/>
      <c r="U93" s="790"/>
      <c r="V93" s="791"/>
      <c r="IZ93" s="204"/>
    </row>
    <row r="94" spans="1:260" ht="15">
      <c r="A94" s="230"/>
      <c r="B94" s="212" t="s">
        <v>227</v>
      </c>
      <c r="C94" s="198"/>
      <c r="D94" s="199"/>
      <c r="E94" s="200"/>
      <c r="F94" s="201"/>
      <c r="G94" s="200"/>
      <c r="H94" s="201"/>
      <c r="I94" s="200"/>
      <c r="J94" s="201"/>
      <c r="K94" s="200"/>
      <c r="L94" s="201"/>
      <c r="M94" s="200">
        <v>0</v>
      </c>
      <c r="N94" s="201"/>
      <c r="O94" s="200">
        <v>0</v>
      </c>
      <c r="P94" s="201"/>
      <c r="Q94" s="200"/>
      <c r="R94" s="201"/>
      <c r="S94" s="200"/>
      <c r="T94" s="201"/>
      <c r="U94" s="790"/>
      <c r="V94" s="791"/>
      <c r="IZ94" s="204"/>
    </row>
    <row r="95" spans="1:260" ht="15">
      <c r="A95" s="230"/>
      <c r="B95" s="212" t="s">
        <v>228</v>
      </c>
      <c r="C95" s="198"/>
      <c r="D95" s="199"/>
      <c r="E95" s="200"/>
      <c r="F95" s="201"/>
      <c r="G95" s="200"/>
      <c r="H95" s="201"/>
      <c r="I95" s="200"/>
      <c r="J95" s="201"/>
      <c r="K95" s="200"/>
      <c r="L95" s="201"/>
      <c r="M95" s="200">
        <v>0</v>
      </c>
      <c r="N95" s="201"/>
      <c r="O95" s="200">
        <v>0</v>
      </c>
      <c r="P95" s="201"/>
      <c r="Q95" s="200"/>
      <c r="R95" s="201"/>
      <c r="S95" s="200"/>
      <c r="T95" s="201"/>
      <c r="U95" s="790"/>
      <c r="V95" s="791"/>
      <c r="IZ95" s="204"/>
    </row>
    <row r="96" spans="1:260" ht="15">
      <c r="A96" s="230"/>
      <c r="B96" s="212" t="s">
        <v>229</v>
      </c>
      <c r="C96" s="198"/>
      <c r="D96" s="199"/>
      <c r="E96" s="200"/>
      <c r="F96" s="201"/>
      <c r="G96" s="200"/>
      <c r="H96" s="201"/>
      <c r="I96" s="200"/>
      <c r="J96" s="201"/>
      <c r="K96" s="200"/>
      <c r="L96" s="201"/>
      <c r="M96" s="200">
        <v>0</v>
      </c>
      <c r="N96" s="201"/>
      <c r="O96" s="200">
        <v>0</v>
      </c>
      <c r="P96" s="201"/>
      <c r="Q96" s="200"/>
      <c r="R96" s="201"/>
      <c r="S96" s="200"/>
      <c r="T96" s="201"/>
      <c r="U96" s="790"/>
      <c r="V96" s="791"/>
      <c r="IZ96" s="204"/>
    </row>
    <row r="97" spans="1:260" ht="15">
      <c r="A97" s="230"/>
      <c r="B97" s="212" t="s">
        <v>230</v>
      </c>
      <c r="C97" s="198"/>
      <c r="D97" s="199"/>
      <c r="E97" s="200"/>
      <c r="F97" s="201"/>
      <c r="G97" s="200"/>
      <c r="H97" s="201"/>
      <c r="I97" s="200"/>
      <c r="J97" s="201"/>
      <c r="K97" s="200"/>
      <c r="L97" s="201"/>
      <c r="M97" s="200">
        <v>0</v>
      </c>
      <c r="N97" s="201"/>
      <c r="O97" s="200">
        <v>0</v>
      </c>
      <c r="P97" s="201"/>
      <c r="Q97" s="200"/>
      <c r="R97" s="201"/>
      <c r="S97" s="200"/>
      <c r="T97" s="201"/>
      <c r="U97" s="790"/>
      <c r="V97" s="791"/>
      <c r="IZ97" s="204"/>
    </row>
    <row r="98" spans="1:260" ht="15">
      <c r="A98" s="230"/>
      <c r="B98" s="212"/>
      <c r="C98" s="198"/>
      <c r="D98" s="199"/>
      <c r="E98" s="200"/>
      <c r="F98" s="201"/>
      <c r="G98" s="200"/>
      <c r="H98" s="201"/>
      <c r="I98" s="200"/>
      <c r="J98" s="201"/>
      <c r="K98" s="200"/>
      <c r="L98" s="201"/>
      <c r="M98" s="200">
        <v>0</v>
      </c>
      <c r="N98" s="201"/>
      <c r="O98" s="200">
        <v>0</v>
      </c>
      <c r="P98" s="201"/>
      <c r="Q98" s="200"/>
      <c r="R98" s="201"/>
      <c r="S98" s="200"/>
      <c r="T98" s="201"/>
      <c r="U98" s="790"/>
      <c r="V98" s="791"/>
      <c r="IZ98" s="204"/>
    </row>
    <row r="99" spans="1:260" ht="15">
      <c r="A99" s="230"/>
      <c r="B99" s="212" t="s">
        <v>231</v>
      </c>
      <c r="C99" s="198"/>
      <c r="D99" s="199"/>
      <c r="E99" s="200"/>
      <c r="F99" s="201"/>
      <c r="G99" s="200"/>
      <c r="H99" s="201"/>
      <c r="I99" s="200"/>
      <c r="J99" s="201"/>
      <c r="K99" s="200"/>
      <c r="L99" s="201"/>
      <c r="M99" s="200">
        <v>0</v>
      </c>
      <c r="N99" s="201"/>
      <c r="O99" s="200">
        <v>0</v>
      </c>
      <c r="P99" s="201"/>
      <c r="Q99" s="200"/>
      <c r="R99" s="201"/>
      <c r="S99" s="200"/>
      <c r="T99" s="201"/>
      <c r="U99" s="790"/>
      <c r="V99" s="791"/>
      <c r="IZ99" s="204"/>
    </row>
    <row r="100" spans="1:260" ht="15">
      <c r="A100" s="230"/>
      <c r="B100" s="212"/>
      <c r="C100" s="198"/>
      <c r="D100" s="199"/>
      <c r="E100" s="200"/>
      <c r="F100" s="201"/>
      <c r="G100" s="200"/>
      <c r="H100" s="201"/>
      <c r="I100" s="200"/>
      <c r="J100" s="201"/>
      <c r="K100" s="200"/>
      <c r="L100" s="201"/>
      <c r="M100" s="200">
        <v>0</v>
      </c>
      <c r="N100" s="201"/>
      <c r="O100" s="200">
        <v>0</v>
      </c>
      <c r="P100" s="201"/>
      <c r="Q100" s="200"/>
      <c r="R100" s="201"/>
      <c r="S100" s="200"/>
      <c r="T100" s="201"/>
      <c r="U100" s="790"/>
      <c r="V100" s="791"/>
      <c r="IZ100" s="204"/>
    </row>
    <row r="101" spans="1:260" ht="15">
      <c r="A101" s="230"/>
      <c r="B101" s="212" t="s">
        <v>232</v>
      </c>
      <c r="C101" s="198"/>
      <c r="D101" s="199"/>
      <c r="E101" s="200"/>
      <c r="F101" s="201"/>
      <c r="G101" s="200"/>
      <c r="H101" s="201"/>
      <c r="I101" s="200"/>
      <c r="J101" s="201"/>
      <c r="K101" s="200"/>
      <c r="L101" s="201"/>
      <c r="M101" s="200">
        <v>0</v>
      </c>
      <c r="N101" s="201"/>
      <c r="O101" s="200">
        <v>0</v>
      </c>
      <c r="P101" s="201"/>
      <c r="Q101" s="200"/>
      <c r="R101" s="201"/>
      <c r="S101" s="200"/>
      <c r="T101" s="201"/>
      <c r="U101" s="790"/>
      <c r="V101" s="791"/>
      <c r="IZ101" s="204"/>
    </row>
    <row r="102" spans="1:260" ht="15">
      <c r="A102" s="230"/>
      <c r="B102" s="212" t="s">
        <v>233</v>
      </c>
      <c r="C102" s="198"/>
      <c r="D102" s="199"/>
      <c r="E102" s="200"/>
      <c r="F102" s="201"/>
      <c r="G102" s="200"/>
      <c r="H102" s="201"/>
      <c r="I102" s="200"/>
      <c r="J102" s="201"/>
      <c r="K102" s="200"/>
      <c r="L102" s="201"/>
      <c r="M102" s="200">
        <v>0</v>
      </c>
      <c r="N102" s="201"/>
      <c r="O102" s="200">
        <v>0</v>
      </c>
      <c r="P102" s="201"/>
      <c r="Q102" s="200"/>
      <c r="R102" s="201"/>
      <c r="S102" s="200"/>
      <c r="T102" s="201"/>
      <c r="U102" s="790"/>
      <c r="V102" s="791"/>
      <c r="IZ102" s="204"/>
    </row>
    <row r="103" spans="1:260" ht="15">
      <c r="A103" s="230"/>
      <c r="B103" s="212" t="s">
        <v>234</v>
      </c>
      <c r="C103" s="198"/>
      <c r="D103" s="199"/>
      <c r="E103" s="200"/>
      <c r="F103" s="201"/>
      <c r="G103" s="200"/>
      <c r="H103" s="201"/>
      <c r="I103" s="200"/>
      <c r="J103" s="201"/>
      <c r="K103" s="200"/>
      <c r="L103" s="201"/>
      <c r="M103" s="200">
        <v>0</v>
      </c>
      <c r="N103" s="201"/>
      <c r="O103" s="200">
        <v>0</v>
      </c>
      <c r="P103" s="201"/>
      <c r="Q103" s="200"/>
      <c r="R103" s="201"/>
      <c r="S103" s="200"/>
      <c r="T103" s="201"/>
      <c r="U103" s="790"/>
      <c r="V103" s="791"/>
      <c r="IZ103" s="204"/>
    </row>
    <row r="104" spans="1:260" ht="15">
      <c r="A104" s="230"/>
      <c r="B104" s="212"/>
      <c r="C104" s="198"/>
      <c r="D104" s="199"/>
      <c r="E104" s="200"/>
      <c r="F104" s="201"/>
      <c r="G104" s="200"/>
      <c r="H104" s="201"/>
      <c r="I104" s="200"/>
      <c r="J104" s="201"/>
      <c r="K104" s="200"/>
      <c r="L104" s="201"/>
      <c r="M104" s="200">
        <v>0</v>
      </c>
      <c r="N104" s="201"/>
      <c r="O104" s="200">
        <v>0</v>
      </c>
      <c r="P104" s="201"/>
      <c r="Q104" s="200"/>
      <c r="R104" s="201"/>
      <c r="S104" s="200"/>
      <c r="T104" s="201"/>
      <c r="U104" s="790"/>
      <c r="V104" s="791"/>
      <c r="IZ104" s="204"/>
    </row>
    <row r="105" spans="1:260" ht="15">
      <c r="A105" s="230"/>
      <c r="B105" s="212" t="s">
        <v>235</v>
      </c>
      <c r="C105" s="198"/>
      <c r="D105" s="199"/>
      <c r="E105" s="200"/>
      <c r="F105" s="201"/>
      <c r="G105" s="200"/>
      <c r="H105" s="201"/>
      <c r="I105" s="200"/>
      <c r="J105" s="201"/>
      <c r="K105" s="200"/>
      <c r="L105" s="201"/>
      <c r="M105" s="200">
        <v>0</v>
      </c>
      <c r="N105" s="201"/>
      <c r="O105" s="200">
        <v>0</v>
      </c>
      <c r="P105" s="201"/>
      <c r="Q105" s="200"/>
      <c r="R105" s="201"/>
      <c r="S105" s="200"/>
      <c r="T105" s="201"/>
      <c r="U105" s="790"/>
      <c r="V105" s="791"/>
      <c r="IZ105" s="204"/>
    </row>
    <row r="106" spans="1:260" ht="15">
      <c r="A106" s="230"/>
      <c r="B106" s="212" t="s">
        <v>236</v>
      </c>
      <c r="C106" s="198"/>
      <c r="D106" s="199"/>
      <c r="E106" s="200"/>
      <c r="F106" s="201"/>
      <c r="G106" s="200"/>
      <c r="H106" s="201"/>
      <c r="I106" s="200"/>
      <c r="J106" s="201"/>
      <c r="K106" s="200"/>
      <c r="L106" s="201"/>
      <c r="M106" s="200">
        <v>0</v>
      </c>
      <c r="N106" s="201"/>
      <c r="O106" s="200">
        <v>0</v>
      </c>
      <c r="P106" s="201"/>
      <c r="Q106" s="200"/>
      <c r="R106" s="201"/>
      <c r="S106" s="200"/>
      <c r="T106" s="201"/>
      <c r="U106" s="790"/>
      <c r="V106" s="791"/>
      <c r="IZ106" s="204"/>
    </row>
    <row r="107" spans="1:260" ht="15">
      <c r="A107" s="230"/>
      <c r="B107" s="197"/>
      <c r="C107" s="198"/>
      <c r="D107" s="199"/>
      <c r="E107" s="200"/>
      <c r="F107" s="201"/>
      <c r="G107" s="200"/>
      <c r="H107" s="201"/>
      <c r="I107" s="200"/>
      <c r="J107" s="201"/>
      <c r="K107" s="200"/>
      <c r="L107" s="201"/>
      <c r="M107" s="200">
        <v>0</v>
      </c>
      <c r="N107" s="201"/>
      <c r="O107" s="200">
        <v>0</v>
      </c>
      <c r="P107" s="201"/>
      <c r="Q107" s="200"/>
      <c r="R107" s="201"/>
      <c r="S107" s="200"/>
      <c r="T107" s="201"/>
      <c r="U107" s="790"/>
      <c r="V107" s="791"/>
      <c r="IZ107" s="204"/>
    </row>
    <row r="108" spans="1:260" ht="15">
      <c r="A108" s="230"/>
      <c r="B108" s="212" t="s">
        <v>237</v>
      </c>
      <c r="C108" s="198"/>
      <c r="D108" s="199"/>
      <c r="E108" s="200"/>
      <c r="F108" s="201"/>
      <c r="G108" s="200"/>
      <c r="H108" s="201"/>
      <c r="I108" s="200"/>
      <c r="J108" s="201"/>
      <c r="K108" s="200"/>
      <c r="L108" s="201"/>
      <c r="M108" s="200">
        <v>0</v>
      </c>
      <c r="N108" s="201"/>
      <c r="O108" s="200">
        <v>0</v>
      </c>
      <c r="P108" s="201"/>
      <c r="Q108" s="200"/>
      <c r="R108" s="201"/>
      <c r="S108" s="200"/>
      <c r="T108" s="201"/>
      <c r="U108" s="790"/>
      <c r="V108" s="791"/>
      <c r="IZ108" s="204"/>
    </row>
    <row r="109" spans="1:260" ht="15">
      <c r="A109" s="230"/>
      <c r="B109" s="212" t="s">
        <v>238</v>
      </c>
      <c r="C109" s="198"/>
      <c r="D109" s="199"/>
      <c r="E109" s="200"/>
      <c r="F109" s="201"/>
      <c r="G109" s="200"/>
      <c r="H109" s="201"/>
      <c r="I109" s="200"/>
      <c r="J109" s="201"/>
      <c r="K109" s="200"/>
      <c r="L109" s="201"/>
      <c r="M109" s="200">
        <v>0</v>
      </c>
      <c r="N109" s="201"/>
      <c r="O109" s="200">
        <v>0</v>
      </c>
      <c r="P109" s="201"/>
      <c r="Q109" s="200"/>
      <c r="R109" s="201"/>
      <c r="S109" s="200"/>
      <c r="T109" s="201"/>
      <c r="U109" s="790"/>
      <c r="V109" s="791"/>
      <c r="IZ109" s="204"/>
    </row>
    <row r="110" spans="1:260" ht="15">
      <c r="A110" s="230"/>
      <c r="B110" s="212" t="s">
        <v>239</v>
      </c>
      <c r="C110" s="198"/>
      <c r="D110" s="199"/>
      <c r="E110" s="200"/>
      <c r="F110" s="201"/>
      <c r="G110" s="200"/>
      <c r="H110" s="201"/>
      <c r="I110" s="200"/>
      <c r="J110" s="201"/>
      <c r="K110" s="200"/>
      <c r="L110" s="201"/>
      <c r="M110" s="200">
        <v>0</v>
      </c>
      <c r="N110" s="201"/>
      <c r="O110" s="200">
        <v>0</v>
      </c>
      <c r="P110" s="201"/>
      <c r="Q110" s="200"/>
      <c r="R110" s="201"/>
      <c r="S110" s="200"/>
      <c r="T110" s="201"/>
      <c r="U110" s="790"/>
      <c r="V110" s="791"/>
      <c r="IZ110" s="204"/>
    </row>
    <row r="111" spans="1:260" ht="15">
      <c r="A111" s="230"/>
      <c r="B111" s="212" t="s">
        <v>240</v>
      </c>
      <c r="C111" s="198"/>
      <c r="D111" s="199"/>
      <c r="E111" s="200"/>
      <c r="F111" s="201"/>
      <c r="G111" s="200"/>
      <c r="H111" s="201"/>
      <c r="I111" s="200"/>
      <c r="J111" s="201"/>
      <c r="K111" s="200"/>
      <c r="L111" s="201"/>
      <c r="M111" s="200">
        <v>0</v>
      </c>
      <c r="N111" s="201"/>
      <c r="O111" s="200">
        <v>0</v>
      </c>
      <c r="P111" s="201"/>
      <c r="Q111" s="200"/>
      <c r="R111" s="201"/>
      <c r="S111" s="200"/>
      <c r="T111" s="201"/>
      <c r="U111" s="790"/>
      <c r="V111" s="791"/>
      <c r="IZ111" s="204"/>
    </row>
    <row r="112" spans="1:260" ht="15">
      <c r="A112" s="230"/>
      <c r="B112" s="212"/>
      <c r="C112" s="198"/>
      <c r="D112" s="199"/>
      <c r="E112" s="200"/>
      <c r="F112" s="201"/>
      <c r="G112" s="200"/>
      <c r="H112" s="201"/>
      <c r="I112" s="200"/>
      <c r="J112" s="201"/>
      <c r="K112" s="200"/>
      <c r="L112" s="201"/>
      <c r="M112" s="200">
        <v>0</v>
      </c>
      <c r="N112" s="201"/>
      <c r="O112" s="200">
        <v>0</v>
      </c>
      <c r="P112" s="201"/>
      <c r="Q112" s="200"/>
      <c r="R112" s="201"/>
      <c r="S112" s="200"/>
      <c r="T112" s="201"/>
      <c r="U112" s="790"/>
      <c r="V112" s="791"/>
      <c r="IZ112" s="204"/>
    </row>
    <row r="113" spans="1:260" ht="15">
      <c r="A113" s="230"/>
      <c r="B113" s="212" t="s">
        <v>241</v>
      </c>
      <c r="C113" s="198"/>
      <c r="D113" s="199"/>
      <c r="E113" s="200"/>
      <c r="F113" s="201"/>
      <c r="G113" s="200"/>
      <c r="H113" s="201"/>
      <c r="I113" s="200"/>
      <c r="J113" s="201"/>
      <c r="K113" s="200"/>
      <c r="L113" s="201"/>
      <c r="M113" s="200">
        <v>0</v>
      </c>
      <c r="N113" s="201"/>
      <c r="O113" s="200">
        <v>0</v>
      </c>
      <c r="P113" s="201"/>
      <c r="Q113" s="200"/>
      <c r="R113" s="201"/>
      <c r="S113" s="200"/>
      <c r="T113" s="201"/>
      <c r="U113" s="790"/>
      <c r="V113" s="791"/>
      <c r="IZ113" s="204"/>
    </row>
    <row r="114" spans="1:260" ht="15">
      <c r="A114" s="230"/>
      <c r="B114" s="212" t="s">
        <v>242</v>
      </c>
      <c r="C114" s="198"/>
      <c r="D114" s="199"/>
      <c r="E114" s="200"/>
      <c r="F114" s="201"/>
      <c r="G114" s="200"/>
      <c r="H114" s="201"/>
      <c r="I114" s="200"/>
      <c r="J114" s="201"/>
      <c r="K114" s="200"/>
      <c r="L114" s="201"/>
      <c r="M114" s="200">
        <v>0</v>
      </c>
      <c r="N114" s="201"/>
      <c r="O114" s="200">
        <v>0</v>
      </c>
      <c r="P114" s="201"/>
      <c r="Q114" s="200"/>
      <c r="R114" s="201"/>
      <c r="S114" s="200"/>
      <c r="T114" s="201"/>
      <c r="U114" s="790"/>
      <c r="V114" s="791"/>
      <c r="IZ114" s="204"/>
    </row>
    <row r="115" spans="1:260" ht="15">
      <c r="A115" s="230"/>
      <c r="B115" s="212"/>
      <c r="C115" s="198"/>
      <c r="D115" s="199"/>
      <c r="E115" s="200"/>
      <c r="F115" s="201"/>
      <c r="G115" s="200"/>
      <c r="H115" s="201"/>
      <c r="I115" s="200"/>
      <c r="J115" s="201"/>
      <c r="K115" s="200"/>
      <c r="L115" s="201"/>
      <c r="M115" s="200">
        <v>0</v>
      </c>
      <c r="N115" s="201"/>
      <c r="O115" s="200">
        <v>0</v>
      </c>
      <c r="P115" s="201"/>
      <c r="Q115" s="200"/>
      <c r="R115" s="201"/>
      <c r="S115" s="200"/>
      <c r="T115" s="201"/>
      <c r="U115" s="790"/>
      <c r="V115" s="791"/>
      <c r="IZ115" s="204"/>
    </row>
    <row r="116" spans="1:260" ht="15">
      <c r="A116" s="230"/>
      <c r="B116" s="212" t="s">
        <v>243</v>
      </c>
      <c r="C116" s="198"/>
      <c r="D116" s="199"/>
      <c r="E116" s="200"/>
      <c r="F116" s="201"/>
      <c r="G116" s="200"/>
      <c r="H116" s="201"/>
      <c r="I116" s="200"/>
      <c r="J116" s="201"/>
      <c r="K116" s="200"/>
      <c r="L116" s="201"/>
      <c r="M116" s="200">
        <v>0</v>
      </c>
      <c r="N116" s="201"/>
      <c r="O116" s="200">
        <v>0</v>
      </c>
      <c r="P116" s="201"/>
      <c r="Q116" s="200"/>
      <c r="R116" s="201"/>
      <c r="S116" s="200"/>
      <c r="T116" s="201"/>
      <c r="U116" s="790"/>
      <c r="V116" s="791"/>
      <c r="IZ116" s="204"/>
    </row>
    <row r="117" spans="1:260" ht="15">
      <c r="A117" s="230"/>
      <c r="B117" s="212" t="s">
        <v>244</v>
      </c>
      <c r="C117" s="198"/>
      <c r="D117" s="199"/>
      <c r="E117" s="200"/>
      <c r="F117" s="201"/>
      <c r="G117" s="200"/>
      <c r="H117" s="201"/>
      <c r="I117" s="200"/>
      <c r="J117" s="201"/>
      <c r="K117" s="200"/>
      <c r="L117" s="201"/>
      <c r="M117" s="200">
        <v>0</v>
      </c>
      <c r="N117" s="201"/>
      <c r="O117" s="200">
        <v>0</v>
      </c>
      <c r="P117" s="201"/>
      <c r="Q117" s="200"/>
      <c r="R117" s="201"/>
      <c r="S117" s="200"/>
      <c r="T117" s="201"/>
      <c r="U117" s="790"/>
      <c r="V117" s="791"/>
      <c r="IZ117" s="204"/>
    </row>
    <row r="118" spans="1:260" ht="15">
      <c r="A118" s="230"/>
      <c r="B118" s="212" t="s">
        <v>245</v>
      </c>
      <c r="C118" s="198"/>
      <c r="D118" s="199"/>
      <c r="E118" s="200"/>
      <c r="F118" s="201"/>
      <c r="G118" s="200"/>
      <c r="H118" s="201"/>
      <c r="I118" s="200"/>
      <c r="J118" s="201"/>
      <c r="K118" s="200"/>
      <c r="L118" s="201"/>
      <c r="M118" s="200">
        <v>0</v>
      </c>
      <c r="N118" s="201"/>
      <c r="O118" s="200">
        <v>0</v>
      </c>
      <c r="P118" s="201"/>
      <c r="Q118" s="200"/>
      <c r="R118" s="201"/>
      <c r="S118" s="200"/>
      <c r="T118" s="201"/>
      <c r="U118" s="790"/>
      <c r="V118" s="791"/>
      <c r="IZ118" s="204"/>
    </row>
    <row r="119" spans="1:260" ht="15">
      <c r="A119" s="230"/>
      <c r="B119" s="212" t="s">
        <v>246</v>
      </c>
      <c r="C119" s="198"/>
      <c r="D119" s="199"/>
      <c r="E119" s="200"/>
      <c r="F119" s="201"/>
      <c r="G119" s="200"/>
      <c r="H119" s="201"/>
      <c r="I119" s="200"/>
      <c r="J119" s="201"/>
      <c r="K119" s="200"/>
      <c r="L119" s="201"/>
      <c r="M119" s="200">
        <v>0</v>
      </c>
      <c r="N119" s="201"/>
      <c r="O119" s="200">
        <v>0</v>
      </c>
      <c r="P119" s="201"/>
      <c r="Q119" s="200"/>
      <c r="R119" s="201"/>
      <c r="S119" s="200"/>
      <c r="T119" s="201"/>
      <c r="U119" s="790"/>
      <c r="V119" s="791"/>
      <c r="IZ119" s="204"/>
    </row>
    <row r="120" spans="1:260" ht="15">
      <c r="A120" s="230"/>
      <c r="B120" s="212" t="s">
        <v>247</v>
      </c>
      <c r="C120" s="198"/>
      <c r="D120" s="199"/>
      <c r="E120" s="200"/>
      <c r="F120" s="201"/>
      <c r="G120" s="200"/>
      <c r="H120" s="201"/>
      <c r="I120" s="200"/>
      <c r="J120" s="201"/>
      <c r="K120" s="200"/>
      <c r="L120" s="201"/>
      <c r="M120" s="200">
        <v>0</v>
      </c>
      <c r="N120" s="201"/>
      <c r="O120" s="200">
        <v>0</v>
      </c>
      <c r="P120" s="201"/>
      <c r="Q120" s="200"/>
      <c r="R120" s="201"/>
      <c r="S120" s="200"/>
      <c r="T120" s="201"/>
      <c r="U120" s="790"/>
      <c r="V120" s="791"/>
      <c r="IZ120" s="204"/>
    </row>
    <row r="121" spans="1:260" ht="15">
      <c r="A121" s="230"/>
      <c r="B121" s="197"/>
      <c r="C121" s="198"/>
      <c r="D121" s="199"/>
      <c r="E121" s="200"/>
      <c r="F121" s="201"/>
      <c r="G121" s="200"/>
      <c r="H121" s="201"/>
      <c r="I121" s="200"/>
      <c r="J121" s="201"/>
      <c r="K121" s="200"/>
      <c r="L121" s="201"/>
      <c r="M121" s="200">
        <v>0</v>
      </c>
      <c r="N121" s="201"/>
      <c r="O121" s="200">
        <v>0</v>
      </c>
      <c r="P121" s="201"/>
      <c r="Q121" s="200"/>
      <c r="R121" s="201"/>
      <c r="S121" s="200"/>
      <c r="T121" s="201"/>
      <c r="U121" s="790"/>
      <c r="V121" s="791"/>
      <c r="IZ121" s="204"/>
    </row>
    <row r="122" spans="1:260" ht="15">
      <c r="A122" s="230"/>
      <c r="B122" s="212" t="s">
        <v>248</v>
      </c>
      <c r="C122" s="198"/>
      <c r="D122" s="199"/>
      <c r="E122" s="200"/>
      <c r="F122" s="201"/>
      <c r="G122" s="200"/>
      <c r="H122" s="201"/>
      <c r="I122" s="200"/>
      <c r="J122" s="201"/>
      <c r="K122" s="200"/>
      <c r="L122" s="201"/>
      <c r="M122" s="200">
        <v>0</v>
      </c>
      <c r="N122" s="201"/>
      <c r="O122" s="200">
        <v>0</v>
      </c>
      <c r="P122" s="201"/>
      <c r="Q122" s="200"/>
      <c r="R122" s="201"/>
      <c r="S122" s="200"/>
      <c r="T122" s="201"/>
      <c r="U122" s="790"/>
      <c r="V122" s="791"/>
      <c r="IZ122" s="204"/>
    </row>
    <row r="123" spans="1:260" ht="15">
      <c r="A123" s="230"/>
      <c r="B123" s="212" t="s">
        <v>249</v>
      </c>
      <c r="C123" s="198"/>
      <c r="D123" s="199"/>
      <c r="E123" s="200"/>
      <c r="F123" s="201"/>
      <c r="G123" s="200"/>
      <c r="H123" s="201"/>
      <c r="I123" s="200"/>
      <c r="J123" s="201"/>
      <c r="K123" s="200"/>
      <c r="L123" s="201"/>
      <c r="M123" s="200">
        <v>0</v>
      </c>
      <c r="N123" s="201"/>
      <c r="O123" s="200">
        <v>0</v>
      </c>
      <c r="P123" s="201"/>
      <c r="Q123" s="200"/>
      <c r="R123" s="201"/>
      <c r="S123" s="200"/>
      <c r="T123" s="201"/>
      <c r="U123" s="790"/>
      <c r="V123" s="791"/>
      <c r="IZ123" s="204"/>
    </row>
    <row r="124" spans="1:260" ht="15">
      <c r="A124" s="230"/>
      <c r="B124" s="203" t="s">
        <v>250</v>
      </c>
      <c r="C124" s="198"/>
      <c r="D124" s="199"/>
      <c r="E124" s="200"/>
      <c r="F124" s="201"/>
      <c r="G124" s="200"/>
      <c r="H124" s="201"/>
      <c r="I124" s="200"/>
      <c r="J124" s="201"/>
      <c r="K124" s="200"/>
      <c r="L124" s="201"/>
      <c r="M124" s="200">
        <v>0</v>
      </c>
      <c r="N124" s="201"/>
      <c r="O124" s="200">
        <v>0</v>
      </c>
      <c r="P124" s="201"/>
      <c r="Q124" s="200"/>
      <c r="R124" s="201"/>
      <c r="S124" s="200"/>
      <c r="T124" s="201"/>
      <c r="U124" s="790"/>
      <c r="V124" s="791"/>
      <c r="IZ124" s="204"/>
    </row>
    <row r="125" spans="1:260" ht="15">
      <c r="A125" s="230"/>
      <c r="B125" s="197"/>
      <c r="C125" s="198"/>
      <c r="D125" s="199"/>
      <c r="E125" s="200"/>
      <c r="F125" s="201"/>
      <c r="G125" s="200"/>
      <c r="H125" s="201"/>
      <c r="I125" s="200"/>
      <c r="J125" s="201"/>
      <c r="K125" s="200"/>
      <c r="L125" s="201"/>
      <c r="M125" s="200">
        <v>0</v>
      </c>
      <c r="N125" s="201"/>
      <c r="O125" s="200">
        <v>0</v>
      </c>
      <c r="P125" s="201"/>
      <c r="Q125" s="200"/>
      <c r="R125" s="201"/>
      <c r="S125" s="200"/>
      <c r="T125" s="201"/>
      <c r="U125" s="790"/>
      <c r="V125" s="791"/>
      <c r="IZ125" s="204"/>
    </row>
    <row r="126" spans="1:260" ht="28.5">
      <c r="A126" s="230"/>
      <c r="B126" s="203" t="s">
        <v>251</v>
      </c>
      <c r="C126" s="198"/>
      <c r="D126" s="199"/>
      <c r="E126" s="200"/>
      <c r="F126" s="201"/>
      <c r="G126" s="200"/>
      <c r="H126" s="201"/>
      <c r="I126" s="200"/>
      <c r="J126" s="201"/>
      <c r="K126" s="200"/>
      <c r="L126" s="201"/>
      <c r="M126" s="200">
        <v>0</v>
      </c>
      <c r="N126" s="201"/>
      <c r="O126" s="200">
        <v>0</v>
      </c>
      <c r="P126" s="201"/>
      <c r="Q126" s="200"/>
      <c r="R126" s="201"/>
      <c r="S126" s="200"/>
      <c r="T126" s="201"/>
      <c r="U126" s="790"/>
      <c r="V126" s="791"/>
      <c r="IZ126" s="204"/>
    </row>
    <row r="127" spans="1:260" ht="15">
      <c r="A127" s="230"/>
      <c r="B127" s="197"/>
      <c r="C127" s="198"/>
      <c r="D127" s="199"/>
      <c r="E127" s="200"/>
      <c r="F127" s="201"/>
      <c r="G127" s="200"/>
      <c r="H127" s="201"/>
      <c r="I127" s="200"/>
      <c r="J127" s="201"/>
      <c r="K127" s="200"/>
      <c r="L127" s="201"/>
      <c r="M127" s="200">
        <v>0</v>
      </c>
      <c r="N127" s="201"/>
      <c r="O127" s="200">
        <v>0</v>
      </c>
      <c r="P127" s="201"/>
      <c r="Q127" s="200"/>
      <c r="R127" s="201"/>
      <c r="S127" s="200"/>
      <c r="T127" s="201"/>
      <c r="U127" s="790"/>
      <c r="V127" s="791"/>
      <c r="IZ127" s="204"/>
    </row>
    <row r="128" spans="1:260" ht="15">
      <c r="A128" s="230"/>
      <c r="B128" s="197"/>
      <c r="C128" s="198"/>
      <c r="D128" s="199"/>
      <c r="E128" s="200"/>
      <c r="F128" s="201"/>
      <c r="G128" s="200"/>
      <c r="H128" s="201"/>
      <c r="I128" s="200"/>
      <c r="J128" s="201"/>
      <c r="K128" s="200"/>
      <c r="L128" s="201"/>
      <c r="M128" s="200">
        <v>0</v>
      </c>
      <c r="N128" s="201"/>
      <c r="O128" s="200">
        <v>0</v>
      </c>
      <c r="P128" s="201"/>
      <c r="Q128" s="200"/>
      <c r="R128" s="201"/>
      <c r="S128" s="200"/>
      <c r="T128" s="201"/>
      <c r="U128" s="790"/>
      <c r="V128" s="791"/>
      <c r="IZ128" s="204"/>
    </row>
    <row r="129" spans="1:260" ht="114">
      <c r="A129" s="208">
        <v>1</v>
      </c>
      <c r="B129" s="203" t="s">
        <v>252</v>
      </c>
      <c r="C129" s="198"/>
      <c r="D129" s="199"/>
      <c r="E129" s="200"/>
      <c r="F129" s="201"/>
      <c r="G129" s="200"/>
      <c r="H129" s="201"/>
      <c r="I129" s="200"/>
      <c r="J129" s="201"/>
      <c r="K129" s="200"/>
      <c r="L129" s="201"/>
      <c r="M129" s="200">
        <v>0</v>
      </c>
      <c r="N129" s="201"/>
      <c r="O129" s="200">
        <v>0</v>
      </c>
      <c r="P129" s="201"/>
      <c r="Q129" s="200"/>
      <c r="R129" s="201"/>
      <c r="S129" s="200"/>
      <c r="T129" s="201"/>
      <c r="U129" s="790"/>
      <c r="V129" s="791"/>
      <c r="IZ129" s="204"/>
    </row>
    <row r="130" spans="1:260" ht="28.5">
      <c r="A130" s="208"/>
      <c r="B130" s="203" t="s">
        <v>253</v>
      </c>
      <c r="C130" s="198"/>
      <c r="D130" s="199"/>
      <c r="E130" s="200"/>
      <c r="F130" s="201"/>
      <c r="G130" s="200"/>
      <c r="H130" s="201"/>
      <c r="I130" s="200"/>
      <c r="J130" s="201"/>
      <c r="K130" s="200"/>
      <c r="L130" s="201"/>
      <c r="M130" s="200">
        <v>0</v>
      </c>
      <c r="N130" s="201"/>
      <c r="O130" s="200">
        <v>0</v>
      </c>
      <c r="P130" s="201"/>
      <c r="Q130" s="200"/>
      <c r="R130" s="201"/>
      <c r="S130" s="200"/>
      <c r="T130" s="201"/>
      <c r="U130" s="790"/>
      <c r="V130" s="791"/>
      <c r="IZ130" s="204"/>
    </row>
    <row r="131" spans="1:260">
      <c r="A131" s="208" t="s">
        <v>254</v>
      </c>
      <c r="B131" s="203" t="s">
        <v>255</v>
      </c>
      <c r="C131" s="198">
        <v>10</v>
      </c>
      <c r="D131" s="199" t="s">
        <v>103</v>
      </c>
      <c r="E131" s="200">
        <v>2850</v>
      </c>
      <c r="F131" s="201">
        <f t="shared" ref="F131:J132" si="24">E131*$C131</f>
        <v>28500</v>
      </c>
      <c r="G131" s="200">
        <v>1800</v>
      </c>
      <c r="H131" s="201">
        <f t="shared" ref="H131:H132" si="25">G131*$C131</f>
        <v>18000</v>
      </c>
      <c r="I131" s="200">
        <v>5600</v>
      </c>
      <c r="J131" s="201">
        <f t="shared" si="24"/>
        <v>56000</v>
      </c>
      <c r="K131" s="200">
        <v>4300</v>
      </c>
      <c r="L131" s="201">
        <f t="shared" ref="L131:L132" si="26">K131*$C131</f>
        <v>43000</v>
      </c>
      <c r="M131" s="200">
        <v>1850</v>
      </c>
      <c r="N131" s="201">
        <f t="shared" ref="N131:N132" si="27">M131*$C131</f>
        <v>18500</v>
      </c>
      <c r="O131" s="200">
        <v>1850</v>
      </c>
      <c r="P131" s="201">
        <f t="shared" ref="P131:P132" si="28">O131*$C131</f>
        <v>18500</v>
      </c>
      <c r="Q131" s="200">
        <v>1800</v>
      </c>
      <c r="R131" s="201">
        <f t="shared" ref="R131:R132" si="29">Q131*$C131</f>
        <v>18000</v>
      </c>
      <c r="S131" s="200">
        <v>1800</v>
      </c>
      <c r="T131" s="201">
        <f t="shared" ref="T131:T132" si="30">S131*$C131</f>
        <v>18000</v>
      </c>
      <c r="U131" s="790">
        <f>MIN(E131:R131)</f>
        <v>1800</v>
      </c>
      <c r="V131" s="791">
        <f t="shared" ref="V131:V132" si="31">U131*$C131</f>
        <v>18000</v>
      </c>
      <c r="IZ131" s="204"/>
    </row>
    <row r="132" spans="1:260">
      <c r="A132" s="208" t="s">
        <v>256</v>
      </c>
      <c r="B132" s="203" t="s">
        <v>257</v>
      </c>
      <c r="C132" s="198">
        <v>15</v>
      </c>
      <c r="D132" s="199" t="s">
        <v>103</v>
      </c>
      <c r="E132" s="200">
        <v>1800</v>
      </c>
      <c r="F132" s="201">
        <f t="shared" si="24"/>
        <v>27000</v>
      </c>
      <c r="G132" s="200">
        <v>1300</v>
      </c>
      <c r="H132" s="201">
        <f t="shared" si="25"/>
        <v>19500</v>
      </c>
      <c r="I132" s="200">
        <v>3400</v>
      </c>
      <c r="J132" s="201">
        <f t="shared" si="24"/>
        <v>51000</v>
      </c>
      <c r="K132" s="200">
        <v>3800</v>
      </c>
      <c r="L132" s="201">
        <f t="shared" si="26"/>
        <v>57000</v>
      </c>
      <c r="M132" s="200">
        <v>1250</v>
      </c>
      <c r="N132" s="201">
        <f t="shared" si="27"/>
        <v>18750</v>
      </c>
      <c r="O132" s="200">
        <v>1250</v>
      </c>
      <c r="P132" s="201">
        <f t="shared" si="28"/>
        <v>18750</v>
      </c>
      <c r="Q132" s="200">
        <v>1250</v>
      </c>
      <c r="R132" s="201">
        <f t="shared" si="29"/>
        <v>18750</v>
      </c>
      <c r="S132" s="200">
        <v>1250</v>
      </c>
      <c r="T132" s="201">
        <f t="shared" si="30"/>
        <v>18750</v>
      </c>
      <c r="U132" s="790">
        <f>MIN(E132:R132)</f>
        <v>1250</v>
      </c>
      <c r="V132" s="791">
        <f t="shared" si="31"/>
        <v>18750</v>
      </c>
      <c r="IZ132" s="204"/>
    </row>
    <row r="133" spans="1:260">
      <c r="A133" s="208"/>
      <c r="B133" s="203"/>
      <c r="C133" s="198"/>
      <c r="D133" s="199"/>
      <c r="E133" s="200"/>
      <c r="F133" s="201"/>
      <c r="G133" s="200"/>
      <c r="H133" s="201"/>
      <c r="I133" s="200"/>
      <c r="J133" s="201"/>
      <c r="K133" s="200"/>
      <c r="L133" s="201"/>
      <c r="M133" s="200">
        <v>0</v>
      </c>
      <c r="N133" s="201"/>
      <c r="O133" s="200">
        <v>0</v>
      </c>
      <c r="P133" s="201"/>
      <c r="Q133" s="200"/>
      <c r="R133" s="201"/>
      <c r="S133" s="200"/>
      <c r="T133" s="201"/>
      <c r="U133" s="790"/>
      <c r="V133" s="791"/>
      <c r="IZ133" s="204"/>
    </row>
    <row r="134" spans="1:260" ht="114">
      <c r="A134" s="208">
        <v>2</v>
      </c>
      <c r="B134" s="203" t="s">
        <v>258</v>
      </c>
      <c r="C134" s="198"/>
      <c r="D134" s="199"/>
      <c r="E134" s="200"/>
      <c r="F134" s="201"/>
      <c r="G134" s="200"/>
      <c r="H134" s="201"/>
      <c r="I134" s="200"/>
      <c r="J134" s="201"/>
      <c r="K134" s="200"/>
      <c r="L134" s="201"/>
      <c r="M134" s="200">
        <v>0</v>
      </c>
      <c r="N134" s="201"/>
      <c r="O134" s="200">
        <v>0</v>
      </c>
      <c r="P134" s="201"/>
      <c r="Q134" s="200"/>
      <c r="R134" s="201"/>
      <c r="S134" s="200"/>
      <c r="T134" s="201"/>
      <c r="U134" s="790"/>
      <c r="V134" s="791"/>
      <c r="IZ134" s="204"/>
    </row>
    <row r="135" spans="1:260">
      <c r="A135" s="208" t="s">
        <v>254</v>
      </c>
      <c r="B135" s="203" t="s">
        <v>259</v>
      </c>
      <c r="C135" s="198">
        <v>6</v>
      </c>
      <c r="D135" s="199" t="s">
        <v>103</v>
      </c>
      <c r="E135" s="200">
        <v>1800</v>
      </c>
      <c r="F135" s="201">
        <f t="shared" ref="F135:J136" si="32">E135*$C135</f>
        <v>10800</v>
      </c>
      <c r="G135" s="200">
        <v>1800</v>
      </c>
      <c r="H135" s="201">
        <f t="shared" ref="H135:H136" si="33">G135*$C135</f>
        <v>10800</v>
      </c>
      <c r="I135" s="200">
        <v>6000</v>
      </c>
      <c r="J135" s="201">
        <f t="shared" si="32"/>
        <v>36000</v>
      </c>
      <c r="K135" s="200">
        <v>5000</v>
      </c>
      <c r="L135" s="201">
        <f t="shared" ref="L135:L136" si="34">K135*$C135</f>
        <v>30000</v>
      </c>
      <c r="M135" s="200">
        <v>1950</v>
      </c>
      <c r="N135" s="201">
        <f t="shared" ref="N135:N136" si="35">M135*$C135</f>
        <v>11700</v>
      </c>
      <c r="O135" s="200">
        <v>1950</v>
      </c>
      <c r="P135" s="201">
        <f t="shared" ref="P135:P136" si="36">O135*$C135</f>
        <v>11700</v>
      </c>
      <c r="Q135" s="200">
        <v>1800</v>
      </c>
      <c r="R135" s="201">
        <f t="shared" ref="R135:R136" si="37">Q135*$C135</f>
        <v>10800</v>
      </c>
      <c r="S135" s="200">
        <v>1800</v>
      </c>
      <c r="T135" s="201">
        <f t="shared" ref="T135:T136" si="38">S135*$C135</f>
        <v>10800</v>
      </c>
      <c r="U135" s="790">
        <f>MIN(E135:R135)</f>
        <v>1800</v>
      </c>
      <c r="V135" s="791">
        <f t="shared" ref="V135:V136" si="39">U135*$C135</f>
        <v>10800</v>
      </c>
      <c r="IZ135" s="204"/>
    </row>
    <row r="136" spans="1:260">
      <c r="A136" s="208" t="s">
        <v>256</v>
      </c>
      <c r="B136" s="203" t="s">
        <v>257</v>
      </c>
      <c r="C136" s="198">
        <v>10</v>
      </c>
      <c r="D136" s="199" t="s">
        <v>103</v>
      </c>
      <c r="E136" s="200">
        <v>1400</v>
      </c>
      <c r="F136" s="201">
        <f t="shared" si="32"/>
        <v>14000</v>
      </c>
      <c r="G136" s="200">
        <v>1300</v>
      </c>
      <c r="H136" s="201">
        <f t="shared" si="33"/>
        <v>13000</v>
      </c>
      <c r="I136" s="200">
        <v>3500</v>
      </c>
      <c r="J136" s="201">
        <f t="shared" si="32"/>
        <v>35000</v>
      </c>
      <c r="K136" s="200">
        <v>3000</v>
      </c>
      <c r="L136" s="201">
        <f t="shared" si="34"/>
        <v>30000</v>
      </c>
      <c r="M136" s="200">
        <v>1350</v>
      </c>
      <c r="N136" s="201">
        <f t="shared" si="35"/>
        <v>13500</v>
      </c>
      <c r="O136" s="200">
        <v>1350</v>
      </c>
      <c r="P136" s="201">
        <f t="shared" si="36"/>
        <v>13500</v>
      </c>
      <c r="Q136" s="200">
        <v>1250</v>
      </c>
      <c r="R136" s="201">
        <f t="shared" si="37"/>
        <v>12500</v>
      </c>
      <c r="S136" s="200">
        <v>1250</v>
      </c>
      <c r="T136" s="201">
        <f t="shared" si="38"/>
        <v>12500</v>
      </c>
      <c r="U136" s="790">
        <f>MIN(E136:R136)</f>
        <v>1250</v>
      </c>
      <c r="V136" s="791">
        <f t="shared" si="39"/>
        <v>12500</v>
      </c>
      <c r="IZ136" s="204"/>
    </row>
    <row r="137" spans="1:260" ht="72.75">
      <c r="A137" s="208" t="s">
        <v>260</v>
      </c>
      <c r="B137" s="203" t="s">
        <v>261</v>
      </c>
      <c r="C137" s="198">
        <v>30</v>
      </c>
      <c r="D137" s="199" t="s">
        <v>262</v>
      </c>
      <c r="E137" s="200">
        <v>245</v>
      </c>
      <c r="F137" s="201">
        <f>E137*$C137</f>
        <v>7350</v>
      </c>
      <c r="G137" s="200">
        <v>245</v>
      </c>
      <c r="H137" s="201">
        <f>G137*$C137</f>
        <v>7350</v>
      </c>
      <c r="I137" s="200">
        <v>340</v>
      </c>
      <c r="J137" s="201">
        <f>I137*$C137</f>
        <v>10200</v>
      </c>
      <c r="K137" s="200">
        <v>310</v>
      </c>
      <c r="L137" s="201">
        <f>K137*$C137</f>
        <v>9300</v>
      </c>
      <c r="M137" s="200">
        <v>250</v>
      </c>
      <c r="N137" s="201">
        <f>M137*$C137</f>
        <v>7500</v>
      </c>
      <c r="O137" s="200">
        <v>250</v>
      </c>
      <c r="P137" s="201">
        <f>O137*$C137</f>
        <v>7500</v>
      </c>
      <c r="Q137" s="200">
        <v>270</v>
      </c>
      <c r="R137" s="201">
        <f>Q137*$C137</f>
        <v>8100</v>
      </c>
      <c r="S137" s="200">
        <v>245</v>
      </c>
      <c r="T137" s="201">
        <f>S137*$C137</f>
        <v>7350</v>
      </c>
      <c r="U137" s="790">
        <f>MIN(E137:R137)</f>
        <v>245</v>
      </c>
      <c r="V137" s="791">
        <f>U137*$C137</f>
        <v>7350</v>
      </c>
      <c r="IZ137" s="204"/>
    </row>
    <row r="138" spans="1:260">
      <c r="A138" s="208"/>
      <c r="B138" s="203"/>
      <c r="C138" s="198"/>
      <c r="D138" s="199"/>
      <c r="E138" s="200"/>
      <c r="F138" s="201"/>
      <c r="G138" s="200"/>
      <c r="H138" s="201"/>
      <c r="I138" s="200"/>
      <c r="J138" s="201"/>
      <c r="K138" s="200"/>
      <c r="L138" s="201"/>
      <c r="M138" s="200">
        <v>0</v>
      </c>
      <c r="N138" s="201"/>
      <c r="O138" s="200">
        <v>0</v>
      </c>
      <c r="P138" s="201"/>
      <c r="Q138" s="200"/>
      <c r="R138" s="201"/>
      <c r="S138" s="200"/>
      <c r="T138" s="201"/>
      <c r="U138" s="790"/>
      <c r="V138" s="791"/>
      <c r="IZ138" s="204"/>
    </row>
    <row r="139" spans="1:260" ht="114">
      <c r="A139" s="208">
        <v>3</v>
      </c>
      <c r="B139" s="203" t="s">
        <v>263</v>
      </c>
      <c r="C139" s="198"/>
      <c r="D139" s="199"/>
      <c r="E139" s="200"/>
      <c r="F139" s="201"/>
      <c r="G139" s="200"/>
      <c r="H139" s="201"/>
      <c r="I139" s="200"/>
      <c r="J139" s="201"/>
      <c r="K139" s="200"/>
      <c r="L139" s="201"/>
      <c r="M139" s="200">
        <v>0</v>
      </c>
      <c r="N139" s="201"/>
      <c r="O139" s="200">
        <v>0</v>
      </c>
      <c r="P139" s="201"/>
      <c r="Q139" s="200"/>
      <c r="R139" s="201"/>
      <c r="S139" s="200"/>
      <c r="T139" s="201"/>
      <c r="U139" s="790"/>
      <c r="V139" s="791"/>
      <c r="IZ139" s="204"/>
    </row>
    <row r="140" spans="1:260" ht="28.5">
      <c r="A140" s="208"/>
      <c r="B140" s="203" t="s">
        <v>253</v>
      </c>
      <c r="C140" s="198"/>
      <c r="D140" s="199"/>
      <c r="E140" s="200"/>
      <c r="F140" s="201"/>
      <c r="G140" s="200"/>
      <c r="H140" s="201"/>
      <c r="I140" s="200"/>
      <c r="J140" s="201"/>
      <c r="K140" s="200"/>
      <c r="L140" s="201"/>
      <c r="M140" s="200">
        <v>0</v>
      </c>
      <c r="N140" s="201"/>
      <c r="O140" s="200">
        <v>0</v>
      </c>
      <c r="P140" s="201"/>
      <c r="Q140" s="200"/>
      <c r="R140" s="201"/>
      <c r="S140" s="200"/>
      <c r="T140" s="201"/>
      <c r="U140" s="790"/>
      <c r="V140" s="791"/>
      <c r="IZ140" s="204"/>
    </row>
    <row r="141" spans="1:260">
      <c r="A141" s="208" t="s">
        <v>254</v>
      </c>
      <c r="B141" s="203" t="s">
        <v>255</v>
      </c>
      <c r="C141" s="198">
        <v>1</v>
      </c>
      <c r="D141" s="199" t="s">
        <v>103</v>
      </c>
      <c r="E141" s="200">
        <v>3200</v>
      </c>
      <c r="F141" s="201">
        <f t="shared" ref="F141:J142" si="40">E141*$C141</f>
        <v>3200</v>
      </c>
      <c r="G141" s="200">
        <v>2000</v>
      </c>
      <c r="H141" s="201">
        <f t="shared" ref="H141:H142" si="41">G141*$C141</f>
        <v>2000</v>
      </c>
      <c r="I141" s="200">
        <v>6500</v>
      </c>
      <c r="J141" s="201">
        <f t="shared" si="40"/>
        <v>6500</v>
      </c>
      <c r="K141" s="200">
        <v>4500</v>
      </c>
      <c r="L141" s="201">
        <f t="shared" ref="L141:L142" si="42">K141*$C141</f>
        <v>4500</v>
      </c>
      <c r="M141" s="200">
        <v>1850</v>
      </c>
      <c r="N141" s="201">
        <f t="shared" ref="N141:N142" si="43">M141*$C141</f>
        <v>1850</v>
      </c>
      <c r="O141" s="200">
        <v>1850</v>
      </c>
      <c r="P141" s="201">
        <f t="shared" ref="P141:P142" si="44">O141*$C141</f>
        <v>1850</v>
      </c>
      <c r="Q141" s="200">
        <v>1850</v>
      </c>
      <c r="R141" s="201">
        <f t="shared" ref="R141:R142" si="45">Q141*$C141</f>
        <v>1850</v>
      </c>
      <c r="S141" s="200">
        <v>1850</v>
      </c>
      <c r="T141" s="201">
        <f t="shared" ref="T141:T142" si="46">S141*$C141</f>
        <v>1850</v>
      </c>
      <c r="U141" s="790">
        <f>MIN(E141:R141)</f>
        <v>1850</v>
      </c>
      <c r="V141" s="791">
        <f t="shared" ref="V141:V142" si="47">U141*$C141</f>
        <v>1850</v>
      </c>
      <c r="IZ141" s="204"/>
    </row>
    <row r="142" spans="1:260">
      <c r="A142" s="208" t="s">
        <v>256</v>
      </c>
      <c r="B142" s="203" t="s">
        <v>257</v>
      </c>
      <c r="C142" s="198">
        <v>1</v>
      </c>
      <c r="D142" s="199" t="s">
        <v>103</v>
      </c>
      <c r="E142" s="200">
        <v>2300</v>
      </c>
      <c r="F142" s="201">
        <f t="shared" si="40"/>
        <v>2300</v>
      </c>
      <c r="G142" s="200">
        <v>1400</v>
      </c>
      <c r="H142" s="201">
        <f t="shared" si="41"/>
        <v>1400</v>
      </c>
      <c r="I142" s="200">
        <v>4000</v>
      </c>
      <c r="J142" s="201">
        <f t="shared" si="40"/>
        <v>4000</v>
      </c>
      <c r="K142" s="200">
        <v>3200</v>
      </c>
      <c r="L142" s="201">
        <f t="shared" si="42"/>
        <v>3200</v>
      </c>
      <c r="M142" s="200">
        <v>1350</v>
      </c>
      <c r="N142" s="201">
        <f t="shared" si="43"/>
        <v>1350</v>
      </c>
      <c r="O142" s="200">
        <v>1350</v>
      </c>
      <c r="P142" s="201">
        <f t="shared" si="44"/>
        <v>1350</v>
      </c>
      <c r="Q142" s="200">
        <v>1150</v>
      </c>
      <c r="R142" s="201">
        <f t="shared" si="45"/>
        <v>1150</v>
      </c>
      <c r="S142" s="200">
        <v>1150</v>
      </c>
      <c r="T142" s="201">
        <f t="shared" si="46"/>
        <v>1150</v>
      </c>
      <c r="U142" s="790">
        <f>MIN(E142:R142)</f>
        <v>1150</v>
      </c>
      <c r="V142" s="791">
        <f t="shared" si="47"/>
        <v>1150</v>
      </c>
      <c r="IZ142" s="204"/>
    </row>
    <row r="143" spans="1:260">
      <c r="A143" s="208"/>
      <c r="B143" s="203"/>
      <c r="C143" s="198"/>
      <c r="D143" s="199"/>
      <c r="E143" s="200"/>
      <c r="F143" s="201"/>
      <c r="G143" s="200"/>
      <c r="H143" s="201"/>
      <c r="I143" s="200"/>
      <c r="J143" s="201"/>
      <c r="K143" s="200"/>
      <c r="L143" s="201"/>
      <c r="M143" s="200">
        <v>0</v>
      </c>
      <c r="N143" s="201"/>
      <c r="O143" s="200">
        <v>0</v>
      </c>
      <c r="P143" s="201"/>
      <c r="Q143" s="200"/>
      <c r="R143" s="201"/>
      <c r="S143" s="200"/>
      <c r="T143" s="201"/>
      <c r="U143" s="790"/>
      <c r="V143" s="791"/>
      <c r="IZ143" s="204"/>
    </row>
    <row r="144" spans="1:260" ht="132">
      <c r="A144" s="208">
        <v>5</v>
      </c>
      <c r="B144" s="203" t="s">
        <v>264</v>
      </c>
      <c r="C144" s="198"/>
      <c r="D144" s="199"/>
      <c r="E144" s="200"/>
      <c r="F144" s="201"/>
      <c r="G144" s="200"/>
      <c r="H144" s="201"/>
      <c r="I144" s="200"/>
      <c r="J144" s="201"/>
      <c r="K144" s="200"/>
      <c r="L144" s="201"/>
      <c r="M144" s="200">
        <v>0</v>
      </c>
      <c r="N144" s="201"/>
      <c r="O144" s="200">
        <v>0</v>
      </c>
      <c r="P144" s="201"/>
      <c r="Q144" s="200"/>
      <c r="R144" s="201"/>
      <c r="S144" s="200"/>
      <c r="T144" s="201"/>
      <c r="U144" s="790"/>
      <c r="V144" s="791"/>
      <c r="IZ144" s="204"/>
    </row>
    <row r="145" spans="1:260">
      <c r="A145" s="208" t="s">
        <v>254</v>
      </c>
      <c r="B145" s="232" t="s">
        <v>265</v>
      </c>
      <c r="C145" s="206">
        <v>30</v>
      </c>
      <c r="D145" s="199" t="s">
        <v>103</v>
      </c>
      <c r="E145" s="200">
        <v>3800</v>
      </c>
      <c r="F145" s="201">
        <f t="shared" ref="F145:J146" si="48">E145*$C145</f>
        <v>114000</v>
      </c>
      <c r="G145" s="200">
        <v>3000</v>
      </c>
      <c r="H145" s="201">
        <f t="shared" ref="H145:H146" si="49">G145*$C145</f>
        <v>90000</v>
      </c>
      <c r="I145" s="200">
        <v>6000</v>
      </c>
      <c r="J145" s="201">
        <f t="shared" si="48"/>
        <v>180000</v>
      </c>
      <c r="K145" s="200">
        <v>4500</v>
      </c>
      <c r="L145" s="201">
        <f t="shared" ref="L145:L146" si="50">K145*$C145</f>
        <v>135000</v>
      </c>
      <c r="M145" s="200">
        <v>3900</v>
      </c>
      <c r="N145" s="201">
        <f t="shared" ref="N145:N146" si="51">M145*$C145</f>
        <v>117000</v>
      </c>
      <c r="O145" s="200">
        <v>3000</v>
      </c>
      <c r="P145" s="201">
        <f t="shared" ref="P145:P146" si="52">O145*$C145</f>
        <v>90000</v>
      </c>
      <c r="Q145" s="200">
        <v>3000</v>
      </c>
      <c r="R145" s="201">
        <f t="shared" ref="R145:R146" si="53">Q145*$C145</f>
        <v>90000</v>
      </c>
      <c r="S145" s="200">
        <v>3000</v>
      </c>
      <c r="T145" s="201">
        <f t="shared" ref="T145:T146" si="54">S145*$C145</f>
        <v>90000</v>
      </c>
      <c r="U145" s="790">
        <f>MIN(E145:R145)</f>
        <v>3000</v>
      </c>
      <c r="V145" s="791">
        <f t="shared" ref="V145:V146" si="55">U145*$C145</f>
        <v>90000</v>
      </c>
      <c r="IZ145" s="204"/>
    </row>
    <row r="146" spans="1:260">
      <c r="A146" s="208" t="s">
        <v>256</v>
      </c>
      <c r="B146" s="232" t="s">
        <v>266</v>
      </c>
      <c r="C146" s="206">
        <v>22</v>
      </c>
      <c r="D146" s="199" t="s">
        <v>103</v>
      </c>
      <c r="E146" s="200">
        <v>2600</v>
      </c>
      <c r="F146" s="201">
        <f t="shared" si="48"/>
        <v>57200</v>
      </c>
      <c r="G146" s="200">
        <v>1800</v>
      </c>
      <c r="H146" s="201">
        <f t="shared" si="49"/>
        <v>39600</v>
      </c>
      <c r="I146" s="200">
        <v>3000</v>
      </c>
      <c r="J146" s="201">
        <f t="shared" si="48"/>
        <v>66000</v>
      </c>
      <c r="K146" s="200">
        <v>2500</v>
      </c>
      <c r="L146" s="201">
        <f t="shared" si="50"/>
        <v>55000</v>
      </c>
      <c r="M146" s="200">
        <v>3200</v>
      </c>
      <c r="N146" s="201">
        <f t="shared" si="51"/>
        <v>70400</v>
      </c>
      <c r="O146" s="200">
        <v>2400</v>
      </c>
      <c r="P146" s="201">
        <f t="shared" si="52"/>
        <v>52800</v>
      </c>
      <c r="Q146" s="200">
        <v>1700</v>
      </c>
      <c r="R146" s="201">
        <f t="shared" si="53"/>
        <v>37400</v>
      </c>
      <c r="S146" s="200">
        <v>1700</v>
      </c>
      <c r="T146" s="201">
        <f t="shared" si="54"/>
        <v>37400</v>
      </c>
      <c r="U146" s="790">
        <f>MIN(E146:R146)</f>
        <v>1700</v>
      </c>
      <c r="V146" s="791">
        <f t="shared" si="55"/>
        <v>37400</v>
      </c>
      <c r="IZ146" s="204"/>
    </row>
    <row r="147" spans="1:260">
      <c r="A147" s="208"/>
      <c r="B147" s="203"/>
      <c r="C147" s="198"/>
      <c r="D147" s="199"/>
      <c r="E147" s="200"/>
      <c r="F147" s="201"/>
      <c r="G147" s="200"/>
      <c r="H147" s="201"/>
      <c r="I147" s="200"/>
      <c r="J147" s="201"/>
      <c r="K147" s="200"/>
      <c r="L147" s="201"/>
      <c r="M147" s="200">
        <v>0</v>
      </c>
      <c r="N147" s="201"/>
      <c r="O147" s="200">
        <v>0</v>
      </c>
      <c r="P147" s="201"/>
      <c r="Q147" s="200"/>
      <c r="R147" s="201"/>
      <c r="S147" s="200"/>
      <c r="T147" s="201"/>
      <c r="U147" s="790"/>
      <c r="V147" s="791"/>
      <c r="IZ147" s="204"/>
    </row>
    <row r="148" spans="1:260" ht="132">
      <c r="A148" s="208">
        <v>6</v>
      </c>
      <c r="B148" s="203" t="s">
        <v>267</v>
      </c>
      <c r="C148" s="198"/>
      <c r="D148" s="199"/>
      <c r="E148" s="200"/>
      <c r="F148" s="201"/>
      <c r="G148" s="200"/>
      <c r="H148" s="201"/>
      <c r="I148" s="200"/>
      <c r="J148" s="201"/>
      <c r="K148" s="200"/>
      <c r="L148" s="201"/>
      <c r="M148" s="200">
        <v>0</v>
      </c>
      <c r="N148" s="201"/>
      <c r="O148" s="200">
        <v>0</v>
      </c>
      <c r="P148" s="201"/>
      <c r="Q148" s="200"/>
      <c r="R148" s="201"/>
      <c r="S148" s="200"/>
      <c r="T148" s="201"/>
      <c r="U148" s="790"/>
      <c r="V148" s="791"/>
      <c r="IZ148" s="204"/>
    </row>
    <row r="149" spans="1:260">
      <c r="A149" s="208" t="s">
        <v>254</v>
      </c>
      <c r="B149" s="232" t="s">
        <v>265</v>
      </c>
      <c r="C149" s="198">
        <v>4</v>
      </c>
      <c r="D149" s="199" t="s">
        <v>103</v>
      </c>
      <c r="E149" s="200">
        <v>2800</v>
      </c>
      <c r="F149" s="201">
        <f t="shared" ref="F149:J150" si="56">E149*$C149</f>
        <v>11200</v>
      </c>
      <c r="G149" s="200">
        <v>2500</v>
      </c>
      <c r="H149" s="201">
        <f t="shared" ref="H149:H150" si="57">G149*$C149</f>
        <v>10000</v>
      </c>
      <c r="I149" s="200">
        <v>5600</v>
      </c>
      <c r="J149" s="201">
        <f t="shared" si="56"/>
        <v>22400</v>
      </c>
      <c r="K149" s="200">
        <v>4500</v>
      </c>
      <c r="L149" s="201">
        <f t="shared" ref="L149:L150" si="58">K149*$C149</f>
        <v>18000</v>
      </c>
      <c r="M149" s="200">
        <v>2550</v>
      </c>
      <c r="N149" s="201">
        <f t="shared" ref="N149:N150" si="59">M149*$C149</f>
        <v>10200</v>
      </c>
      <c r="O149" s="200">
        <v>2500</v>
      </c>
      <c r="P149" s="201">
        <f t="shared" ref="P149:P150" si="60">O149*$C149</f>
        <v>10000</v>
      </c>
      <c r="Q149" s="200">
        <v>2500</v>
      </c>
      <c r="R149" s="201">
        <f t="shared" ref="R149:R150" si="61">Q149*$C149</f>
        <v>10000</v>
      </c>
      <c r="S149" s="200">
        <v>2500</v>
      </c>
      <c r="T149" s="201">
        <f t="shared" ref="T149:T150" si="62">S149*$C149</f>
        <v>10000</v>
      </c>
      <c r="U149" s="790">
        <f>MIN(E149:R149)</f>
        <v>2500</v>
      </c>
      <c r="V149" s="791">
        <f t="shared" ref="V149:V150" si="63">U149*$C149</f>
        <v>10000</v>
      </c>
      <c r="IZ149" s="204"/>
    </row>
    <row r="150" spans="1:260">
      <c r="A150" s="208" t="s">
        <v>256</v>
      </c>
      <c r="B150" s="232" t="s">
        <v>266</v>
      </c>
      <c r="C150" s="198">
        <v>8</v>
      </c>
      <c r="D150" s="199" t="s">
        <v>103</v>
      </c>
      <c r="E150" s="200">
        <v>2200</v>
      </c>
      <c r="F150" s="201">
        <f t="shared" si="56"/>
        <v>17600</v>
      </c>
      <c r="G150" s="200">
        <v>1500</v>
      </c>
      <c r="H150" s="201">
        <f t="shared" si="57"/>
        <v>12000</v>
      </c>
      <c r="I150" s="200">
        <v>4300</v>
      </c>
      <c r="J150" s="201">
        <f t="shared" si="56"/>
        <v>34400</v>
      </c>
      <c r="K150" s="200">
        <v>3000</v>
      </c>
      <c r="L150" s="201">
        <f t="shared" si="58"/>
        <v>24000</v>
      </c>
      <c r="M150" s="200">
        <v>2250</v>
      </c>
      <c r="N150" s="201">
        <f t="shared" si="59"/>
        <v>18000</v>
      </c>
      <c r="O150" s="200">
        <v>1800</v>
      </c>
      <c r="P150" s="201">
        <f t="shared" si="60"/>
        <v>14400</v>
      </c>
      <c r="Q150" s="200">
        <v>1400</v>
      </c>
      <c r="R150" s="201">
        <f t="shared" si="61"/>
        <v>11200</v>
      </c>
      <c r="S150" s="200">
        <v>1400</v>
      </c>
      <c r="T150" s="201">
        <f t="shared" si="62"/>
        <v>11200</v>
      </c>
      <c r="U150" s="790">
        <f>MIN(E150:R150)</f>
        <v>1400</v>
      </c>
      <c r="V150" s="791">
        <f t="shared" si="63"/>
        <v>11200</v>
      </c>
      <c r="IZ150" s="204"/>
    </row>
    <row r="151" spans="1:260">
      <c r="A151" s="208"/>
      <c r="B151" s="203"/>
      <c r="C151" s="198"/>
      <c r="D151" s="199"/>
      <c r="E151" s="200"/>
      <c r="F151" s="201"/>
      <c r="G151" s="200"/>
      <c r="H151" s="201"/>
      <c r="I151" s="200"/>
      <c r="J151" s="201"/>
      <c r="K151" s="200"/>
      <c r="L151" s="201"/>
      <c r="M151" s="200">
        <v>0</v>
      </c>
      <c r="N151" s="201"/>
      <c r="O151" s="200">
        <v>0</v>
      </c>
      <c r="P151" s="201"/>
      <c r="Q151" s="200"/>
      <c r="R151" s="201"/>
      <c r="S151" s="200"/>
      <c r="T151" s="201"/>
      <c r="U151" s="790"/>
      <c r="V151" s="791"/>
      <c r="IZ151" s="204"/>
    </row>
    <row r="152" spans="1:260">
      <c r="A152" s="208"/>
      <c r="B152" s="203"/>
      <c r="C152" s="198"/>
      <c r="D152" s="199"/>
      <c r="E152" s="200"/>
      <c r="F152" s="201"/>
      <c r="G152" s="200"/>
      <c r="H152" s="201"/>
      <c r="I152" s="200"/>
      <c r="J152" s="201"/>
      <c r="K152" s="200"/>
      <c r="L152" s="201"/>
      <c r="M152" s="200">
        <v>0</v>
      </c>
      <c r="N152" s="201"/>
      <c r="O152" s="200">
        <v>0</v>
      </c>
      <c r="P152" s="201"/>
      <c r="Q152" s="200"/>
      <c r="R152" s="201"/>
      <c r="S152" s="200"/>
      <c r="T152" s="201"/>
      <c r="U152" s="790"/>
      <c r="V152" s="791"/>
      <c r="IZ152" s="204"/>
    </row>
    <row r="153" spans="1:260" s="236" customFormat="1" ht="72">
      <c r="A153" s="233">
        <v>8</v>
      </c>
      <c r="B153" s="234" t="s">
        <v>268</v>
      </c>
      <c r="C153" s="233"/>
      <c r="D153" s="235"/>
      <c r="E153" s="233"/>
      <c r="F153" s="233"/>
      <c r="G153" s="233"/>
      <c r="H153" s="233"/>
      <c r="I153" s="233"/>
      <c r="J153" s="233"/>
      <c r="K153" s="233"/>
      <c r="L153" s="233"/>
      <c r="M153" s="233"/>
      <c r="N153" s="233"/>
      <c r="O153" s="233"/>
      <c r="P153" s="233"/>
      <c r="Q153" s="675"/>
      <c r="R153" s="233"/>
      <c r="S153" s="675"/>
      <c r="T153" s="233"/>
      <c r="U153" s="796"/>
      <c r="V153" s="797"/>
      <c r="IE153" s="204"/>
      <c r="IF153" s="204"/>
      <c r="IG153" s="204"/>
      <c r="IH153" s="204"/>
      <c r="II153" s="204"/>
      <c r="IJ153" s="204"/>
      <c r="IK153" s="204"/>
      <c r="IL153" s="204"/>
      <c r="IM153" s="204"/>
      <c r="IN153" s="204"/>
      <c r="IO153" s="204"/>
      <c r="IP153" s="204"/>
      <c r="IQ153" s="204"/>
      <c r="IR153" s="204"/>
      <c r="IS153" s="204"/>
      <c r="IT153" s="204"/>
      <c r="IU153" s="204"/>
      <c r="IV153" s="204"/>
      <c r="IW153" s="204"/>
      <c r="IX153" s="204"/>
      <c r="IY153" s="204"/>
      <c r="IZ153" s="204"/>
    </row>
    <row r="154" spans="1:260" s="236" customFormat="1">
      <c r="A154" s="233" t="s">
        <v>254</v>
      </c>
      <c r="B154" s="237" t="s">
        <v>269</v>
      </c>
      <c r="C154" s="233">
        <v>180</v>
      </c>
      <c r="D154" s="199" t="s">
        <v>215</v>
      </c>
      <c r="E154" s="233">
        <v>265</v>
      </c>
      <c r="F154" s="201">
        <f t="shared" ref="F154:J157" si="64">E154*$C154</f>
        <v>47700</v>
      </c>
      <c r="G154" s="233">
        <v>245</v>
      </c>
      <c r="H154" s="201">
        <f t="shared" ref="H154:H157" si="65">G154*$C154</f>
        <v>44100</v>
      </c>
      <c r="I154" s="233">
        <v>230</v>
      </c>
      <c r="J154" s="201">
        <f t="shared" si="64"/>
        <v>41400</v>
      </c>
      <c r="K154" s="233">
        <v>190</v>
      </c>
      <c r="L154" s="201">
        <f t="shared" ref="L154:L157" si="66">K154*$C154</f>
        <v>34200</v>
      </c>
      <c r="M154" s="233">
        <v>250</v>
      </c>
      <c r="N154" s="201">
        <f t="shared" ref="N154:N157" si="67">M154*$C154</f>
        <v>45000</v>
      </c>
      <c r="O154" s="233">
        <v>250</v>
      </c>
      <c r="P154" s="201">
        <f t="shared" ref="P154:P157" si="68">O154*$C154</f>
        <v>45000</v>
      </c>
      <c r="Q154" s="675">
        <v>240</v>
      </c>
      <c r="R154" s="201">
        <f t="shared" ref="R154:R157" si="69">Q154*$C154</f>
        <v>43200</v>
      </c>
      <c r="S154" s="675">
        <v>210</v>
      </c>
      <c r="T154" s="201">
        <f t="shared" ref="T154:T157" si="70">S154*$C154</f>
        <v>37800</v>
      </c>
      <c r="U154" s="790">
        <f>MIN(E154:R154)</f>
        <v>190</v>
      </c>
      <c r="V154" s="791">
        <f t="shared" ref="V154:V157" si="71">U154*$C154</f>
        <v>34200</v>
      </c>
      <c r="IE154" s="204"/>
      <c r="IF154" s="204"/>
      <c r="IG154" s="204"/>
      <c r="IH154" s="204"/>
      <c r="II154" s="204"/>
      <c r="IJ154" s="204"/>
      <c r="IK154" s="204"/>
      <c r="IL154" s="204"/>
      <c r="IM154" s="204"/>
      <c r="IN154" s="204"/>
      <c r="IO154" s="204"/>
      <c r="IP154" s="204"/>
      <c r="IQ154" s="204"/>
      <c r="IR154" s="204"/>
      <c r="IS154" s="204"/>
      <c r="IT154" s="204"/>
      <c r="IU154" s="204"/>
      <c r="IV154" s="204"/>
      <c r="IW154" s="204"/>
      <c r="IX154" s="204"/>
      <c r="IY154" s="204"/>
      <c r="IZ154" s="204"/>
    </row>
    <row r="155" spans="1:260">
      <c r="A155" s="233" t="s">
        <v>256</v>
      </c>
      <c r="B155" s="237" t="s">
        <v>270</v>
      </c>
      <c r="C155" s="198">
        <v>250</v>
      </c>
      <c r="D155" s="199" t="s">
        <v>215</v>
      </c>
      <c r="E155" s="200">
        <v>325</v>
      </c>
      <c r="F155" s="201">
        <f t="shared" si="64"/>
        <v>81250</v>
      </c>
      <c r="G155" s="200">
        <v>305</v>
      </c>
      <c r="H155" s="201">
        <f t="shared" si="65"/>
        <v>76250</v>
      </c>
      <c r="I155" s="200">
        <v>340</v>
      </c>
      <c r="J155" s="201">
        <f t="shared" si="64"/>
        <v>85000</v>
      </c>
      <c r="K155" s="200">
        <v>250</v>
      </c>
      <c r="L155" s="201">
        <f t="shared" si="66"/>
        <v>62500</v>
      </c>
      <c r="M155" s="200">
        <v>350</v>
      </c>
      <c r="N155" s="201">
        <f t="shared" si="67"/>
        <v>87500</v>
      </c>
      <c r="O155" s="200">
        <v>350</v>
      </c>
      <c r="P155" s="201">
        <f t="shared" si="68"/>
        <v>87500</v>
      </c>
      <c r="Q155" s="200">
        <v>330</v>
      </c>
      <c r="R155" s="201">
        <f t="shared" si="69"/>
        <v>82500</v>
      </c>
      <c r="S155" s="200">
        <v>250</v>
      </c>
      <c r="T155" s="201">
        <f t="shared" si="70"/>
        <v>62500</v>
      </c>
      <c r="U155" s="790">
        <f>MIN(E155:R155)</f>
        <v>250</v>
      </c>
      <c r="V155" s="791">
        <f t="shared" si="71"/>
        <v>62500</v>
      </c>
      <c r="IZ155" s="204"/>
    </row>
    <row r="156" spans="1:260">
      <c r="A156" s="233" t="s">
        <v>260</v>
      </c>
      <c r="B156" s="237" t="s">
        <v>271</v>
      </c>
      <c r="C156" s="206">
        <v>50</v>
      </c>
      <c r="D156" s="199" t="s">
        <v>215</v>
      </c>
      <c r="E156" s="200">
        <v>365</v>
      </c>
      <c r="F156" s="201">
        <f t="shared" si="64"/>
        <v>18250</v>
      </c>
      <c r="G156" s="200">
        <v>345</v>
      </c>
      <c r="H156" s="201">
        <f t="shared" si="65"/>
        <v>17250</v>
      </c>
      <c r="I156" s="200">
        <v>420</v>
      </c>
      <c r="J156" s="201">
        <f t="shared" si="64"/>
        <v>21000</v>
      </c>
      <c r="K156" s="200">
        <v>320</v>
      </c>
      <c r="L156" s="201">
        <f t="shared" si="66"/>
        <v>16000</v>
      </c>
      <c r="M156" s="200">
        <v>525</v>
      </c>
      <c r="N156" s="201">
        <f t="shared" si="67"/>
        <v>26250</v>
      </c>
      <c r="O156" s="200">
        <v>525</v>
      </c>
      <c r="P156" s="201">
        <f t="shared" si="68"/>
        <v>26250</v>
      </c>
      <c r="Q156" s="200">
        <v>650</v>
      </c>
      <c r="R156" s="201">
        <f t="shared" si="69"/>
        <v>32500</v>
      </c>
      <c r="S156" s="200">
        <v>600</v>
      </c>
      <c r="T156" s="201">
        <f t="shared" si="70"/>
        <v>30000</v>
      </c>
      <c r="U156" s="790">
        <f>MIN(E156:R156)</f>
        <v>320</v>
      </c>
      <c r="V156" s="791">
        <f t="shared" si="71"/>
        <v>16000</v>
      </c>
      <c r="IZ156" s="204"/>
    </row>
    <row r="157" spans="1:260">
      <c r="A157" s="233" t="s">
        <v>272</v>
      </c>
      <c r="B157" s="237" t="s">
        <v>273</v>
      </c>
      <c r="C157" s="198"/>
      <c r="D157" s="199" t="s">
        <v>215</v>
      </c>
      <c r="E157" s="200"/>
      <c r="F157" s="201">
        <f t="shared" si="64"/>
        <v>0</v>
      </c>
      <c r="G157" s="200"/>
      <c r="H157" s="201">
        <f t="shared" si="65"/>
        <v>0</v>
      </c>
      <c r="I157" s="200"/>
      <c r="J157" s="201">
        <f t="shared" si="64"/>
        <v>0</v>
      </c>
      <c r="K157" s="200"/>
      <c r="L157" s="201">
        <f t="shared" si="66"/>
        <v>0</v>
      </c>
      <c r="M157" s="200">
        <v>625</v>
      </c>
      <c r="N157" s="201">
        <f t="shared" si="67"/>
        <v>0</v>
      </c>
      <c r="O157" s="200">
        <v>625</v>
      </c>
      <c r="P157" s="201">
        <f t="shared" si="68"/>
        <v>0</v>
      </c>
      <c r="Q157" s="200"/>
      <c r="R157" s="201">
        <f t="shared" si="69"/>
        <v>0</v>
      </c>
      <c r="S157" s="200"/>
      <c r="T157" s="201">
        <f t="shared" si="70"/>
        <v>0</v>
      </c>
      <c r="U157" s="790"/>
      <c r="V157" s="791">
        <f t="shared" si="71"/>
        <v>0</v>
      </c>
      <c r="IZ157" s="204"/>
    </row>
    <row r="158" spans="1:260">
      <c r="A158" s="208"/>
      <c r="B158" s="203"/>
      <c r="C158" s="198"/>
      <c r="D158" s="199"/>
      <c r="E158" s="200"/>
      <c r="F158" s="201"/>
      <c r="G158" s="200"/>
      <c r="H158" s="201"/>
      <c r="I158" s="200"/>
      <c r="J158" s="201"/>
      <c r="K158" s="200"/>
      <c r="L158" s="201"/>
      <c r="M158" s="200">
        <v>0</v>
      </c>
      <c r="N158" s="201"/>
      <c r="O158" s="200">
        <v>0</v>
      </c>
      <c r="P158" s="201"/>
      <c r="Q158" s="200"/>
      <c r="R158" s="201"/>
      <c r="S158" s="200"/>
      <c r="T158" s="201"/>
      <c r="U158" s="790"/>
      <c r="V158" s="791"/>
      <c r="IZ158" s="204"/>
    </row>
    <row r="159" spans="1:260" ht="29.25">
      <c r="A159" s="208">
        <v>9</v>
      </c>
      <c r="B159" s="203" t="s">
        <v>274</v>
      </c>
      <c r="C159" s="198"/>
      <c r="D159" s="199"/>
      <c r="E159" s="200"/>
      <c r="F159" s="201"/>
      <c r="G159" s="200"/>
      <c r="H159" s="201"/>
      <c r="I159" s="200"/>
      <c r="J159" s="201"/>
      <c r="K159" s="200"/>
      <c r="L159" s="201"/>
      <c r="M159" s="200">
        <v>0</v>
      </c>
      <c r="N159" s="201"/>
      <c r="O159" s="200">
        <v>0</v>
      </c>
      <c r="P159" s="201"/>
      <c r="Q159" s="200"/>
      <c r="R159" s="201"/>
      <c r="S159" s="200"/>
      <c r="T159" s="201"/>
      <c r="U159" s="790"/>
      <c r="V159" s="791"/>
      <c r="IZ159" s="204"/>
    </row>
    <row r="160" spans="1:260">
      <c r="A160" s="208" t="s">
        <v>275</v>
      </c>
      <c r="B160" s="203" t="s">
        <v>276</v>
      </c>
      <c r="C160" s="198">
        <v>100</v>
      </c>
      <c r="D160" s="199" t="s">
        <v>215</v>
      </c>
      <c r="E160" s="200">
        <v>165</v>
      </c>
      <c r="F160" s="201">
        <f t="shared" ref="F160:J161" si="72">E160*$C160</f>
        <v>16500</v>
      </c>
      <c r="G160" s="200">
        <v>150</v>
      </c>
      <c r="H160" s="201">
        <f t="shared" ref="H160:H161" si="73">G160*$C160</f>
        <v>15000</v>
      </c>
      <c r="I160" s="200">
        <v>165</v>
      </c>
      <c r="J160" s="201">
        <f t="shared" si="72"/>
        <v>16500</v>
      </c>
      <c r="K160" s="200">
        <v>165</v>
      </c>
      <c r="L160" s="201">
        <f t="shared" ref="L160:L161" si="74">K160*$C160</f>
        <v>16500</v>
      </c>
      <c r="M160" s="200">
        <v>150</v>
      </c>
      <c r="N160" s="201">
        <f t="shared" ref="N160:N161" si="75">M160*$C160</f>
        <v>15000</v>
      </c>
      <c r="O160" s="200">
        <v>150</v>
      </c>
      <c r="P160" s="201">
        <f t="shared" ref="P160:P161" si="76">O160*$C160</f>
        <v>15000</v>
      </c>
      <c r="Q160" s="200">
        <v>190</v>
      </c>
      <c r="R160" s="201">
        <f t="shared" ref="R160:R161" si="77">Q160*$C160</f>
        <v>19000</v>
      </c>
      <c r="S160" s="200">
        <v>150</v>
      </c>
      <c r="T160" s="201">
        <f t="shared" ref="T160:T161" si="78">S160*$C160</f>
        <v>15000</v>
      </c>
      <c r="U160" s="790">
        <f>MIN(E160:R160)</f>
        <v>150</v>
      </c>
      <c r="V160" s="791">
        <f t="shared" ref="V160:V161" si="79">U160*$C160</f>
        <v>15000</v>
      </c>
      <c r="IZ160" s="204"/>
    </row>
    <row r="161" spans="1:260">
      <c r="A161" s="208" t="s">
        <v>277</v>
      </c>
      <c r="B161" s="203" t="s">
        <v>278</v>
      </c>
      <c r="C161" s="198">
        <v>30</v>
      </c>
      <c r="D161" s="199" t="s">
        <v>215</v>
      </c>
      <c r="E161" s="200">
        <v>95</v>
      </c>
      <c r="F161" s="201">
        <f t="shared" si="72"/>
        <v>2850</v>
      </c>
      <c r="G161" s="200">
        <v>95</v>
      </c>
      <c r="H161" s="201">
        <f t="shared" si="73"/>
        <v>2850</v>
      </c>
      <c r="I161" s="200">
        <v>175</v>
      </c>
      <c r="J161" s="201">
        <f t="shared" si="72"/>
        <v>5250</v>
      </c>
      <c r="K161" s="200">
        <v>175</v>
      </c>
      <c r="L161" s="201">
        <f t="shared" si="74"/>
        <v>5250</v>
      </c>
      <c r="M161" s="200">
        <v>125</v>
      </c>
      <c r="N161" s="201">
        <f t="shared" si="75"/>
        <v>3750</v>
      </c>
      <c r="O161" s="200">
        <v>90</v>
      </c>
      <c r="P161" s="201">
        <f t="shared" si="76"/>
        <v>2700</v>
      </c>
      <c r="Q161" s="200">
        <v>90</v>
      </c>
      <c r="R161" s="201">
        <f t="shared" si="77"/>
        <v>2700</v>
      </c>
      <c r="S161" s="200">
        <v>90</v>
      </c>
      <c r="T161" s="201">
        <f t="shared" si="78"/>
        <v>2700</v>
      </c>
      <c r="U161" s="790">
        <f>MIN(E161:R161)</f>
        <v>90</v>
      </c>
      <c r="V161" s="791">
        <f t="shared" si="79"/>
        <v>2700</v>
      </c>
      <c r="IZ161" s="204"/>
    </row>
    <row r="162" spans="1:260">
      <c r="A162" s="208"/>
      <c r="B162" s="203"/>
      <c r="C162" s="198"/>
      <c r="D162" s="199"/>
      <c r="E162" s="200"/>
      <c r="F162" s="201"/>
      <c r="G162" s="200"/>
      <c r="H162" s="201"/>
      <c r="I162" s="200"/>
      <c r="J162" s="201"/>
      <c r="K162" s="200"/>
      <c r="L162" s="201"/>
      <c r="M162" s="200">
        <v>0</v>
      </c>
      <c r="N162" s="201"/>
      <c r="O162" s="200">
        <v>0</v>
      </c>
      <c r="P162" s="201"/>
      <c r="Q162" s="200"/>
      <c r="R162" s="201"/>
      <c r="S162" s="200"/>
      <c r="T162" s="201"/>
      <c r="U162" s="790"/>
      <c r="V162" s="791"/>
      <c r="IZ162" s="204"/>
    </row>
    <row r="163" spans="1:260" ht="58.5">
      <c r="A163" s="208">
        <v>12</v>
      </c>
      <c r="B163" s="232" t="s">
        <v>279</v>
      </c>
      <c r="C163" s="198"/>
      <c r="D163" s="199"/>
      <c r="E163" s="200"/>
      <c r="F163" s="201"/>
      <c r="G163" s="200"/>
      <c r="H163" s="201"/>
      <c r="I163" s="200"/>
      <c r="J163" s="201"/>
      <c r="K163" s="200"/>
      <c r="L163" s="201"/>
      <c r="M163" s="200">
        <v>0</v>
      </c>
      <c r="N163" s="201"/>
      <c r="O163" s="200">
        <v>0</v>
      </c>
      <c r="P163" s="201"/>
      <c r="Q163" s="200"/>
      <c r="R163" s="201"/>
      <c r="S163" s="200"/>
      <c r="T163" s="201"/>
      <c r="U163" s="790"/>
      <c r="V163" s="791"/>
      <c r="IZ163" s="204"/>
    </row>
    <row r="164" spans="1:260">
      <c r="A164" s="208" t="s">
        <v>159</v>
      </c>
      <c r="B164" s="203" t="s">
        <v>280</v>
      </c>
      <c r="C164" s="198">
        <v>30</v>
      </c>
      <c r="D164" s="199" t="s">
        <v>215</v>
      </c>
      <c r="E164" s="200">
        <v>1650</v>
      </c>
      <c r="F164" s="201">
        <f t="shared" ref="F164:J165" si="80">E164*$C164</f>
        <v>49500</v>
      </c>
      <c r="G164" s="200">
        <v>1150</v>
      </c>
      <c r="H164" s="201">
        <f t="shared" ref="H164:H165" si="81">G164*$C164</f>
        <v>34500</v>
      </c>
      <c r="I164" s="200">
        <v>2300</v>
      </c>
      <c r="J164" s="201">
        <f t="shared" si="80"/>
        <v>69000</v>
      </c>
      <c r="K164" s="200">
        <v>2100</v>
      </c>
      <c r="L164" s="201">
        <f t="shared" ref="L164:L165" si="82">K164*$C164</f>
        <v>63000</v>
      </c>
      <c r="M164" s="200">
        <v>1750</v>
      </c>
      <c r="N164" s="201">
        <f t="shared" ref="N164:N165" si="83">M164*$C164</f>
        <v>52500</v>
      </c>
      <c r="O164" s="200">
        <v>1500</v>
      </c>
      <c r="P164" s="201">
        <f t="shared" ref="P164:P165" si="84">O164*$C164</f>
        <v>45000</v>
      </c>
      <c r="Q164" s="200">
        <v>1150</v>
      </c>
      <c r="R164" s="201">
        <f t="shared" ref="R164:R165" si="85">Q164*$C164</f>
        <v>34500</v>
      </c>
      <c r="S164" s="200">
        <v>1150</v>
      </c>
      <c r="T164" s="201">
        <f t="shared" ref="T164:T165" si="86">S164*$C164</f>
        <v>34500</v>
      </c>
      <c r="U164" s="790">
        <f>MIN(E164:R164)</f>
        <v>1150</v>
      </c>
      <c r="V164" s="791">
        <f t="shared" ref="V164:V165" si="87">U164*$C164</f>
        <v>34500</v>
      </c>
      <c r="IZ164" s="204"/>
    </row>
    <row r="165" spans="1:260">
      <c r="A165" s="208" t="s">
        <v>177</v>
      </c>
      <c r="B165" s="203" t="s">
        <v>281</v>
      </c>
      <c r="C165" s="198">
        <v>20</v>
      </c>
      <c r="D165" s="199" t="s">
        <v>215</v>
      </c>
      <c r="E165" s="200">
        <v>1350</v>
      </c>
      <c r="F165" s="201">
        <f t="shared" si="80"/>
        <v>27000</v>
      </c>
      <c r="G165" s="200">
        <v>850</v>
      </c>
      <c r="H165" s="201">
        <f t="shared" si="81"/>
        <v>17000</v>
      </c>
      <c r="I165" s="200">
        <v>1540</v>
      </c>
      <c r="J165" s="201">
        <f t="shared" si="80"/>
        <v>30800</v>
      </c>
      <c r="K165" s="200">
        <v>1150</v>
      </c>
      <c r="L165" s="201">
        <f t="shared" si="82"/>
        <v>23000</v>
      </c>
      <c r="M165" s="200">
        <v>1150</v>
      </c>
      <c r="N165" s="201">
        <f t="shared" si="83"/>
        <v>23000</v>
      </c>
      <c r="O165" s="200">
        <v>950</v>
      </c>
      <c r="P165" s="201">
        <f t="shared" si="84"/>
        <v>19000</v>
      </c>
      <c r="Q165" s="200">
        <v>750</v>
      </c>
      <c r="R165" s="201">
        <f t="shared" si="85"/>
        <v>15000</v>
      </c>
      <c r="S165" s="200">
        <v>750</v>
      </c>
      <c r="T165" s="201">
        <f t="shared" si="86"/>
        <v>15000</v>
      </c>
      <c r="U165" s="790">
        <f>MIN(E165:R165)</f>
        <v>750</v>
      </c>
      <c r="V165" s="791">
        <f t="shared" si="87"/>
        <v>15000</v>
      </c>
      <c r="IZ165" s="204"/>
    </row>
    <row r="166" spans="1:260">
      <c r="A166" s="208"/>
      <c r="B166" s="203"/>
      <c r="C166" s="198"/>
      <c r="D166" s="199"/>
      <c r="E166" s="200"/>
      <c r="F166" s="201"/>
      <c r="G166" s="200"/>
      <c r="H166" s="201"/>
      <c r="I166" s="200"/>
      <c r="J166" s="201"/>
      <c r="K166" s="200"/>
      <c r="L166" s="201"/>
      <c r="M166" s="200">
        <v>0</v>
      </c>
      <c r="N166" s="201"/>
      <c r="O166" s="200">
        <v>0</v>
      </c>
      <c r="P166" s="201"/>
      <c r="Q166" s="200"/>
      <c r="R166" s="201"/>
      <c r="S166" s="200"/>
      <c r="T166" s="201"/>
      <c r="U166" s="790"/>
      <c r="V166" s="791"/>
      <c r="IZ166" s="204"/>
    </row>
    <row r="167" spans="1:260" ht="42.75">
      <c r="A167" s="208">
        <v>15</v>
      </c>
      <c r="B167" s="203" t="s">
        <v>282</v>
      </c>
      <c r="C167" s="198"/>
      <c r="D167" s="199"/>
      <c r="E167" s="200"/>
      <c r="F167" s="201"/>
      <c r="G167" s="200"/>
      <c r="H167" s="201"/>
      <c r="I167" s="200"/>
      <c r="J167" s="201"/>
      <c r="K167" s="200"/>
      <c r="L167" s="201"/>
      <c r="M167" s="200">
        <v>0</v>
      </c>
      <c r="N167" s="201"/>
      <c r="O167" s="200">
        <v>0</v>
      </c>
      <c r="P167" s="201"/>
      <c r="Q167" s="200"/>
      <c r="R167" s="201"/>
      <c r="S167" s="200"/>
      <c r="T167" s="201"/>
      <c r="U167" s="790"/>
      <c r="V167" s="791"/>
      <c r="IZ167" s="204"/>
    </row>
    <row r="168" spans="1:260">
      <c r="A168" s="208" t="s">
        <v>159</v>
      </c>
      <c r="B168" s="203" t="s">
        <v>283</v>
      </c>
      <c r="C168" s="198">
        <v>6</v>
      </c>
      <c r="D168" s="199" t="s">
        <v>103</v>
      </c>
      <c r="E168" s="200">
        <v>950</v>
      </c>
      <c r="F168" s="201">
        <f t="shared" ref="F168:J171" si="88">E168*$C168</f>
        <v>5700</v>
      </c>
      <c r="G168" s="200">
        <v>450</v>
      </c>
      <c r="H168" s="201">
        <f t="shared" ref="H168:H171" si="89">G168*$C168</f>
        <v>2700</v>
      </c>
      <c r="I168" s="200">
        <v>1200</v>
      </c>
      <c r="J168" s="201">
        <f t="shared" si="88"/>
        <v>7200</v>
      </c>
      <c r="K168" s="200">
        <v>900</v>
      </c>
      <c r="L168" s="201">
        <f t="shared" ref="L168:L171" si="90">K168*$C168</f>
        <v>5400</v>
      </c>
      <c r="M168" s="200">
        <v>650</v>
      </c>
      <c r="N168" s="201">
        <f t="shared" ref="N168:N171" si="91">M168*$C168</f>
        <v>3900</v>
      </c>
      <c r="O168" s="200">
        <v>650</v>
      </c>
      <c r="P168" s="201">
        <f t="shared" ref="P168:P171" si="92">O168*$C168</f>
        <v>3900</v>
      </c>
      <c r="Q168" s="200">
        <v>195</v>
      </c>
      <c r="R168" s="201">
        <f t="shared" ref="R168:R171" si="93">Q168*$C168</f>
        <v>1170</v>
      </c>
      <c r="S168" s="200">
        <v>195</v>
      </c>
      <c r="T168" s="201">
        <f t="shared" ref="T168:T171" si="94">S168*$C168</f>
        <v>1170</v>
      </c>
      <c r="U168" s="790">
        <f>MIN(E168:R168)</f>
        <v>195</v>
      </c>
      <c r="V168" s="791">
        <f t="shared" ref="V168:V171" si="95">U168*$C168</f>
        <v>1170</v>
      </c>
      <c r="IZ168" s="204"/>
    </row>
    <row r="169" spans="1:260">
      <c r="A169" s="208" t="s">
        <v>284</v>
      </c>
      <c r="B169" s="203" t="s">
        <v>285</v>
      </c>
      <c r="C169" s="198">
        <v>10</v>
      </c>
      <c r="D169" s="199" t="s">
        <v>103</v>
      </c>
      <c r="E169" s="200">
        <v>1350</v>
      </c>
      <c r="F169" s="201">
        <f t="shared" si="88"/>
        <v>13500</v>
      </c>
      <c r="G169" s="200">
        <v>950</v>
      </c>
      <c r="H169" s="201">
        <f t="shared" si="89"/>
        <v>9500</v>
      </c>
      <c r="I169" s="200">
        <v>1000</v>
      </c>
      <c r="J169" s="201">
        <f t="shared" si="88"/>
        <v>10000</v>
      </c>
      <c r="K169" s="200">
        <v>800</v>
      </c>
      <c r="L169" s="201">
        <f t="shared" si="90"/>
        <v>8000</v>
      </c>
      <c r="M169" s="200">
        <v>1500</v>
      </c>
      <c r="N169" s="201">
        <f t="shared" si="91"/>
        <v>15000</v>
      </c>
      <c r="O169" s="200">
        <v>1500</v>
      </c>
      <c r="P169" s="201">
        <f t="shared" si="92"/>
        <v>15000</v>
      </c>
      <c r="Q169" s="200">
        <v>760</v>
      </c>
      <c r="R169" s="201">
        <f t="shared" si="93"/>
        <v>7600</v>
      </c>
      <c r="S169" s="200">
        <v>760</v>
      </c>
      <c r="T169" s="201">
        <f t="shared" si="94"/>
        <v>7600</v>
      </c>
      <c r="U169" s="790">
        <f>MIN(E169:R169)</f>
        <v>760</v>
      </c>
      <c r="V169" s="791">
        <f t="shared" si="95"/>
        <v>7600</v>
      </c>
      <c r="IZ169" s="204"/>
    </row>
    <row r="170" spans="1:260">
      <c r="A170" s="208" t="s">
        <v>286</v>
      </c>
      <c r="B170" s="203" t="s">
        <v>287</v>
      </c>
      <c r="C170" s="198">
        <v>3</v>
      </c>
      <c r="D170" s="199" t="s">
        <v>103</v>
      </c>
      <c r="E170" s="200">
        <v>1650</v>
      </c>
      <c r="F170" s="201">
        <f t="shared" si="88"/>
        <v>4950</v>
      </c>
      <c r="G170" s="200">
        <v>1050</v>
      </c>
      <c r="H170" s="201">
        <f t="shared" si="89"/>
        <v>3150</v>
      </c>
      <c r="I170" s="200">
        <v>650</v>
      </c>
      <c r="J170" s="201">
        <f t="shared" si="88"/>
        <v>1950</v>
      </c>
      <c r="K170" s="200">
        <v>550</v>
      </c>
      <c r="L170" s="201">
        <f t="shared" si="90"/>
        <v>1650</v>
      </c>
      <c r="M170" s="200">
        <v>9000</v>
      </c>
      <c r="N170" s="201">
        <f t="shared" si="91"/>
        <v>27000</v>
      </c>
      <c r="O170" s="200">
        <v>9000</v>
      </c>
      <c r="P170" s="201">
        <f t="shared" si="92"/>
        <v>27000</v>
      </c>
      <c r="Q170" s="200">
        <v>850</v>
      </c>
      <c r="R170" s="201">
        <f t="shared" si="93"/>
        <v>2550</v>
      </c>
      <c r="S170" s="200">
        <v>550</v>
      </c>
      <c r="T170" s="201">
        <f t="shared" si="94"/>
        <v>1650</v>
      </c>
      <c r="U170" s="790">
        <f>MIN(E170:R170)</f>
        <v>550</v>
      </c>
      <c r="V170" s="791">
        <f t="shared" si="95"/>
        <v>1650</v>
      </c>
      <c r="IZ170" s="204"/>
    </row>
    <row r="171" spans="1:260">
      <c r="A171" s="208" t="s">
        <v>288</v>
      </c>
      <c r="B171" s="203" t="s">
        <v>289</v>
      </c>
      <c r="C171" s="198">
        <v>15</v>
      </c>
      <c r="D171" s="199" t="s">
        <v>103</v>
      </c>
      <c r="E171" s="200">
        <v>1650</v>
      </c>
      <c r="F171" s="201">
        <f t="shared" si="88"/>
        <v>24750</v>
      </c>
      <c r="G171" s="200">
        <v>950</v>
      </c>
      <c r="H171" s="201">
        <f t="shared" si="89"/>
        <v>14250</v>
      </c>
      <c r="I171" s="200">
        <v>700</v>
      </c>
      <c r="J171" s="201">
        <f t="shared" si="88"/>
        <v>10500</v>
      </c>
      <c r="K171" s="200">
        <v>600</v>
      </c>
      <c r="L171" s="201">
        <f t="shared" si="90"/>
        <v>9000</v>
      </c>
      <c r="M171" s="200">
        <v>2450</v>
      </c>
      <c r="N171" s="201">
        <f t="shared" si="91"/>
        <v>36750</v>
      </c>
      <c r="O171" s="200">
        <v>2450</v>
      </c>
      <c r="P171" s="201">
        <f t="shared" si="92"/>
        <v>36750</v>
      </c>
      <c r="Q171" s="200">
        <v>790</v>
      </c>
      <c r="R171" s="201">
        <f t="shared" si="93"/>
        <v>11850</v>
      </c>
      <c r="S171" s="200">
        <v>600</v>
      </c>
      <c r="T171" s="201">
        <f t="shared" si="94"/>
        <v>9000</v>
      </c>
      <c r="U171" s="790">
        <f>MIN(E171:R171)</f>
        <v>600</v>
      </c>
      <c r="V171" s="791">
        <f t="shared" si="95"/>
        <v>9000</v>
      </c>
      <c r="IZ171" s="204"/>
    </row>
    <row r="172" spans="1:260">
      <c r="A172" s="208"/>
      <c r="B172" s="203"/>
      <c r="C172" s="198"/>
      <c r="D172" s="199"/>
      <c r="E172" s="200"/>
      <c r="F172" s="201"/>
      <c r="G172" s="200"/>
      <c r="H172" s="201"/>
      <c r="I172" s="200"/>
      <c r="J172" s="201"/>
      <c r="K172" s="200"/>
      <c r="L172" s="201"/>
      <c r="M172" s="200">
        <v>0</v>
      </c>
      <c r="N172" s="201"/>
      <c r="O172" s="200">
        <v>0</v>
      </c>
      <c r="P172" s="201"/>
      <c r="Q172" s="200"/>
      <c r="R172" s="201"/>
      <c r="S172" s="200"/>
      <c r="T172" s="201"/>
      <c r="U172" s="790"/>
      <c r="V172" s="791"/>
      <c r="IZ172" s="204"/>
    </row>
    <row r="173" spans="1:260" ht="42.75">
      <c r="A173" s="208" t="s">
        <v>290</v>
      </c>
      <c r="B173" s="211" t="s">
        <v>291</v>
      </c>
      <c r="C173" s="198">
        <v>1</v>
      </c>
      <c r="D173" s="199" t="s">
        <v>103</v>
      </c>
      <c r="E173" s="200">
        <v>1850</v>
      </c>
      <c r="F173" s="201">
        <f>E173*$C173</f>
        <v>1850</v>
      </c>
      <c r="G173" s="200">
        <v>1850</v>
      </c>
      <c r="H173" s="201">
        <f>G173*$C173</f>
        <v>1850</v>
      </c>
      <c r="I173" s="200">
        <v>3500</v>
      </c>
      <c r="J173" s="201">
        <f>I173*$C173</f>
        <v>3500</v>
      </c>
      <c r="K173" s="200">
        <v>3500</v>
      </c>
      <c r="L173" s="201">
        <f>K173*$C173</f>
        <v>3500</v>
      </c>
      <c r="M173" s="200">
        <v>1050</v>
      </c>
      <c r="N173" s="201">
        <f>M173*$C173</f>
        <v>1050</v>
      </c>
      <c r="O173" s="200">
        <v>1050</v>
      </c>
      <c r="P173" s="201">
        <f>O173*$C173</f>
        <v>1050</v>
      </c>
      <c r="Q173" s="200">
        <v>1430</v>
      </c>
      <c r="R173" s="201">
        <f>Q173*$C173</f>
        <v>1430</v>
      </c>
      <c r="S173" s="200">
        <v>1050</v>
      </c>
      <c r="T173" s="201">
        <f>S173*$C173</f>
        <v>1050</v>
      </c>
      <c r="U173" s="790">
        <f>MIN(E173:R173)</f>
        <v>1050</v>
      </c>
      <c r="V173" s="791">
        <f>U173*$C173</f>
        <v>1050</v>
      </c>
      <c r="IZ173" s="204"/>
    </row>
    <row r="174" spans="1:260">
      <c r="A174" s="208"/>
      <c r="B174" s="203"/>
      <c r="C174" s="198"/>
      <c r="D174" s="199"/>
      <c r="E174" s="200"/>
      <c r="F174" s="201"/>
      <c r="G174" s="200"/>
      <c r="H174" s="201"/>
      <c r="I174" s="200"/>
      <c r="J174" s="201"/>
      <c r="K174" s="200"/>
      <c r="L174" s="201"/>
      <c r="M174" s="200">
        <v>0</v>
      </c>
      <c r="N174" s="201"/>
      <c r="O174" s="200">
        <v>0</v>
      </c>
      <c r="P174" s="201"/>
      <c r="Q174" s="200"/>
      <c r="R174" s="201"/>
      <c r="S174" s="200"/>
      <c r="T174" s="201"/>
      <c r="U174" s="790"/>
      <c r="V174" s="791"/>
      <c r="IZ174" s="204"/>
    </row>
    <row r="175" spans="1:260" ht="101.25">
      <c r="A175" s="208">
        <v>17</v>
      </c>
      <c r="B175" s="203" t="s">
        <v>292</v>
      </c>
      <c r="C175" s="198">
        <v>1</v>
      </c>
      <c r="D175" s="199" t="s">
        <v>293</v>
      </c>
      <c r="E175" s="200">
        <v>35000</v>
      </c>
      <c r="F175" s="201">
        <f>E175*$C175</f>
        <v>35000</v>
      </c>
      <c r="G175" s="200">
        <v>15000</v>
      </c>
      <c r="H175" s="201">
        <f>G175*$C175</f>
        <v>15000</v>
      </c>
      <c r="I175" s="200">
        <v>15000</v>
      </c>
      <c r="J175" s="201">
        <f>I175*$C175</f>
        <v>15000</v>
      </c>
      <c r="K175" s="200">
        <v>15000</v>
      </c>
      <c r="L175" s="201">
        <f>K175*$C175</f>
        <v>15000</v>
      </c>
      <c r="M175" s="200">
        <v>7500</v>
      </c>
      <c r="N175" s="201">
        <f>M175*$C175</f>
        <v>7500</v>
      </c>
      <c r="O175" s="200">
        <v>7500</v>
      </c>
      <c r="P175" s="201">
        <f>O175*$C175</f>
        <v>7500</v>
      </c>
      <c r="Q175" s="200">
        <v>15000</v>
      </c>
      <c r="R175" s="201">
        <f>Q175*$C175</f>
        <v>15000</v>
      </c>
      <c r="S175" s="200">
        <v>10000</v>
      </c>
      <c r="T175" s="201">
        <f>S175*$C175</f>
        <v>10000</v>
      </c>
      <c r="U175" s="790">
        <f>MIN(E175:R175)</f>
        <v>7500</v>
      </c>
      <c r="V175" s="791">
        <f>U175*$C175</f>
        <v>7500</v>
      </c>
      <c r="IZ175" s="204"/>
    </row>
    <row r="176" spans="1:260">
      <c r="A176" s="208"/>
      <c r="B176" s="203"/>
      <c r="C176" s="198"/>
      <c r="D176" s="199"/>
      <c r="E176" s="200"/>
      <c r="F176" s="201"/>
      <c r="G176" s="200"/>
      <c r="H176" s="201"/>
      <c r="I176" s="200"/>
      <c r="J176" s="201"/>
      <c r="K176" s="200"/>
      <c r="L176" s="201"/>
      <c r="M176" s="200">
        <v>0</v>
      </c>
      <c r="N176" s="201"/>
      <c r="O176" s="200">
        <v>0</v>
      </c>
      <c r="P176" s="201"/>
      <c r="Q176" s="200"/>
      <c r="R176" s="201"/>
      <c r="S176" s="200"/>
      <c r="T176" s="201"/>
      <c r="U176" s="790"/>
      <c r="V176" s="791"/>
    </row>
    <row r="177" spans="1:260" ht="15">
      <c r="A177" s="217"/>
      <c r="B177" s="191" t="s">
        <v>294</v>
      </c>
      <c r="C177" s="192"/>
      <c r="D177" s="218"/>
      <c r="E177" s="194"/>
      <c r="F177" s="219">
        <f>SUM(F130:F176)</f>
        <v>621950</v>
      </c>
      <c r="G177" s="194"/>
      <c r="H177" s="219">
        <f>SUM(H130:H176)</f>
        <v>477050</v>
      </c>
      <c r="I177" s="194"/>
      <c r="J177" s="219">
        <f>SUM(J130:J176)</f>
        <v>818600</v>
      </c>
      <c r="K177" s="194"/>
      <c r="L177" s="219">
        <f>SUM(L130:L176)</f>
        <v>672000</v>
      </c>
      <c r="M177" s="194">
        <v>0</v>
      </c>
      <c r="N177" s="219">
        <f>SUM(N130:N176)</f>
        <v>632950</v>
      </c>
      <c r="O177" s="194">
        <v>0</v>
      </c>
      <c r="P177" s="219">
        <f>SUM(P130:P176)</f>
        <v>572000</v>
      </c>
      <c r="Q177" s="194"/>
      <c r="R177" s="219">
        <f>SUM(R130:R176)</f>
        <v>488750</v>
      </c>
      <c r="S177" s="194"/>
      <c r="T177" s="219">
        <f>SUM(T130:T176)</f>
        <v>446970</v>
      </c>
      <c r="U177" s="788"/>
      <c r="V177" s="794">
        <f>SUM(V130:V176)</f>
        <v>426870</v>
      </c>
    </row>
    <row r="178" spans="1:260">
      <c r="A178" s="208"/>
      <c r="B178" s="203"/>
      <c r="C178" s="198"/>
      <c r="D178" s="199"/>
      <c r="E178" s="200"/>
      <c r="F178" s="201"/>
      <c r="G178" s="200"/>
      <c r="H178" s="201"/>
      <c r="I178" s="200"/>
      <c r="J178" s="201"/>
      <c r="K178" s="200"/>
      <c r="L178" s="201"/>
      <c r="M178" s="200">
        <v>0</v>
      </c>
      <c r="N178" s="201"/>
      <c r="O178" s="200">
        <v>0</v>
      </c>
      <c r="P178" s="201"/>
      <c r="Q178" s="200"/>
      <c r="R178" s="201"/>
      <c r="S178" s="200"/>
      <c r="T178" s="201"/>
      <c r="U178" s="790"/>
      <c r="V178" s="791"/>
    </row>
    <row r="179" spans="1:260" ht="15">
      <c r="A179" s="223" t="s">
        <v>143</v>
      </c>
      <c r="B179" s="191" t="s">
        <v>295</v>
      </c>
      <c r="C179" s="192"/>
      <c r="D179" s="220"/>
      <c r="E179" s="194"/>
      <c r="F179" s="195"/>
      <c r="G179" s="194"/>
      <c r="H179" s="195"/>
      <c r="I179" s="194"/>
      <c r="J179" s="195"/>
      <c r="K179" s="194"/>
      <c r="L179" s="195"/>
      <c r="M179" s="194">
        <v>0</v>
      </c>
      <c r="N179" s="195"/>
      <c r="O179" s="194">
        <v>0</v>
      </c>
      <c r="P179" s="195"/>
      <c r="Q179" s="194"/>
      <c r="R179" s="195"/>
      <c r="S179" s="194"/>
      <c r="T179" s="195"/>
      <c r="U179" s="788"/>
      <c r="V179" s="789"/>
    </row>
    <row r="180" spans="1:260" ht="72.75">
      <c r="A180" s="208"/>
      <c r="B180" s="203" t="s">
        <v>296</v>
      </c>
      <c r="C180" s="198"/>
      <c r="D180" s="199"/>
      <c r="E180" s="200"/>
      <c r="F180" s="201"/>
      <c r="G180" s="200"/>
      <c r="H180" s="201"/>
      <c r="I180" s="200"/>
      <c r="J180" s="201"/>
      <c r="K180" s="200"/>
      <c r="L180" s="201"/>
      <c r="M180" s="200">
        <v>0</v>
      </c>
      <c r="N180" s="201"/>
      <c r="O180" s="200">
        <v>0</v>
      </c>
      <c r="P180" s="201"/>
      <c r="Q180" s="200"/>
      <c r="R180" s="201"/>
      <c r="S180" s="200"/>
      <c r="T180" s="201"/>
      <c r="U180" s="790"/>
      <c r="V180" s="791"/>
      <c r="IZ180" s="204"/>
    </row>
    <row r="181" spans="1:260">
      <c r="A181" s="208"/>
      <c r="B181" s="203"/>
      <c r="C181" s="198"/>
      <c r="D181" s="199"/>
      <c r="E181" s="200"/>
      <c r="F181" s="201">
        <v>0</v>
      </c>
      <c r="G181" s="200"/>
      <c r="H181" s="201">
        <v>0</v>
      </c>
      <c r="I181" s="200"/>
      <c r="J181" s="201">
        <v>0</v>
      </c>
      <c r="K181" s="200"/>
      <c r="L181" s="201">
        <v>0</v>
      </c>
      <c r="M181" s="200">
        <v>0</v>
      </c>
      <c r="N181" s="201">
        <v>0</v>
      </c>
      <c r="O181" s="200">
        <v>0</v>
      </c>
      <c r="P181" s="201">
        <v>0</v>
      </c>
      <c r="Q181" s="200"/>
      <c r="R181" s="201">
        <v>0</v>
      </c>
      <c r="S181" s="200"/>
      <c r="T181" s="201">
        <v>0</v>
      </c>
      <c r="U181" s="790"/>
      <c r="V181" s="791">
        <v>0</v>
      </c>
      <c r="IZ181" s="204"/>
    </row>
    <row r="182" spans="1:260">
      <c r="A182" s="208">
        <v>1</v>
      </c>
      <c r="B182" s="238" t="s">
        <v>297</v>
      </c>
      <c r="C182" s="198">
        <v>18</v>
      </c>
      <c r="D182" s="199" t="s">
        <v>103</v>
      </c>
      <c r="E182" s="200">
        <v>800</v>
      </c>
      <c r="F182" s="201">
        <f t="shared" ref="F182:J188" si="96">E182*$C182</f>
        <v>14400</v>
      </c>
      <c r="G182" s="200">
        <v>500</v>
      </c>
      <c r="H182" s="201">
        <f t="shared" ref="H182:H188" si="97">G182*$C182</f>
        <v>9000</v>
      </c>
      <c r="I182" s="200">
        <v>3800</v>
      </c>
      <c r="J182" s="201">
        <f t="shared" si="96"/>
        <v>68400</v>
      </c>
      <c r="K182" s="200">
        <v>3500</v>
      </c>
      <c r="L182" s="201">
        <f t="shared" ref="L182:L188" si="98">K182*$C182</f>
        <v>63000</v>
      </c>
      <c r="M182" s="200">
        <v>2500</v>
      </c>
      <c r="N182" s="201">
        <f t="shared" ref="N182:N188" si="99">M182*$C182</f>
        <v>45000</v>
      </c>
      <c r="O182" s="200">
        <v>500</v>
      </c>
      <c r="P182" s="201">
        <f t="shared" ref="P182:P188" si="100">O182*$C182</f>
        <v>9000</v>
      </c>
      <c r="Q182" s="200">
        <v>300</v>
      </c>
      <c r="R182" s="201">
        <f t="shared" ref="R182:R188" si="101">Q182*$C182</f>
        <v>5400</v>
      </c>
      <c r="S182" s="200">
        <v>300</v>
      </c>
      <c r="T182" s="201">
        <f t="shared" ref="T182:T188" si="102">S182*$C182</f>
        <v>5400</v>
      </c>
      <c r="U182" s="790">
        <f>MIN(E182:R182)</f>
        <v>300</v>
      </c>
      <c r="V182" s="791">
        <f t="shared" ref="V182:V188" si="103">U182*$C182</f>
        <v>5400</v>
      </c>
      <c r="IZ182" s="204"/>
    </row>
    <row r="183" spans="1:260">
      <c r="A183" s="208">
        <v>2</v>
      </c>
      <c r="B183" s="238" t="s">
        <v>298</v>
      </c>
      <c r="C183" s="198">
        <v>7</v>
      </c>
      <c r="D183" s="199" t="s">
        <v>103</v>
      </c>
      <c r="E183" s="200">
        <v>700</v>
      </c>
      <c r="F183" s="201">
        <f t="shared" si="96"/>
        <v>4900</v>
      </c>
      <c r="G183" s="200">
        <v>600</v>
      </c>
      <c r="H183" s="201">
        <f t="shared" si="97"/>
        <v>4200</v>
      </c>
      <c r="I183" s="200">
        <v>4500</v>
      </c>
      <c r="J183" s="201">
        <f t="shared" si="96"/>
        <v>31500</v>
      </c>
      <c r="K183" s="200">
        <v>3900</v>
      </c>
      <c r="L183" s="201">
        <f t="shared" si="98"/>
        <v>27300</v>
      </c>
      <c r="M183" s="200">
        <v>3600</v>
      </c>
      <c r="N183" s="201">
        <f t="shared" si="99"/>
        <v>25200</v>
      </c>
      <c r="O183" s="200">
        <v>500</v>
      </c>
      <c r="P183" s="201">
        <f t="shared" si="100"/>
        <v>3500</v>
      </c>
      <c r="Q183" s="200">
        <v>400</v>
      </c>
      <c r="R183" s="201">
        <f t="shared" si="101"/>
        <v>2800</v>
      </c>
      <c r="S183" s="200">
        <v>400</v>
      </c>
      <c r="T183" s="201">
        <f t="shared" si="102"/>
        <v>2800</v>
      </c>
      <c r="U183" s="790">
        <f>MIN(E183:R183)</f>
        <v>400</v>
      </c>
      <c r="V183" s="791">
        <f t="shared" si="103"/>
        <v>2800</v>
      </c>
      <c r="IZ183" s="204"/>
    </row>
    <row r="184" spans="1:260">
      <c r="A184" s="208">
        <v>3</v>
      </c>
      <c r="B184" s="238" t="s">
        <v>299</v>
      </c>
      <c r="C184" s="198">
        <v>8</v>
      </c>
      <c r="D184" s="199" t="s">
        <v>103</v>
      </c>
      <c r="E184" s="200">
        <v>550</v>
      </c>
      <c r="F184" s="201">
        <f t="shared" si="96"/>
        <v>4400</v>
      </c>
      <c r="G184" s="200">
        <v>250</v>
      </c>
      <c r="H184" s="201">
        <f t="shared" si="97"/>
        <v>2000</v>
      </c>
      <c r="I184" s="200">
        <v>2600</v>
      </c>
      <c r="J184" s="201">
        <f t="shared" si="96"/>
        <v>20800</v>
      </c>
      <c r="K184" s="200">
        <v>2500</v>
      </c>
      <c r="L184" s="201">
        <f t="shared" si="98"/>
        <v>20000</v>
      </c>
      <c r="M184" s="200">
        <v>1250</v>
      </c>
      <c r="N184" s="201">
        <f t="shared" si="99"/>
        <v>10000</v>
      </c>
      <c r="O184" s="200">
        <v>500</v>
      </c>
      <c r="P184" s="201">
        <f t="shared" si="100"/>
        <v>4000</v>
      </c>
      <c r="Q184" s="200">
        <v>250</v>
      </c>
      <c r="R184" s="201">
        <f t="shared" si="101"/>
        <v>2000</v>
      </c>
      <c r="S184" s="200">
        <v>250</v>
      </c>
      <c r="T184" s="201">
        <f t="shared" si="102"/>
        <v>2000</v>
      </c>
      <c r="U184" s="790">
        <f>MIN(E184:R184)</f>
        <v>250</v>
      </c>
      <c r="V184" s="791">
        <f t="shared" si="103"/>
        <v>2000</v>
      </c>
      <c r="IZ184" s="204"/>
    </row>
    <row r="185" spans="1:260">
      <c r="A185" s="208">
        <v>4</v>
      </c>
      <c r="B185" s="238" t="s">
        <v>300</v>
      </c>
      <c r="C185" s="198">
        <v>20</v>
      </c>
      <c r="D185" s="199" t="s">
        <v>215</v>
      </c>
      <c r="E185" s="200">
        <v>1250</v>
      </c>
      <c r="F185" s="201">
        <f t="shared" si="96"/>
        <v>25000</v>
      </c>
      <c r="G185" s="200">
        <v>400</v>
      </c>
      <c r="H185" s="201">
        <f t="shared" si="97"/>
        <v>8000</v>
      </c>
      <c r="I185" s="200">
        <v>7600</v>
      </c>
      <c r="J185" s="201">
        <f t="shared" si="96"/>
        <v>152000</v>
      </c>
      <c r="K185" s="200">
        <v>6500</v>
      </c>
      <c r="L185" s="201">
        <f t="shared" si="98"/>
        <v>130000</v>
      </c>
      <c r="M185" s="200">
        <v>3600</v>
      </c>
      <c r="N185" s="201">
        <f t="shared" si="99"/>
        <v>72000</v>
      </c>
      <c r="O185" s="200">
        <v>500</v>
      </c>
      <c r="P185" s="201">
        <f t="shared" si="100"/>
        <v>10000</v>
      </c>
      <c r="Q185" s="200">
        <v>400</v>
      </c>
      <c r="R185" s="201">
        <f t="shared" si="101"/>
        <v>8000</v>
      </c>
      <c r="S185" s="200">
        <v>400</v>
      </c>
      <c r="T185" s="201">
        <f t="shared" si="102"/>
        <v>8000</v>
      </c>
      <c r="U185" s="790">
        <f>MIN(E185:R185)</f>
        <v>400</v>
      </c>
      <c r="V185" s="791">
        <f t="shared" si="103"/>
        <v>8000</v>
      </c>
      <c r="IZ185" s="204"/>
    </row>
    <row r="186" spans="1:260">
      <c r="A186" s="208">
        <v>5</v>
      </c>
      <c r="B186" s="238" t="s">
        <v>301</v>
      </c>
      <c r="C186" s="198">
        <v>6</v>
      </c>
      <c r="D186" s="199" t="s">
        <v>215</v>
      </c>
      <c r="E186" s="200">
        <v>1250</v>
      </c>
      <c r="F186" s="201">
        <f t="shared" si="96"/>
        <v>7500</v>
      </c>
      <c r="G186" s="200">
        <v>500</v>
      </c>
      <c r="H186" s="201">
        <f t="shared" si="97"/>
        <v>3000</v>
      </c>
      <c r="I186" s="200">
        <v>12500</v>
      </c>
      <c r="J186" s="201">
        <f t="shared" si="96"/>
        <v>75000</v>
      </c>
      <c r="K186" s="200">
        <v>8500</v>
      </c>
      <c r="L186" s="201">
        <f t="shared" si="98"/>
        <v>51000</v>
      </c>
      <c r="M186" s="200">
        <v>6400</v>
      </c>
      <c r="N186" s="201">
        <f t="shared" si="99"/>
        <v>38400</v>
      </c>
      <c r="O186" s="200">
        <v>750</v>
      </c>
      <c r="P186" s="201">
        <f t="shared" si="100"/>
        <v>4500</v>
      </c>
      <c r="Q186" s="200">
        <v>500</v>
      </c>
      <c r="R186" s="201">
        <f t="shared" si="101"/>
        <v>3000</v>
      </c>
      <c r="S186" s="200">
        <v>500</v>
      </c>
      <c r="T186" s="201">
        <f t="shared" si="102"/>
        <v>3000</v>
      </c>
      <c r="U186" s="790">
        <f>MIN(E186:R186)</f>
        <v>500</v>
      </c>
      <c r="V186" s="791">
        <f t="shared" si="103"/>
        <v>3000</v>
      </c>
      <c r="IZ186" s="204"/>
    </row>
    <row r="187" spans="1:260">
      <c r="A187" s="208">
        <v>6</v>
      </c>
      <c r="B187" s="238" t="s">
        <v>302</v>
      </c>
      <c r="C187" s="198">
        <v>2</v>
      </c>
      <c r="D187" s="199" t="s">
        <v>103</v>
      </c>
      <c r="E187" s="200">
        <v>800</v>
      </c>
      <c r="F187" s="201">
        <f t="shared" si="96"/>
        <v>1600</v>
      </c>
      <c r="G187" s="200">
        <v>350</v>
      </c>
      <c r="H187" s="201">
        <f t="shared" si="97"/>
        <v>700</v>
      </c>
      <c r="I187" s="200">
        <v>7500</v>
      </c>
      <c r="J187" s="201">
        <f t="shared" si="96"/>
        <v>15000</v>
      </c>
      <c r="K187" s="200">
        <v>6500</v>
      </c>
      <c r="L187" s="201">
        <f t="shared" si="98"/>
        <v>13000</v>
      </c>
      <c r="M187" s="200">
        <v>4500</v>
      </c>
      <c r="N187" s="201">
        <f t="shared" si="99"/>
        <v>9000</v>
      </c>
      <c r="O187" s="200">
        <v>500</v>
      </c>
      <c r="P187" s="201">
        <f t="shared" si="100"/>
        <v>1000</v>
      </c>
      <c r="Q187" s="200">
        <v>350</v>
      </c>
      <c r="R187" s="201">
        <f t="shared" si="101"/>
        <v>700</v>
      </c>
      <c r="S187" s="200">
        <v>350</v>
      </c>
      <c r="T187" s="201">
        <f t="shared" si="102"/>
        <v>700</v>
      </c>
      <c r="U187" s="790">
        <f>MIN(E187:R187)</f>
        <v>350</v>
      </c>
      <c r="V187" s="791">
        <f t="shared" si="103"/>
        <v>700</v>
      </c>
      <c r="IZ187" s="204"/>
    </row>
    <row r="188" spans="1:260">
      <c r="A188" s="208">
        <v>7</v>
      </c>
      <c r="B188" s="238" t="s">
        <v>303</v>
      </c>
      <c r="C188" s="198">
        <v>35</v>
      </c>
      <c r="D188" s="199" t="s">
        <v>215</v>
      </c>
      <c r="E188" s="200">
        <v>125</v>
      </c>
      <c r="F188" s="201">
        <f t="shared" si="96"/>
        <v>4375</v>
      </c>
      <c r="G188" s="200">
        <v>125</v>
      </c>
      <c r="H188" s="201">
        <f t="shared" si="97"/>
        <v>4375</v>
      </c>
      <c r="I188" s="200">
        <v>650</v>
      </c>
      <c r="J188" s="201">
        <f t="shared" si="96"/>
        <v>22750</v>
      </c>
      <c r="K188" s="200">
        <v>550</v>
      </c>
      <c r="L188" s="201">
        <f t="shared" si="98"/>
        <v>19250</v>
      </c>
      <c r="M188" s="200">
        <v>850</v>
      </c>
      <c r="N188" s="201">
        <f t="shared" si="99"/>
        <v>29750</v>
      </c>
      <c r="O188" s="200">
        <v>125</v>
      </c>
      <c r="P188" s="201">
        <f t="shared" si="100"/>
        <v>4375</v>
      </c>
      <c r="Q188" s="200">
        <v>150</v>
      </c>
      <c r="R188" s="201">
        <f t="shared" si="101"/>
        <v>5250</v>
      </c>
      <c r="S188" s="200">
        <v>125</v>
      </c>
      <c r="T188" s="201">
        <f t="shared" si="102"/>
        <v>4375</v>
      </c>
      <c r="U188" s="790">
        <f>MIN(E188:R188)</f>
        <v>125</v>
      </c>
      <c r="V188" s="791">
        <f t="shared" si="103"/>
        <v>4375</v>
      </c>
      <c r="IZ188" s="204"/>
    </row>
    <row r="189" spans="1:260">
      <c r="A189" s="208"/>
      <c r="B189" s="203"/>
      <c r="C189" s="198"/>
      <c r="D189" s="199"/>
      <c r="E189" s="200"/>
      <c r="F189" s="201"/>
      <c r="G189" s="200"/>
      <c r="H189" s="201"/>
      <c r="I189" s="200"/>
      <c r="J189" s="201"/>
      <c r="K189" s="200"/>
      <c r="L189" s="201"/>
      <c r="M189" s="200">
        <v>0</v>
      </c>
      <c r="N189" s="201"/>
      <c r="O189" s="200">
        <v>0</v>
      </c>
      <c r="P189" s="201"/>
      <c r="Q189" s="200"/>
      <c r="R189" s="201"/>
      <c r="S189" s="200"/>
      <c r="T189" s="201"/>
      <c r="U189" s="790"/>
      <c r="V189" s="791"/>
      <c r="IZ189" s="204"/>
    </row>
    <row r="190" spans="1:260" ht="15">
      <c r="A190" s="217"/>
      <c r="B190" s="191" t="s">
        <v>304</v>
      </c>
      <c r="C190" s="192"/>
      <c r="D190" s="218"/>
      <c r="E190" s="194"/>
      <c r="F190" s="219">
        <f>SUM(F181:F189)</f>
        <v>62175</v>
      </c>
      <c r="G190" s="194"/>
      <c r="H190" s="219">
        <f>SUM(H181:H189)</f>
        <v>31275</v>
      </c>
      <c r="I190" s="194"/>
      <c r="J190" s="219">
        <f>SUM(J181:J189)</f>
        <v>385450</v>
      </c>
      <c r="K190" s="194"/>
      <c r="L190" s="219">
        <f>SUM(L181:L189)</f>
        <v>323550</v>
      </c>
      <c r="M190" s="194">
        <v>0</v>
      </c>
      <c r="N190" s="219">
        <f>SUM(N181:N189)</f>
        <v>229350</v>
      </c>
      <c r="O190" s="194">
        <v>0</v>
      </c>
      <c r="P190" s="219">
        <f>SUM(P181:P189)</f>
        <v>36375</v>
      </c>
      <c r="Q190" s="194"/>
      <c r="R190" s="219">
        <f>SUM(R181:R189)</f>
        <v>27150</v>
      </c>
      <c r="S190" s="194"/>
      <c r="T190" s="219">
        <f>SUM(T181:T189)</f>
        <v>26275</v>
      </c>
      <c r="U190" s="788"/>
      <c r="V190" s="794">
        <f>SUM(V181:V189)</f>
        <v>26275</v>
      </c>
    </row>
    <row r="191" spans="1:260">
      <c r="A191" s="208"/>
      <c r="B191" s="203"/>
      <c r="C191" s="198"/>
      <c r="D191" s="199"/>
      <c r="E191" s="200"/>
      <c r="F191" s="201"/>
      <c r="G191" s="200"/>
      <c r="H191" s="201"/>
      <c r="I191" s="200"/>
      <c r="J191" s="201"/>
      <c r="K191" s="200"/>
      <c r="L191" s="201"/>
      <c r="M191" s="200">
        <v>0</v>
      </c>
      <c r="N191" s="201"/>
      <c r="O191" s="200">
        <v>0</v>
      </c>
      <c r="P191" s="201"/>
      <c r="Q191" s="200"/>
      <c r="R191" s="201"/>
      <c r="S191" s="200"/>
      <c r="T191" s="201"/>
      <c r="U191" s="790"/>
      <c r="V191" s="791"/>
    </row>
    <row r="192" spans="1:260" ht="15">
      <c r="A192" s="223" t="s">
        <v>144</v>
      </c>
      <c r="B192" s="191" t="s">
        <v>145</v>
      </c>
      <c r="C192" s="192"/>
      <c r="D192" s="220"/>
      <c r="E192" s="194"/>
      <c r="F192" s="195"/>
      <c r="G192" s="194"/>
      <c r="H192" s="195"/>
      <c r="I192" s="194"/>
      <c r="J192" s="195"/>
      <c r="K192" s="194"/>
      <c r="L192" s="195"/>
      <c r="M192" s="194">
        <v>0</v>
      </c>
      <c r="N192" s="195"/>
      <c r="O192" s="194">
        <v>0</v>
      </c>
      <c r="P192" s="195"/>
      <c r="Q192" s="194"/>
      <c r="R192" s="195"/>
      <c r="S192" s="194"/>
      <c r="T192" s="195"/>
      <c r="U192" s="788"/>
      <c r="V192" s="789"/>
    </row>
    <row r="193" spans="1:260" ht="42.75">
      <c r="A193" s="208">
        <v>3</v>
      </c>
      <c r="B193" s="203" t="s">
        <v>305</v>
      </c>
      <c r="C193" s="198">
        <v>60</v>
      </c>
      <c r="D193" s="199" t="s">
        <v>215</v>
      </c>
      <c r="E193" s="200">
        <v>455</v>
      </c>
      <c r="F193" s="201">
        <f t="shared" ref="F193:J195" si="104">E193*$C193</f>
        <v>27300</v>
      </c>
      <c r="G193" s="200">
        <v>250</v>
      </c>
      <c r="H193" s="201">
        <f t="shared" ref="H193:H195" si="105">G193*$C193</f>
        <v>15000</v>
      </c>
      <c r="I193" s="200">
        <v>180</v>
      </c>
      <c r="J193" s="201">
        <f t="shared" si="104"/>
        <v>10800</v>
      </c>
      <c r="K193" s="200">
        <v>180</v>
      </c>
      <c r="L193" s="201">
        <f t="shared" ref="L193:L195" si="106">K193*$C193</f>
        <v>10800</v>
      </c>
      <c r="M193" s="200">
        <v>533.25</v>
      </c>
      <c r="N193" s="201">
        <f t="shared" ref="N193:N195" si="107">M193*$C193</f>
        <v>31995</v>
      </c>
      <c r="O193" s="200">
        <v>250</v>
      </c>
      <c r="P193" s="201">
        <f t="shared" ref="P193:P195" si="108">O193*$C193</f>
        <v>15000</v>
      </c>
      <c r="Q193" s="200">
        <v>270</v>
      </c>
      <c r="R193" s="201">
        <f t="shared" ref="R193:R195" si="109">Q193*$C193</f>
        <v>16200</v>
      </c>
      <c r="S193" s="200">
        <v>180</v>
      </c>
      <c r="T193" s="201">
        <f t="shared" ref="T193:T195" si="110">S193*$C193</f>
        <v>10800</v>
      </c>
      <c r="U193" s="790">
        <f>MIN(E193:R193)</f>
        <v>180</v>
      </c>
      <c r="V193" s="791">
        <f t="shared" ref="V193:V195" si="111">U193*$C193</f>
        <v>10800</v>
      </c>
      <c r="IZ193" s="204"/>
    </row>
    <row r="194" spans="1:260" ht="28.5">
      <c r="A194" s="208">
        <v>4</v>
      </c>
      <c r="B194" s="203" t="s">
        <v>306</v>
      </c>
      <c r="C194" s="198">
        <v>20</v>
      </c>
      <c r="D194" s="199" t="s">
        <v>215</v>
      </c>
      <c r="E194" s="200">
        <v>265</v>
      </c>
      <c r="F194" s="201">
        <f t="shared" si="104"/>
        <v>5300</v>
      </c>
      <c r="G194" s="200">
        <v>135</v>
      </c>
      <c r="H194" s="201">
        <f t="shared" si="105"/>
        <v>2700</v>
      </c>
      <c r="I194" s="200">
        <v>180</v>
      </c>
      <c r="J194" s="201">
        <f t="shared" si="104"/>
        <v>3600</v>
      </c>
      <c r="K194" s="200">
        <v>180</v>
      </c>
      <c r="L194" s="201">
        <f t="shared" si="106"/>
        <v>3600</v>
      </c>
      <c r="M194" s="200">
        <v>101.25</v>
      </c>
      <c r="N194" s="201">
        <f t="shared" si="107"/>
        <v>2025</v>
      </c>
      <c r="O194" s="200">
        <v>101.25</v>
      </c>
      <c r="P194" s="201">
        <f t="shared" si="108"/>
        <v>2025</v>
      </c>
      <c r="Q194" s="200">
        <v>180</v>
      </c>
      <c r="R194" s="201">
        <f t="shared" si="109"/>
        <v>3600</v>
      </c>
      <c r="S194" s="200">
        <v>101.25</v>
      </c>
      <c r="T194" s="201">
        <f t="shared" si="110"/>
        <v>2025</v>
      </c>
      <c r="U194" s="790">
        <f>MIN(E194:R194)</f>
        <v>101.25</v>
      </c>
      <c r="V194" s="791">
        <f t="shared" si="111"/>
        <v>2025</v>
      </c>
      <c r="IZ194" s="204"/>
    </row>
    <row r="195" spans="1:260" ht="28.5">
      <c r="A195" s="208">
        <v>5</v>
      </c>
      <c r="B195" s="203" t="s">
        <v>307</v>
      </c>
      <c r="C195" s="198">
        <v>60</v>
      </c>
      <c r="D195" s="199" t="s">
        <v>215</v>
      </c>
      <c r="E195" s="200">
        <v>95</v>
      </c>
      <c r="F195" s="201">
        <f t="shared" si="104"/>
        <v>5700</v>
      </c>
      <c r="G195" s="200">
        <v>95</v>
      </c>
      <c r="H195" s="201">
        <f t="shared" si="105"/>
        <v>5700</v>
      </c>
      <c r="I195" s="200">
        <v>230</v>
      </c>
      <c r="J195" s="201">
        <f t="shared" si="104"/>
        <v>13800</v>
      </c>
      <c r="K195" s="200">
        <v>230</v>
      </c>
      <c r="L195" s="201">
        <f t="shared" si="106"/>
        <v>13800</v>
      </c>
      <c r="M195" s="200">
        <v>175.5</v>
      </c>
      <c r="N195" s="201">
        <f t="shared" si="107"/>
        <v>10530</v>
      </c>
      <c r="O195" s="200">
        <v>95</v>
      </c>
      <c r="P195" s="201">
        <f t="shared" si="108"/>
        <v>5700</v>
      </c>
      <c r="Q195" s="200">
        <v>130</v>
      </c>
      <c r="R195" s="201">
        <f t="shared" si="109"/>
        <v>7800</v>
      </c>
      <c r="S195" s="200">
        <v>95</v>
      </c>
      <c r="T195" s="201">
        <f t="shared" si="110"/>
        <v>5700</v>
      </c>
      <c r="U195" s="790">
        <f>MIN(E195:R195)</f>
        <v>95</v>
      </c>
      <c r="V195" s="791">
        <f t="shared" si="111"/>
        <v>5700</v>
      </c>
      <c r="IZ195" s="204"/>
    </row>
    <row r="196" spans="1:260" ht="15">
      <c r="A196" s="217"/>
      <c r="B196" s="191" t="s">
        <v>308</v>
      </c>
      <c r="C196" s="192"/>
      <c r="D196" s="218"/>
      <c r="E196" s="194"/>
      <c r="F196" s="219">
        <f>SUM(F193:F195)</f>
        <v>38300</v>
      </c>
      <c r="G196" s="194"/>
      <c r="H196" s="219">
        <f>SUM(H193:H195)</f>
        <v>23400</v>
      </c>
      <c r="I196" s="194"/>
      <c r="J196" s="219">
        <f>SUM(J193:J195)</f>
        <v>28200</v>
      </c>
      <c r="K196" s="194"/>
      <c r="L196" s="219">
        <f>SUM(L193:L195)</f>
        <v>28200</v>
      </c>
      <c r="M196" s="194">
        <v>0</v>
      </c>
      <c r="N196" s="219">
        <f>SUM(N193:N195)</f>
        <v>44550</v>
      </c>
      <c r="O196" s="194">
        <v>0</v>
      </c>
      <c r="P196" s="219">
        <f>SUM(P193:P195)</f>
        <v>22725</v>
      </c>
      <c r="Q196" s="194"/>
      <c r="R196" s="219">
        <f>SUM(R193:R195)</f>
        <v>27600</v>
      </c>
      <c r="S196" s="194"/>
      <c r="T196" s="219">
        <f>SUM(T193:T195)</f>
        <v>18525</v>
      </c>
      <c r="U196" s="788"/>
      <c r="V196" s="794">
        <f>SUM(V193:V195)</f>
        <v>18525</v>
      </c>
    </row>
    <row r="197" spans="1:260" ht="15">
      <c r="A197" s="208"/>
      <c r="B197" s="197"/>
      <c r="C197" s="198"/>
      <c r="D197" s="239"/>
      <c r="E197" s="200"/>
      <c r="F197" s="201"/>
      <c r="G197" s="200"/>
      <c r="H197" s="201"/>
      <c r="I197" s="200"/>
      <c r="J197" s="201"/>
      <c r="K197" s="200"/>
      <c r="L197" s="201"/>
      <c r="M197" s="200">
        <v>0</v>
      </c>
      <c r="N197" s="201"/>
      <c r="O197" s="200">
        <v>0</v>
      </c>
      <c r="P197" s="201"/>
      <c r="Q197" s="200"/>
      <c r="R197" s="201"/>
      <c r="S197" s="200"/>
      <c r="T197" s="201"/>
      <c r="U197" s="790"/>
      <c r="V197" s="791"/>
    </row>
    <row r="198" spans="1:260" ht="15">
      <c r="A198" s="223" t="s">
        <v>146</v>
      </c>
      <c r="B198" s="191" t="s">
        <v>147</v>
      </c>
      <c r="C198" s="192"/>
      <c r="D198" s="218"/>
      <c r="E198" s="194"/>
      <c r="F198" s="195"/>
      <c r="G198" s="194"/>
      <c r="H198" s="195"/>
      <c r="I198" s="194"/>
      <c r="J198" s="195"/>
      <c r="K198" s="194"/>
      <c r="L198" s="195"/>
      <c r="M198" s="194">
        <v>0</v>
      </c>
      <c r="N198" s="195"/>
      <c r="O198" s="194">
        <v>0</v>
      </c>
      <c r="P198" s="195"/>
      <c r="Q198" s="194"/>
      <c r="R198" s="195"/>
      <c r="S198" s="194"/>
      <c r="T198" s="195"/>
      <c r="U198" s="788"/>
      <c r="V198" s="789"/>
    </row>
    <row r="199" spans="1:260" ht="42.75">
      <c r="A199" s="208">
        <v>4</v>
      </c>
      <c r="B199" s="203" t="s">
        <v>309</v>
      </c>
      <c r="C199" s="198"/>
      <c r="D199" s="199"/>
      <c r="E199" s="200"/>
      <c r="F199" s="201"/>
      <c r="G199" s="200"/>
      <c r="H199" s="201"/>
      <c r="I199" s="200"/>
      <c r="J199" s="201"/>
      <c r="K199" s="200"/>
      <c r="L199" s="201"/>
      <c r="M199" s="200">
        <v>0</v>
      </c>
      <c r="N199" s="201"/>
      <c r="O199" s="200">
        <v>0</v>
      </c>
      <c r="P199" s="201"/>
      <c r="Q199" s="200"/>
      <c r="R199" s="201"/>
      <c r="S199" s="200"/>
      <c r="T199" s="201"/>
      <c r="U199" s="790"/>
      <c r="V199" s="791"/>
      <c r="IZ199" s="204"/>
    </row>
    <row r="200" spans="1:260">
      <c r="A200" s="208"/>
      <c r="B200" s="203" t="s">
        <v>310</v>
      </c>
      <c r="C200" s="198">
        <v>1</v>
      </c>
      <c r="D200" s="199" t="s">
        <v>161</v>
      </c>
      <c r="E200" s="200">
        <v>4500</v>
      </c>
      <c r="F200" s="201">
        <f>E200*$C200</f>
        <v>4500</v>
      </c>
      <c r="G200" s="200">
        <v>3200</v>
      </c>
      <c r="H200" s="201">
        <f>G200*$C200</f>
        <v>3200</v>
      </c>
      <c r="I200" s="200">
        <v>4000</v>
      </c>
      <c r="J200" s="201">
        <f>I200*$C200</f>
        <v>4000</v>
      </c>
      <c r="K200" s="200">
        <v>4000</v>
      </c>
      <c r="L200" s="201">
        <f>K200*$C200</f>
        <v>4000</v>
      </c>
      <c r="M200" s="200">
        <v>2200</v>
      </c>
      <c r="N200" s="201">
        <f>M200*$C200</f>
        <v>2200</v>
      </c>
      <c r="O200" s="200">
        <v>2200</v>
      </c>
      <c r="P200" s="201">
        <f>O200*$C200</f>
        <v>2200</v>
      </c>
      <c r="Q200" s="200">
        <v>3200</v>
      </c>
      <c r="R200" s="201">
        <f>Q200*$C200</f>
        <v>3200</v>
      </c>
      <c r="S200" s="200">
        <v>2700</v>
      </c>
      <c r="T200" s="201">
        <f>S200*$C200</f>
        <v>2700</v>
      </c>
      <c r="U200" s="790">
        <f>MIN(E200:R200)</f>
        <v>2200</v>
      </c>
      <c r="V200" s="791">
        <f>U200*$C200</f>
        <v>2200</v>
      </c>
      <c r="IZ200" s="204"/>
    </row>
    <row r="201" spans="1:260">
      <c r="A201" s="208"/>
      <c r="B201" s="203"/>
      <c r="C201" s="198"/>
      <c r="D201" s="199"/>
      <c r="E201" s="200"/>
      <c r="F201" s="201"/>
      <c r="G201" s="200"/>
      <c r="H201" s="201"/>
      <c r="I201" s="200"/>
      <c r="J201" s="201"/>
      <c r="K201" s="200"/>
      <c r="L201" s="201"/>
      <c r="M201" s="200">
        <v>0</v>
      </c>
      <c r="N201" s="201"/>
      <c r="O201" s="200">
        <v>0</v>
      </c>
      <c r="P201" s="201"/>
      <c r="Q201" s="200"/>
      <c r="R201" s="201"/>
      <c r="S201" s="200"/>
      <c r="T201" s="201"/>
      <c r="U201" s="790"/>
      <c r="V201" s="791"/>
      <c r="IZ201" s="204"/>
    </row>
    <row r="202" spans="1:260" ht="42.75">
      <c r="A202" s="208">
        <v>5</v>
      </c>
      <c r="B202" s="203" t="s">
        <v>311</v>
      </c>
      <c r="C202" s="198">
        <v>1</v>
      </c>
      <c r="D202" s="199" t="s">
        <v>103</v>
      </c>
      <c r="E202" s="200">
        <v>1650</v>
      </c>
      <c r="F202" s="201">
        <f>E202*$C202</f>
        <v>1650</v>
      </c>
      <c r="G202" s="200">
        <v>1200</v>
      </c>
      <c r="H202" s="201">
        <f>G202*$C202</f>
        <v>1200</v>
      </c>
      <c r="I202" s="200">
        <v>1500</v>
      </c>
      <c r="J202" s="201">
        <f>I202*$C202</f>
        <v>1500</v>
      </c>
      <c r="K202" s="200">
        <v>1500</v>
      </c>
      <c r="L202" s="201">
        <f>K202*$C202</f>
        <v>1500</v>
      </c>
      <c r="M202" s="200">
        <v>5500</v>
      </c>
      <c r="N202" s="201">
        <f>M202*$C202</f>
        <v>5500</v>
      </c>
      <c r="O202" s="200">
        <v>5500</v>
      </c>
      <c r="P202" s="201">
        <f>O202*$C202</f>
        <v>5500</v>
      </c>
      <c r="Q202" s="200">
        <v>600</v>
      </c>
      <c r="R202" s="201">
        <f>Q202*$C202</f>
        <v>600</v>
      </c>
      <c r="S202" s="200">
        <v>600</v>
      </c>
      <c r="T202" s="201">
        <f>S202*$C202</f>
        <v>600</v>
      </c>
      <c r="U202" s="790">
        <f>MIN(E202:R202)</f>
        <v>600</v>
      </c>
      <c r="V202" s="791">
        <f>U202*$C202</f>
        <v>600</v>
      </c>
      <c r="IZ202" s="204"/>
    </row>
    <row r="203" spans="1:260">
      <c r="A203" s="208"/>
      <c r="B203" s="203"/>
      <c r="C203" s="198"/>
      <c r="D203" s="199"/>
      <c r="E203" s="200"/>
      <c r="F203" s="201"/>
      <c r="G203" s="200"/>
      <c r="H203" s="201"/>
      <c r="I203" s="200"/>
      <c r="J203" s="201"/>
      <c r="K203" s="200"/>
      <c r="L203" s="201"/>
      <c r="M203" s="200">
        <v>0</v>
      </c>
      <c r="N203" s="201"/>
      <c r="O203" s="200">
        <v>0</v>
      </c>
      <c r="P203" s="201"/>
      <c r="Q203" s="200"/>
      <c r="R203" s="201"/>
      <c r="S203" s="200"/>
      <c r="T203" s="201"/>
      <c r="U203" s="790"/>
      <c r="V203" s="791"/>
      <c r="IZ203" s="204"/>
    </row>
    <row r="204" spans="1:260">
      <c r="A204" s="208"/>
      <c r="B204" s="203"/>
      <c r="C204" s="198"/>
      <c r="D204" s="199"/>
      <c r="E204" s="200"/>
      <c r="F204" s="201"/>
      <c r="G204" s="200"/>
      <c r="H204" s="201"/>
      <c r="I204" s="200"/>
      <c r="J204" s="201"/>
      <c r="K204" s="200"/>
      <c r="L204" s="201"/>
      <c r="M204" s="200">
        <v>0</v>
      </c>
      <c r="N204" s="201"/>
      <c r="O204" s="200">
        <v>0</v>
      </c>
      <c r="P204" s="201"/>
      <c r="Q204" s="200"/>
      <c r="R204" s="201"/>
      <c r="S204" s="200"/>
      <c r="T204" s="201"/>
      <c r="U204" s="790"/>
      <c r="V204" s="791"/>
      <c r="IZ204" s="204"/>
    </row>
    <row r="205" spans="1:260" ht="43.5">
      <c r="A205" s="208">
        <v>7</v>
      </c>
      <c r="B205" s="203" t="s">
        <v>312</v>
      </c>
      <c r="C205" s="198">
        <v>1</v>
      </c>
      <c r="D205" s="199" t="s">
        <v>103</v>
      </c>
      <c r="E205" s="200">
        <v>1650</v>
      </c>
      <c r="F205" s="201">
        <f>E205*$C205</f>
        <v>1650</v>
      </c>
      <c r="G205" s="200">
        <v>1200</v>
      </c>
      <c r="H205" s="201">
        <f>G205*$C205</f>
        <v>1200</v>
      </c>
      <c r="I205" s="200">
        <v>2500</v>
      </c>
      <c r="J205" s="201">
        <f>I205*$C205</f>
        <v>2500</v>
      </c>
      <c r="K205" s="200">
        <v>2500</v>
      </c>
      <c r="L205" s="201">
        <f>K205*$C205</f>
        <v>2500</v>
      </c>
      <c r="M205" s="200">
        <v>2500</v>
      </c>
      <c r="N205" s="201">
        <f>M205*$C205</f>
        <v>2500</v>
      </c>
      <c r="O205" s="200">
        <v>2500</v>
      </c>
      <c r="P205" s="201">
        <f>O205*$C205</f>
        <v>2500</v>
      </c>
      <c r="Q205" s="200">
        <v>550</v>
      </c>
      <c r="R205" s="201">
        <f>Q205*$C205</f>
        <v>550</v>
      </c>
      <c r="S205" s="200">
        <v>550</v>
      </c>
      <c r="T205" s="201">
        <f>S205*$C205</f>
        <v>550</v>
      </c>
      <c r="U205" s="790">
        <f>MIN(E205:R205)</f>
        <v>550</v>
      </c>
      <c r="V205" s="791">
        <f>U205*$C205</f>
        <v>550</v>
      </c>
      <c r="IZ205" s="204"/>
    </row>
    <row r="206" spans="1:260">
      <c r="A206" s="208"/>
      <c r="B206" s="203"/>
      <c r="C206" s="198"/>
      <c r="D206" s="199"/>
      <c r="E206" s="200"/>
      <c r="F206" s="201"/>
      <c r="G206" s="200"/>
      <c r="H206" s="201"/>
      <c r="I206" s="200"/>
      <c r="J206" s="201"/>
      <c r="K206" s="200"/>
      <c r="L206" s="201"/>
      <c r="M206" s="200">
        <v>0</v>
      </c>
      <c r="N206" s="201"/>
      <c r="O206" s="200">
        <v>0</v>
      </c>
      <c r="P206" s="201"/>
      <c r="Q206" s="200"/>
      <c r="R206" s="201"/>
      <c r="S206" s="200"/>
      <c r="T206" s="201"/>
      <c r="U206" s="790"/>
      <c r="V206" s="791"/>
      <c r="IZ206" s="204"/>
    </row>
    <row r="207" spans="1:260">
      <c r="A207" s="208">
        <v>8</v>
      </c>
      <c r="B207" s="203" t="s">
        <v>313</v>
      </c>
      <c r="C207" s="198">
        <v>1</v>
      </c>
      <c r="D207" s="199" t="s">
        <v>161</v>
      </c>
      <c r="E207" s="200">
        <v>2250</v>
      </c>
      <c r="F207" s="201">
        <f>E207*$C207</f>
        <v>2250</v>
      </c>
      <c r="G207" s="200">
        <v>1550</v>
      </c>
      <c r="H207" s="201">
        <f>G207*$C207</f>
        <v>1550</v>
      </c>
      <c r="I207" s="200">
        <v>650</v>
      </c>
      <c r="J207" s="201">
        <f>I207*$C207</f>
        <v>650</v>
      </c>
      <c r="K207" s="200">
        <v>650</v>
      </c>
      <c r="L207" s="201">
        <f>K207*$C207</f>
        <v>650</v>
      </c>
      <c r="M207" s="200">
        <v>1500</v>
      </c>
      <c r="N207" s="201">
        <f>M207*$C207</f>
        <v>1500</v>
      </c>
      <c r="O207" s="200">
        <v>1500</v>
      </c>
      <c r="P207" s="201">
        <f>O207*$C207</f>
        <v>1500</v>
      </c>
      <c r="Q207" s="200">
        <v>2000</v>
      </c>
      <c r="R207" s="201">
        <f>Q207*$C207</f>
        <v>2000</v>
      </c>
      <c r="S207" s="200">
        <v>2000</v>
      </c>
      <c r="T207" s="201">
        <f>S207*$C207</f>
        <v>2000</v>
      </c>
      <c r="U207" s="790">
        <f>MIN(E207:R207)</f>
        <v>650</v>
      </c>
      <c r="V207" s="791">
        <f>U207*$C207</f>
        <v>650</v>
      </c>
      <c r="IZ207" s="204"/>
    </row>
    <row r="208" spans="1:260">
      <c r="A208" s="208"/>
      <c r="B208" s="203"/>
      <c r="C208" s="198"/>
      <c r="D208" s="199"/>
      <c r="E208" s="200"/>
      <c r="F208" s="201"/>
      <c r="G208" s="200"/>
      <c r="H208" s="201"/>
      <c r="I208" s="200"/>
      <c r="J208" s="201"/>
      <c r="K208" s="200"/>
      <c r="L208" s="201"/>
      <c r="M208" s="200">
        <v>0</v>
      </c>
      <c r="N208" s="201"/>
      <c r="O208" s="200">
        <v>0</v>
      </c>
      <c r="P208" s="201"/>
      <c r="Q208" s="200"/>
      <c r="R208" s="201"/>
      <c r="S208" s="200"/>
      <c r="T208" s="201"/>
      <c r="U208" s="790"/>
      <c r="V208" s="791"/>
      <c r="IZ208" s="204"/>
    </row>
    <row r="209" spans="1:260" ht="28.5">
      <c r="A209" s="208">
        <v>9</v>
      </c>
      <c r="B209" s="203" t="s">
        <v>314</v>
      </c>
      <c r="C209" s="198">
        <v>2</v>
      </c>
      <c r="D209" s="199" t="s">
        <v>103</v>
      </c>
      <c r="E209" s="200">
        <v>3850</v>
      </c>
      <c r="F209" s="201">
        <f>E209*$C209</f>
        <v>7700</v>
      </c>
      <c r="G209" s="200">
        <v>2550</v>
      </c>
      <c r="H209" s="201">
        <f>G209*$C209</f>
        <v>5100</v>
      </c>
      <c r="I209" s="200">
        <v>1500</v>
      </c>
      <c r="J209" s="201">
        <f>I209*$C209</f>
        <v>3000</v>
      </c>
      <c r="K209" s="200">
        <v>1500</v>
      </c>
      <c r="L209" s="201">
        <f>K209*$C209</f>
        <v>3000</v>
      </c>
      <c r="M209" s="200">
        <v>3500</v>
      </c>
      <c r="N209" s="201">
        <f>M209*$C209</f>
        <v>7000</v>
      </c>
      <c r="O209" s="200">
        <v>3500</v>
      </c>
      <c r="P209" s="201">
        <f>O209*$C209</f>
        <v>7000</v>
      </c>
      <c r="Q209" s="200">
        <v>1550</v>
      </c>
      <c r="R209" s="201">
        <f>Q209*$C209</f>
        <v>3100</v>
      </c>
      <c r="S209" s="200">
        <v>1500</v>
      </c>
      <c r="T209" s="201">
        <f>S209*$C209</f>
        <v>3000</v>
      </c>
      <c r="U209" s="790">
        <f>MIN(E209:R209)</f>
        <v>1500</v>
      </c>
      <c r="V209" s="791">
        <f>U209*$C209</f>
        <v>3000</v>
      </c>
      <c r="IZ209" s="204"/>
    </row>
    <row r="210" spans="1:260">
      <c r="A210" s="208"/>
      <c r="B210" s="211"/>
      <c r="C210" s="198"/>
      <c r="D210" s="199"/>
      <c r="E210" s="200"/>
      <c r="F210" s="201"/>
      <c r="G210" s="200"/>
      <c r="H210" s="201"/>
      <c r="I210" s="200"/>
      <c r="J210" s="201"/>
      <c r="K210" s="200"/>
      <c r="L210" s="201"/>
      <c r="M210" s="200">
        <v>0</v>
      </c>
      <c r="N210" s="201"/>
      <c r="O210" s="200">
        <v>0</v>
      </c>
      <c r="P210" s="201"/>
      <c r="Q210" s="200"/>
      <c r="R210" s="201"/>
      <c r="S210" s="200"/>
      <c r="T210" s="201"/>
      <c r="U210" s="790"/>
      <c r="V210" s="791"/>
    </row>
    <row r="211" spans="1:260" ht="15">
      <c r="A211" s="217"/>
      <c r="B211" s="191" t="s">
        <v>315</v>
      </c>
      <c r="C211" s="192"/>
      <c r="D211" s="218"/>
      <c r="E211" s="194"/>
      <c r="F211" s="219">
        <f>SUM(F200:F210)</f>
        <v>17750</v>
      </c>
      <c r="G211" s="194"/>
      <c r="H211" s="219">
        <f>SUM(H200:H210)</f>
        <v>12250</v>
      </c>
      <c r="I211" s="194"/>
      <c r="J211" s="219">
        <f>SUM(J200:J210)</f>
        <v>11650</v>
      </c>
      <c r="K211" s="194"/>
      <c r="L211" s="219">
        <f>SUM(L200:L210)</f>
        <v>11650</v>
      </c>
      <c r="M211" s="194">
        <v>0</v>
      </c>
      <c r="N211" s="219">
        <f>SUM(N200:N210)</f>
        <v>18700</v>
      </c>
      <c r="O211" s="194">
        <v>0</v>
      </c>
      <c r="P211" s="219">
        <f>SUM(P200:P210)</f>
        <v>18700</v>
      </c>
      <c r="Q211" s="194"/>
      <c r="R211" s="219">
        <f>SUM(R200:R210)</f>
        <v>9450</v>
      </c>
      <c r="S211" s="194"/>
      <c r="T211" s="219">
        <f>SUM(T200:T210)</f>
        <v>8850</v>
      </c>
      <c r="U211" s="788"/>
      <c r="V211" s="794">
        <f>SUM(V200:V210)</f>
        <v>7000</v>
      </c>
    </row>
    <row r="212" spans="1:260" ht="15">
      <c r="A212" s="208"/>
      <c r="B212" s="197"/>
      <c r="C212" s="198"/>
      <c r="D212" s="239"/>
      <c r="E212" s="200"/>
      <c r="F212" s="240"/>
      <c r="G212" s="200"/>
      <c r="H212" s="240"/>
      <c r="I212" s="200"/>
      <c r="J212" s="240"/>
      <c r="K212" s="200"/>
      <c r="L212" s="240"/>
      <c r="M212" s="200">
        <v>0</v>
      </c>
      <c r="N212" s="240"/>
      <c r="O212" s="200">
        <v>0</v>
      </c>
      <c r="P212" s="240"/>
      <c r="Q212" s="200"/>
      <c r="R212" s="240"/>
      <c r="S212" s="200"/>
      <c r="T212" s="240"/>
      <c r="U212" s="790"/>
      <c r="V212" s="798"/>
    </row>
    <row r="213" spans="1:260" ht="15">
      <c r="A213" s="223" t="s">
        <v>148</v>
      </c>
      <c r="B213" s="191" t="s">
        <v>316</v>
      </c>
      <c r="C213" s="192"/>
      <c r="D213" s="220"/>
      <c r="E213" s="194"/>
      <c r="F213" s="195"/>
      <c r="G213" s="194"/>
      <c r="H213" s="195"/>
      <c r="I213" s="194"/>
      <c r="J213" s="195"/>
      <c r="K213" s="194"/>
      <c r="L213" s="195"/>
      <c r="M213" s="194">
        <v>0</v>
      </c>
      <c r="N213" s="195"/>
      <c r="O213" s="194">
        <v>0</v>
      </c>
      <c r="P213" s="195"/>
      <c r="Q213" s="194"/>
      <c r="R213" s="195"/>
      <c r="S213" s="194"/>
      <c r="T213" s="195"/>
      <c r="U213" s="788"/>
      <c r="V213" s="789"/>
    </row>
    <row r="214" spans="1:260">
      <c r="A214" s="208"/>
      <c r="B214" s="203"/>
      <c r="C214" s="198"/>
      <c r="D214" s="199"/>
      <c r="E214" s="200"/>
      <c r="F214" s="201"/>
      <c r="G214" s="200"/>
      <c r="H214" s="201"/>
      <c r="I214" s="200"/>
      <c r="J214" s="201"/>
      <c r="K214" s="200"/>
      <c r="L214" s="201"/>
      <c r="M214" s="200">
        <v>0</v>
      </c>
      <c r="N214" s="201"/>
      <c r="O214" s="200">
        <v>0</v>
      </c>
      <c r="P214" s="201"/>
      <c r="Q214" s="200"/>
      <c r="R214" s="201"/>
      <c r="S214" s="200"/>
      <c r="T214" s="201"/>
      <c r="U214" s="790"/>
      <c r="V214" s="791"/>
    </row>
    <row r="215" spans="1:260" ht="15">
      <c r="A215" s="241" t="s">
        <v>92</v>
      </c>
      <c r="B215" s="242" t="s">
        <v>149</v>
      </c>
      <c r="C215" s="243"/>
      <c r="D215" s="244"/>
      <c r="E215" s="245"/>
      <c r="F215" s="246"/>
      <c r="G215" s="245"/>
      <c r="H215" s="246"/>
      <c r="I215" s="245"/>
      <c r="J215" s="246"/>
      <c r="K215" s="245"/>
      <c r="L215" s="246"/>
      <c r="M215" s="245">
        <v>0</v>
      </c>
      <c r="N215" s="246"/>
      <c r="O215" s="245">
        <v>0</v>
      </c>
      <c r="P215" s="246"/>
      <c r="Q215" s="245"/>
      <c r="R215" s="246"/>
      <c r="S215" s="245"/>
      <c r="T215" s="246"/>
      <c r="U215" s="799"/>
      <c r="V215" s="800"/>
    </row>
    <row r="216" spans="1:260">
      <c r="A216" s="208"/>
      <c r="B216" s="203"/>
      <c r="C216" s="198"/>
      <c r="D216" s="199"/>
      <c r="E216" s="200"/>
      <c r="F216" s="201"/>
      <c r="G216" s="200"/>
      <c r="H216" s="201"/>
      <c r="I216" s="200"/>
      <c r="J216" s="201"/>
      <c r="K216" s="200"/>
      <c r="L216" s="201"/>
      <c r="M216" s="200">
        <v>0</v>
      </c>
      <c r="N216" s="201"/>
      <c r="O216" s="200">
        <v>0</v>
      </c>
      <c r="P216" s="201"/>
      <c r="Q216" s="200"/>
      <c r="R216" s="201"/>
      <c r="S216" s="200"/>
      <c r="T216" s="201"/>
      <c r="U216" s="790"/>
      <c r="V216" s="791"/>
    </row>
    <row r="217" spans="1:260" ht="28.5">
      <c r="A217" s="233">
        <v>1</v>
      </c>
      <c r="B217" s="237" t="s">
        <v>317</v>
      </c>
      <c r="C217" s="198">
        <v>300</v>
      </c>
      <c r="D217" s="199" t="s">
        <v>215</v>
      </c>
      <c r="E217" s="200">
        <v>145</v>
      </c>
      <c r="F217" s="201">
        <f>E217*$C217</f>
        <v>43500</v>
      </c>
      <c r="G217" s="200">
        <v>145</v>
      </c>
      <c r="H217" s="201">
        <f>G217*$C217</f>
        <v>43500</v>
      </c>
      <c r="I217" s="200">
        <v>165</v>
      </c>
      <c r="J217" s="201">
        <f>I217*$C217</f>
        <v>49500</v>
      </c>
      <c r="K217" s="200">
        <v>165</v>
      </c>
      <c r="L217" s="201">
        <f>K217*$C217</f>
        <v>49500</v>
      </c>
      <c r="M217" s="200">
        <v>179.55</v>
      </c>
      <c r="N217" s="201">
        <f>M217*$C217</f>
        <v>53865</v>
      </c>
      <c r="O217" s="200">
        <v>150</v>
      </c>
      <c r="P217" s="201">
        <f>O217*$C217</f>
        <v>45000</v>
      </c>
      <c r="Q217" s="200">
        <v>185</v>
      </c>
      <c r="R217" s="201">
        <f>Q217*$C217</f>
        <v>55500</v>
      </c>
      <c r="S217" s="200">
        <v>175</v>
      </c>
      <c r="T217" s="201">
        <f>S217*$C217</f>
        <v>52500</v>
      </c>
      <c r="U217" s="790">
        <f>MIN(E217:R217)</f>
        <v>145</v>
      </c>
      <c r="V217" s="791">
        <f>U217*$C217</f>
        <v>43500</v>
      </c>
    </row>
    <row r="218" spans="1:260">
      <c r="A218" s="233"/>
      <c r="B218" s="247"/>
      <c r="C218" s="198"/>
      <c r="D218" s="199"/>
      <c r="E218" s="200"/>
      <c r="F218" s="201"/>
      <c r="G218" s="200"/>
      <c r="H218" s="201"/>
      <c r="I218" s="200"/>
      <c r="J218" s="201"/>
      <c r="K218" s="200"/>
      <c r="L218" s="201"/>
      <c r="M218" s="200">
        <v>0</v>
      </c>
      <c r="N218" s="201"/>
      <c r="O218" s="200">
        <v>0</v>
      </c>
      <c r="P218" s="201"/>
      <c r="Q218" s="200"/>
      <c r="R218" s="201"/>
      <c r="S218" s="200"/>
      <c r="T218" s="201"/>
      <c r="U218" s="790"/>
      <c r="V218" s="791"/>
    </row>
    <row r="219" spans="1:260" ht="28.5">
      <c r="A219" s="233">
        <v>2</v>
      </c>
      <c r="B219" s="203" t="s">
        <v>318</v>
      </c>
      <c r="C219" s="198">
        <v>300</v>
      </c>
      <c r="D219" s="199" t="s">
        <v>215</v>
      </c>
      <c r="E219" s="200">
        <v>125</v>
      </c>
      <c r="F219" s="201">
        <f>E219*$C219</f>
        <v>37500</v>
      </c>
      <c r="G219" s="200">
        <v>110</v>
      </c>
      <c r="H219" s="201">
        <f>G219*$C219</f>
        <v>33000</v>
      </c>
      <c r="I219" s="200">
        <v>85</v>
      </c>
      <c r="J219" s="201">
        <f>I219*$C219</f>
        <v>25500</v>
      </c>
      <c r="K219" s="200">
        <v>85</v>
      </c>
      <c r="L219" s="201">
        <f>K219*$C219</f>
        <v>25500</v>
      </c>
      <c r="M219" s="200">
        <v>74.25</v>
      </c>
      <c r="N219" s="201">
        <f>M219*$C219</f>
        <v>22275</v>
      </c>
      <c r="O219" s="200">
        <v>72</v>
      </c>
      <c r="P219" s="201">
        <f>O219*$C219</f>
        <v>21600</v>
      </c>
      <c r="Q219" s="200">
        <v>95</v>
      </c>
      <c r="R219" s="201">
        <f>Q219*$C219</f>
        <v>28500</v>
      </c>
      <c r="S219" s="200">
        <v>90</v>
      </c>
      <c r="T219" s="201">
        <f>S219*$C219</f>
        <v>27000</v>
      </c>
      <c r="U219" s="790">
        <f>MIN(E219:R219)</f>
        <v>72</v>
      </c>
      <c r="V219" s="791">
        <f>U219*$C219</f>
        <v>21600</v>
      </c>
    </row>
    <row r="220" spans="1:260">
      <c r="A220" s="208"/>
      <c r="B220" s="203"/>
      <c r="C220" s="198"/>
      <c r="D220" s="199"/>
      <c r="E220" s="200"/>
      <c r="F220" s="201"/>
      <c r="G220" s="200"/>
      <c r="H220" s="201"/>
      <c r="I220" s="200"/>
      <c r="J220" s="201"/>
      <c r="K220" s="200"/>
      <c r="L220" s="201"/>
      <c r="M220" s="200">
        <v>0</v>
      </c>
      <c r="N220" s="201"/>
      <c r="O220" s="200">
        <v>0</v>
      </c>
      <c r="P220" s="201"/>
      <c r="Q220" s="200"/>
      <c r="R220" s="201"/>
      <c r="S220" s="200"/>
      <c r="T220" s="201"/>
      <c r="U220" s="790"/>
      <c r="V220" s="791"/>
    </row>
    <row r="221" spans="1:260">
      <c r="A221" s="208">
        <v>3</v>
      </c>
      <c r="B221" s="237" t="s">
        <v>319</v>
      </c>
      <c r="C221" s="198">
        <v>23</v>
      </c>
      <c r="D221" s="199" t="s">
        <v>103</v>
      </c>
      <c r="E221" s="200">
        <v>1050</v>
      </c>
      <c r="F221" s="201">
        <f>E221*$C221</f>
        <v>24150</v>
      </c>
      <c r="G221" s="200">
        <v>950</v>
      </c>
      <c r="H221" s="201">
        <f>G221*$C221</f>
        <v>21850</v>
      </c>
      <c r="I221" s="200">
        <v>1500</v>
      </c>
      <c r="J221" s="201">
        <f>I221*$C221</f>
        <v>34500</v>
      </c>
      <c r="K221" s="200">
        <v>1500</v>
      </c>
      <c r="L221" s="201">
        <f>K221*$C221</f>
        <v>34500</v>
      </c>
      <c r="M221" s="200">
        <v>742.5</v>
      </c>
      <c r="N221" s="201">
        <f>M221*$C221</f>
        <v>17077.5</v>
      </c>
      <c r="O221" s="200">
        <v>650</v>
      </c>
      <c r="P221" s="201">
        <f>O221*$C221</f>
        <v>14950</v>
      </c>
      <c r="Q221" s="200">
        <v>420</v>
      </c>
      <c r="R221" s="201">
        <f>Q221*$C221</f>
        <v>9660</v>
      </c>
      <c r="S221" s="200">
        <v>420</v>
      </c>
      <c r="T221" s="201">
        <f>S221*$C221</f>
        <v>9660</v>
      </c>
      <c r="U221" s="790">
        <f>MIN(E221:R221)</f>
        <v>420</v>
      </c>
      <c r="V221" s="791">
        <f>U221*$C221</f>
        <v>9660</v>
      </c>
    </row>
    <row r="222" spans="1:260">
      <c r="A222" s="208"/>
      <c r="B222" s="237"/>
      <c r="C222" s="198"/>
      <c r="D222" s="199"/>
      <c r="E222" s="200"/>
      <c r="F222" s="201"/>
      <c r="G222" s="200"/>
      <c r="H222" s="201"/>
      <c r="I222" s="200"/>
      <c r="J222" s="201"/>
      <c r="K222" s="200"/>
      <c r="L222" s="201"/>
      <c r="M222" s="200">
        <v>0</v>
      </c>
      <c r="N222" s="201"/>
      <c r="O222" s="200">
        <v>0</v>
      </c>
      <c r="P222" s="201"/>
      <c r="Q222" s="200"/>
      <c r="R222" s="201"/>
      <c r="S222" s="200"/>
      <c r="T222" s="201"/>
      <c r="U222" s="790"/>
      <c r="V222" s="791"/>
    </row>
    <row r="223" spans="1:260" ht="28.5">
      <c r="A223" s="208">
        <v>4</v>
      </c>
      <c r="B223" s="203" t="s">
        <v>320</v>
      </c>
      <c r="C223" s="198">
        <v>24</v>
      </c>
      <c r="D223" s="199" t="s">
        <v>103</v>
      </c>
      <c r="E223" s="200">
        <v>750</v>
      </c>
      <c r="F223" s="201">
        <f>E223*$C223</f>
        <v>18000</v>
      </c>
      <c r="G223" s="200">
        <v>550</v>
      </c>
      <c r="H223" s="201">
        <f>G223*$C223</f>
        <v>13200</v>
      </c>
      <c r="I223" s="200">
        <v>450</v>
      </c>
      <c r="J223" s="201">
        <f>I223*$C223</f>
        <v>10800</v>
      </c>
      <c r="K223" s="200">
        <v>450</v>
      </c>
      <c r="L223" s="201">
        <f>K223*$C223</f>
        <v>10800</v>
      </c>
      <c r="M223" s="200">
        <v>1080</v>
      </c>
      <c r="N223" s="201">
        <f>M223*$C223</f>
        <v>25920</v>
      </c>
      <c r="O223" s="200">
        <v>450</v>
      </c>
      <c r="P223" s="201">
        <f>O223*$C223</f>
        <v>10800</v>
      </c>
      <c r="Q223" s="200">
        <v>420</v>
      </c>
      <c r="R223" s="201">
        <f>Q223*$C223</f>
        <v>10080</v>
      </c>
      <c r="S223" s="200">
        <v>420</v>
      </c>
      <c r="T223" s="201">
        <f>S223*$C223</f>
        <v>10080</v>
      </c>
      <c r="U223" s="790">
        <f>MIN(E223:R223)</f>
        <v>420</v>
      </c>
      <c r="V223" s="791">
        <f>U223*$C223</f>
        <v>10080</v>
      </c>
    </row>
    <row r="224" spans="1:260">
      <c r="A224" s="208"/>
      <c r="B224" s="203"/>
      <c r="C224" s="198"/>
      <c r="D224" s="199"/>
      <c r="E224" s="200"/>
      <c r="F224" s="201"/>
      <c r="G224" s="200"/>
      <c r="H224" s="201"/>
      <c r="I224" s="200"/>
      <c r="J224" s="201"/>
      <c r="K224" s="200"/>
      <c r="L224" s="201"/>
      <c r="M224" s="200">
        <v>0</v>
      </c>
      <c r="N224" s="201"/>
      <c r="O224" s="200">
        <v>0</v>
      </c>
      <c r="P224" s="201"/>
      <c r="Q224" s="200"/>
      <c r="R224" s="201"/>
      <c r="S224" s="200"/>
      <c r="T224" s="201"/>
      <c r="U224" s="790"/>
      <c r="V224" s="791"/>
    </row>
    <row r="225" spans="1:259" ht="28.5">
      <c r="A225" s="208">
        <v>5</v>
      </c>
      <c r="B225" s="203" t="s">
        <v>321</v>
      </c>
      <c r="C225" s="198">
        <v>4</v>
      </c>
      <c r="D225" s="199" t="s">
        <v>103</v>
      </c>
      <c r="E225" s="200">
        <v>1050</v>
      </c>
      <c r="F225" s="201">
        <f>E225*$C225</f>
        <v>4200</v>
      </c>
      <c r="G225" s="200">
        <v>650</v>
      </c>
      <c r="H225" s="201">
        <f>G225*$C225</f>
        <v>2600</v>
      </c>
      <c r="I225" s="200">
        <v>650</v>
      </c>
      <c r="J225" s="201">
        <f>I225*$C225</f>
        <v>2600</v>
      </c>
      <c r="K225" s="200">
        <v>650</v>
      </c>
      <c r="L225" s="201">
        <f>K225*$C225</f>
        <v>2600</v>
      </c>
      <c r="M225" s="200">
        <v>1721.25</v>
      </c>
      <c r="N225" s="201">
        <f>M225*$C225</f>
        <v>6885</v>
      </c>
      <c r="O225" s="200">
        <v>650</v>
      </c>
      <c r="P225" s="201">
        <f>O225*$C225</f>
        <v>2600</v>
      </c>
      <c r="Q225" s="200">
        <v>625</v>
      </c>
      <c r="R225" s="201">
        <f>Q225*$C225</f>
        <v>2500</v>
      </c>
      <c r="S225" s="200">
        <v>625</v>
      </c>
      <c r="T225" s="201">
        <f>S225*$C225</f>
        <v>2500</v>
      </c>
      <c r="U225" s="790">
        <f>MIN(E225:R225)</f>
        <v>625</v>
      </c>
      <c r="V225" s="791">
        <f>U225*$C225</f>
        <v>2500</v>
      </c>
    </row>
    <row r="226" spans="1:259">
      <c r="A226" s="208"/>
      <c r="B226" s="203"/>
      <c r="C226" s="198"/>
      <c r="D226" s="199"/>
      <c r="E226" s="200"/>
      <c r="F226" s="201"/>
      <c r="G226" s="200"/>
      <c r="H226" s="201"/>
      <c r="I226" s="200"/>
      <c r="J226" s="201"/>
      <c r="K226" s="200"/>
      <c r="L226" s="201"/>
      <c r="M226" s="200">
        <v>0</v>
      </c>
      <c r="N226" s="201"/>
      <c r="O226" s="200">
        <v>0</v>
      </c>
      <c r="P226" s="201"/>
      <c r="Q226" s="200"/>
      <c r="R226" s="201"/>
      <c r="S226" s="200"/>
      <c r="T226" s="201"/>
      <c r="U226" s="790"/>
      <c r="V226" s="791"/>
    </row>
    <row r="227" spans="1:259" ht="57">
      <c r="A227" s="233">
        <v>6</v>
      </c>
      <c r="B227" s="203" t="s">
        <v>322</v>
      </c>
      <c r="C227" s="198"/>
      <c r="D227" s="199"/>
      <c r="E227" s="200"/>
      <c r="F227" s="201"/>
      <c r="G227" s="200"/>
      <c r="H227" s="201"/>
      <c r="I227" s="200"/>
      <c r="J227" s="201"/>
      <c r="K227" s="200"/>
      <c r="L227" s="201"/>
      <c r="M227" s="200">
        <v>0</v>
      </c>
      <c r="N227" s="201"/>
      <c r="O227" s="200">
        <v>0</v>
      </c>
      <c r="P227" s="201"/>
      <c r="Q227" s="200"/>
      <c r="R227" s="201"/>
      <c r="S227" s="200"/>
      <c r="T227" s="201"/>
      <c r="U227" s="790"/>
      <c r="V227" s="791"/>
    </row>
    <row r="228" spans="1:259">
      <c r="A228" s="233" t="s">
        <v>159</v>
      </c>
      <c r="B228" s="203" t="s">
        <v>323</v>
      </c>
      <c r="C228" s="198">
        <v>60</v>
      </c>
      <c r="D228" s="199" t="s">
        <v>215</v>
      </c>
      <c r="E228" s="200">
        <v>650</v>
      </c>
      <c r="F228" s="201">
        <f>E228*$C228</f>
        <v>39000</v>
      </c>
      <c r="G228" s="200">
        <v>145</v>
      </c>
      <c r="H228" s="201">
        <f>G228*$C228</f>
        <v>8700</v>
      </c>
      <c r="I228" s="200">
        <v>120</v>
      </c>
      <c r="J228" s="201">
        <f>I228*$C228</f>
        <v>7200</v>
      </c>
      <c r="K228" s="200">
        <v>120</v>
      </c>
      <c r="L228" s="201">
        <f>K228*$C228</f>
        <v>7200</v>
      </c>
      <c r="M228" s="200">
        <v>263.25</v>
      </c>
      <c r="N228" s="201">
        <f>M228*$C228</f>
        <v>15795</v>
      </c>
      <c r="O228" s="200">
        <v>200</v>
      </c>
      <c r="P228" s="201">
        <f>O228*$C228</f>
        <v>12000</v>
      </c>
      <c r="Q228" s="200">
        <v>300</v>
      </c>
      <c r="R228" s="201">
        <f>Q228*$C228</f>
        <v>18000</v>
      </c>
      <c r="S228" s="200">
        <v>120</v>
      </c>
      <c r="T228" s="201">
        <f>S228*$C228</f>
        <v>7200</v>
      </c>
      <c r="U228" s="790">
        <f>MIN(E228:R228)</f>
        <v>120</v>
      </c>
      <c r="V228" s="791">
        <f>U228*$C228</f>
        <v>7200</v>
      </c>
    </row>
    <row r="229" spans="1:259">
      <c r="A229" s="233"/>
      <c r="B229" s="203"/>
      <c r="C229" s="198"/>
      <c r="D229" s="199"/>
      <c r="E229" s="200"/>
      <c r="F229" s="201"/>
      <c r="G229" s="200"/>
      <c r="H229" s="201"/>
      <c r="I229" s="200"/>
      <c r="J229" s="201"/>
      <c r="K229" s="200"/>
      <c r="L229" s="201"/>
      <c r="M229" s="200">
        <v>0</v>
      </c>
      <c r="N229" s="201"/>
      <c r="O229" s="200">
        <v>0</v>
      </c>
      <c r="P229" s="201"/>
      <c r="Q229" s="200"/>
      <c r="R229" s="201"/>
      <c r="S229" s="200"/>
      <c r="T229" s="201"/>
      <c r="U229" s="790"/>
      <c r="V229" s="791"/>
    </row>
    <row r="230" spans="1:259" ht="57">
      <c r="A230" s="233">
        <v>7</v>
      </c>
      <c r="B230" s="203" t="s">
        <v>324</v>
      </c>
      <c r="C230" s="198"/>
      <c r="D230" s="199"/>
      <c r="E230" s="200"/>
      <c r="F230" s="201"/>
      <c r="G230" s="200"/>
      <c r="H230" s="201"/>
      <c r="I230" s="200"/>
      <c r="J230" s="201"/>
      <c r="K230" s="200"/>
      <c r="L230" s="201"/>
      <c r="M230" s="200">
        <v>0</v>
      </c>
      <c r="N230" s="201"/>
      <c r="O230" s="200">
        <v>0</v>
      </c>
      <c r="P230" s="201"/>
      <c r="Q230" s="200"/>
      <c r="R230" s="201"/>
      <c r="S230" s="200"/>
      <c r="T230" s="201"/>
      <c r="U230" s="790"/>
      <c r="V230" s="791"/>
    </row>
    <row r="231" spans="1:259">
      <c r="A231" s="233" t="s">
        <v>325</v>
      </c>
      <c r="B231" s="203" t="s">
        <v>326</v>
      </c>
      <c r="C231" s="198">
        <v>3</v>
      </c>
      <c r="D231" s="199" t="s">
        <v>103</v>
      </c>
      <c r="E231" s="200">
        <v>2550</v>
      </c>
      <c r="F231" s="201">
        <f>E231*$C231</f>
        <v>7650</v>
      </c>
      <c r="G231" s="200">
        <v>1450</v>
      </c>
      <c r="H231" s="201">
        <f>G231*$C231</f>
        <v>4350</v>
      </c>
      <c r="I231" s="200">
        <v>4500</v>
      </c>
      <c r="J231" s="201">
        <f>I231*$C231</f>
        <v>13500</v>
      </c>
      <c r="K231" s="200">
        <v>4500</v>
      </c>
      <c r="L231" s="201">
        <f>K231*$C231</f>
        <v>13500</v>
      </c>
      <c r="M231" s="200">
        <v>742.5</v>
      </c>
      <c r="N231" s="201">
        <f>M231*$C231</f>
        <v>2227.5</v>
      </c>
      <c r="O231" s="200">
        <v>740</v>
      </c>
      <c r="P231" s="201">
        <f>O231*$C231</f>
        <v>2220</v>
      </c>
      <c r="Q231" s="200">
        <v>1050</v>
      </c>
      <c r="R231" s="201">
        <f>Q231*$C231</f>
        <v>3150</v>
      </c>
      <c r="S231" s="200">
        <v>742.5</v>
      </c>
      <c r="T231" s="201">
        <f>S231*$C231</f>
        <v>2227.5</v>
      </c>
      <c r="U231" s="790">
        <f>MIN(E231:R231)</f>
        <v>740</v>
      </c>
      <c r="V231" s="791">
        <f>U231*$C231</f>
        <v>2220</v>
      </c>
    </row>
    <row r="232" spans="1:259">
      <c r="A232" s="208"/>
      <c r="B232" s="203"/>
      <c r="C232" s="198"/>
      <c r="D232" s="199"/>
      <c r="E232" s="200"/>
      <c r="F232" s="201"/>
      <c r="G232" s="200"/>
      <c r="H232" s="201"/>
      <c r="I232" s="200"/>
      <c r="J232" s="201"/>
      <c r="K232" s="200"/>
      <c r="L232" s="201"/>
      <c r="M232" s="200">
        <v>0</v>
      </c>
      <c r="N232" s="201"/>
      <c r="O232" s="200">
        <v>0</v>
      </c>
      <c r="P232" s="201"/>
      <c r="Q232" s="200">
        <v>0</v>
      </c>
      <c r="R232" s="201"/>
      <c r="S232" s="200">
        <v>0</v>
      </c>
      <c r="T232" s="201"/>
      <c r="U232" s="790">
        <v>0</v>
      </c>
      <c r="V232" s="791"/>
    </row>
    <row r="233" spans="1:259" ht="25.5">
      <c r="A233" s="729">
        <v>8</v>
      </c>
      <c r="B233" s="730" t="s">
        <v>327</v>
      </c>
      <c r="C233" s="731">
        <v>100</v>
      </c>
      <c r="D233" s="731" t="s">
        <v>328</v>
      </c>
      <c r="E233" s="729">
        <v>145</v>
      </c>
      <c r="F233" s="201">
        <f>E233*$C233</f>
        <v>14500</v>
      </c>
      <c r="G233" s="729">
        <v>145</v>
      </c>
      <c r="H233" s="201">
        <f>G233*$C233</f>
        <v>14500</v>
      </c>
      <c r="I233" s="717"/>
      <c r="J233" s="718">
        <f>I233*$C233</f>
        <v>0</v>
      </c>
      <c r="K233" s="717"/>
      <c r="L233" s="718">
        <f>K233*$C233</f>
        <v>0</v>
      </c>
      <c r="M233" s="594">
        <v>150</v>
      </c>
      <c r="N233" s="201">
        <f>M233*$C233</f>
        <v>15000</v>
      </c>
      <c r="O233" s="594">
        <v>150</v>
      </c>
      <c r="P233" s="201">
        <f>O233*$C233</f>
        <v>15000</v>
      </c>
      <c r="Q233" s="719"/>
      <c r="R233" s="718">
        <f>Q233*$C233</f>
        <v>0</v>
      </c>
      <c r="S233" s="719">
        <v>145</v>
      </c>
      <c r="T233" s="718">
        <f>S233*$C233</f>
        <v>14500</v>
      </c>
      <c r="U233" s="790">
        <f>MIN(E233,M233)</f>
        <v>145</v>
      </c>
      <c r="V233" s="791">
        <f>U233*$C233</f>
        <v>14500</v>
      </c>
    </row>
    <row r="234" spans="1:259">
      <c r="A234" s="732"/>
      <c r="B234" s="733"/>
      <c r="C234" s="734"/>
      <c r="D234" s="734"/>
      <c r="E234" s="732"/>
      <c r="F234" s="201"/>
      <c r="G234" s="732"/>
      <c r="H234" s="201"/>
      <c r="I234" s="200"/>
      <c r="J234" s="201"/>
      <c r="K234" s="200"/>
      <c r="L234" s="201"/>
      <c r="M234" s="594"/>
      <c r="N234" s="201"/>
      <c r="O234" s="594"/>
      <c r="P234" s="201"/>
      <c r="Q234" s="594"/>
      <c r="R234" s="201"/>
      <c r="S234" s="594"/>
      <c r="T234" s="201"/>
      <c r="U234" s="801"/>
      <c r="V234" s="791"/>
    </row>
    <row r="235" spans="1:259">
      <c r="A235" s="735">
        <v>9</v>
      </c>
      <c r="B235" s="736" t="s">
        <v>329</v>
      </c>
      <c r="C235" s="737">
        <v>50</v>
      </c>
      <c r="D235" s="737" t="s">
        <v>328</v>
      </c>
      <c r="E235" s="735">
        <v>165</v>
      </c>
      <c r="F235" s="201">
        <f>E235*$C235</f>
        <v>8250</v>
      </c>
      <c r="G235" s="735">
        <v>165</v>
      </c>
      <c r="H235" s="201">
        <f>G235*$C235</f>
        <v>8250</v>
      </c>
      <c r="I235" s="717"/>
      <c r="J235" s="718">
        <f>I235*$C235</f>
        <v>0</v>
      </c>
      <c r="K235" s="717"/>
      <c r="L235" s="718">
        <f>K235*$C235</f>
        <v>0</v>
      </c>
      <c r="M235" s="720">
        <v>150</v>
      </c>
      <c r="N235" s="201">
        <f>M235*$C235</f>
        <v>7500</v>
      </c>
      <c r="O235" s="720">
        <v>150</v>
      </c>
      <c r="P235" s="201">
        <f>O235*$C235</f>
        <v>7500</v>
      </c>
      <c r="Q235" s="595"/>
      <c r="R235" s="718">
        <f>Q235*$C235</f>
        <v>0</v>
      </c>
      <c r="S235" s="595">
        <v>150</v>
      </c>
      <c r="T235" s="718">
        <f>S235*$C235</f>
        <v>7500</v>
      </c>
      <c r="U235" s="790">
        <f>MIN(E235,M235)</f>
        <v>150</v>
      </c>
      <c r="V235" s="791">
        <f>U235*$C235</f>
        <v>7500</v>
      </c>
    </row>
    <row r="236" spans="1:259" ht="15">
      <c r="A236" s="217"/>
      <c r="B236" s="191" t="s">
        <v>330</v>
      </c>
      <c r="C236" s="192"/>
      <c r="D236" s="218"/>
      <c r="E236" s="194"/>
      <c r="F236" s="219">
        <f>SUM(F217:F235)</f>
        <v>196750</v>
      </c>
      <c r="G236" s="194"/>
      <c r="H236" s="219">
        <f>SUM(H217:H235)</f>
        <v>149950</v>
      </c>
      <c r="I236" s="194"/>
      <c r="J236" s="219">
        <f>SUM(J217:J235)</f>
        <v>143600</v>
      </c>
      <c r="K236" s="194"/>
      <c r="L236" s="219">
        <f>SUM(L217:L235)</f>
        <v>143600</v>
      </c>
      <c r="M236" s="194"/>
      <c r="N236" s="219">
        <f>SUM(N217:N235)</f>
        <v>166545</v>
      </c>
      <c r="O236" s="194"/>
      <c r="P236" s="219">
        <f>SUM(P217:P235)</f>
        <v>131670</v>
      </c>
      <c r="Q236" s="194"/>
      <c r="R236" s="219">
        <f>SUM(R217:R235)</f>
        <v>127390</v>
      </c>
      <c r="S236" s="194"/>
      <c r="T236" s="219">
        <f>SUM(T217:T235)</f>
        <v>133167.5</v>
      </c>
      <c r="U236" s="788"/>
      <c r="V236" s="794">
        <f>SUM(V217:V235)</f>
        <v>118760</v>
      </c>
    </row>
    <row r="237" spans="1:259" s="204" customFormat="1" ht="15">
      <c r="A237" s="208"/>
      <c r="B237" s="197"/>
      <c r="C237" s="198"/>
      <c r="D237" s="239"/>
      <c r="E237" s="200"/>
      <c r="F237" s="240"/>
      <c r="G237" s="200"/>
      <c r="H237" s="240"/>
      <c r="I237" s="200"/>
      <c r="J237" s="240"/>
      <c r="K237" s="200"/>
      <c r="L237" s="240"/>
      <c r="M237" s="200"/>
      <c r="N237" s="240"/>
      <c r="O237" s="200"/>
      <c r="P237" s="240"/>
      <c r="Q237" s="200"/>
      <c r="R237" s="240"/>
      <c r="S237" s="200"/>
      <c r="T237" s="240"/>
      <c r="U237" s="200"/>
      <c r="V237" s="240"/>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184"/>
      <c r="AX237" s="184"/>
      <c r="AY237" s="184"/>
      <c r="AZ237" s="184"/>
      <c r="BA237" s="184"/>
      <c r="BB237" s="184"/>
      <c r="BC237" s="184"/>
      <c r="BD237" s="184"/>
      <c r="BE237" s="184"/>
      <c r="BF237" s="184"/>
      <c r="BG237" s="184"/>
      <c r="BH237" s="184"/>
      <c r="BI237" s="184"/>
      <c r="BJ237" s="184"/>
      <c r="BK237" s="184"/>
      <c r="BL237" s="184"/>
      <c r="BM237" s="184"/>
      <c r="BN237" s="184"/>
      <c r="BO237" s="184"/>
      <c r="BP237" s="184"/>
      <c r="BQ237" s="184"/>
      <c r="BR237" s="184"/>
      <c r="BS237" s="184"/>
      <c r="BT237" s="184"/>
      <c r="BU237" s="184"/>
      <c r="BV237" s="184"/>
      <c r="BW237" s="184"/>
      <c r="BX237" s="184"/>
      <c r="BY237" s="184"/>
      <c r="BZ237" s="184"/>
      <c r="CA237" s="184"/>
      <c r="CB237" s="184"/>
      <c r="CC237" s="184"/>
      <c r="CD237" s="184"/>
      <c r="CE237" s="184"/>
      <c r="CF237" s="184"/>
      <c r="CG237" s="184"/>
      <c r="CH237" s="184"/>
      <c r="CI237" s="184"/>
      <c r="CJ237" s="184"/>
      <c r="CK237" s="184"/>
      <c r="CL237" s="184"/>
      <c r="CM237" s="184"/>
      <c r="CN237" s="184"/>
      <c r="CO237" s="184"/>
      <c r="CP237" s="184"/>
      <c r="CQ237" s="184"/>
      <c r="CR237" s="184"/>
      <c r="CS237" s="184"/>
      <c r="CT237" s="184"/>
      <c r="CU237" s="184"/>
      <c r="CV237" s="184"/>
      <c r="CW237" s="184"/>
      <c r="CX237" s="184"/>
      <c r="CY237" s="184"/>
      <c r="CZ237" s="184"/>
      <c r="DA237" s="184"/>
      <c r="DB237" s="184"/>
      <c r="DC237" s="184"/>
      <c r="DD237" s="184"/>
      <c r="DE237" s="184"/>
      <c r="DF237" s="184"/>
      <c r="DG237" s="184"/>
      <c r="DH237" s="184"/>
      <c r="DI237" s="184"/>
      <c r="DJ237" s="184"/>
      <c r="DK237" s="184"/>
      <c r="DL237" s="184"/>
      <c r="DM237" s="184"/>
      <c r="DN237" s="184"/>
      <c r="DO237" s="184"/>
      <c r="DP237" s="184"/>
      <c r="DQ237" s="184"/>
      <c r="DR237" s="184"/>
      <c r="DS237" s="184"/>
      <c r="DT237" s="184"/>
      <c r="DU237" s="184"/>
      <c r="DV237" s="184"/>
      <c r="DW237" s="184"/>
      <c r="DX237" s="184"/>
      <c r="DY237" s="184"/>
      <c r="DZ237" s="184"/>
      <c r="EA237" s="184"/>
      <c r="EB237" s="184"/>
      <c r="EC237" s="184"/>
      <c r="ED237" s="184"/>
      <c r="EE237" s="184"/>
      <c r="EF237" s="184"/>
      <c r="EG237" s="184"/>
      <c r="EH237" s="184"/>
      <c r="EI237" s="184"/>
      <c r="EJ237" s="184"/>
      <c r="EK237" s="184"/>
      <c r="EL237" s="184"/>
      <c r="EM237" s="184"/>
      <c r="EN237" s="184"/>
      <c r="EO237" s="184"/>
      <c r="EP237" s="184"/>
      <c r="EQ237" s="184"/>
      <c r="ER237" s="184"/>
      <c r="ES237" s="184"/>
      <c r="ET237" s="184"/>
      <c r="EU237" s="184"/>
      <c r="EV237" s="184"/>
      <c r="EW237" s="184"/>
      <c r="EX237" s="184"/>
      <c r="EY237" s="184"/>
      <c r="EZ237" s="184"/>
      <c r="FA237" s="184"/>
      <c r="FB237" s="184"/>
      <c r="FC237" s="184"/>
      <c r="FD237" s="184"/>
      <c r="FE237" s="184"/>
      <c r="FF237" s="184"/>
      <c r="FG237" s="184"/>
      <c r="FH237" s="184"/>
      <c r="FI237" s="184"/>
      <c r="FJ237" s="184"/>
      <c r="FK237" s="184"/>
      <c r="FL237" s="184"/>
      <c r="FM237" s="184"/>
      <c r="FN237" s="184"/>
      <c r="FO237" s="184"/>
      <c r="FP237" s="184"/>
      <c r="FQ237" s="184"/>
      <c r="FR237" s="184"/>
      <c r="FS237" s="184"/>
      <c r="FT237" s="184"/>
      <c r="FU237" s="184"/>
      <c r="FV237" s="184"/>
      <c r="FW237" s="184"/>
      <c r="FX237" s="184"/>
      <c r="FY237" s="184"/>
      <c r="FZ237" s="184"/>
      <c r="GA237" s="184"/>
      <c r="GB237" s="184"/>
      <c r="GC237" s="184"/>
      <c r="GD237" s="184"/>
      <c r="GE237" s="184"/>
      <c r="GF237" s="184"/>
      <c r="GG237" s="184"/>
      <c r="GH237" s="184"/>
      <c r="GI237" s="184"/>
      <c r="GJ237" s="184"/>
      <c r="GK237" s="184"/>
      <c r="GL237" s="184"/>
      <c r="GM237" s="184"/>
      <c r="GN237" s="184"/>
      <c r="GO237" s="184"/>
      <c r="GP237" s="184"/>
      <c r="GQ237" s="184"/>
      <c r="GR237" s="184"/>
      <c r="GS237" s="184"/>
      <c r="GT237" s="184"/>
      <c r="GU237" s="184"/>
      <c r="GV237" s="184"/>
      <c r="GW237" s="184"/>
      <c r="GX237" s="184"/>
      <c r="GY237" s="184"/>
      <c r="GZ237" s="184"/>
      <c r="HA237" s="184"/>
      <c r="HB237" s="184"/>
      <c r="HC237" s="184"/>
      <c r="HD237" s="185"/>
      <c r="HE237" s="185"/>
      <c r="HF237" s="185"/>
      <c r="HG237" s="185"/>
      <c r="HH237" s="185"/>
      <c r="HI237" s="185"/>
      <c r="HJ237" s="185"/>
      <c r="HK237" s="185"/>
      <c r="HL237" s="185"/>
      <c r="HM237" s="185"/>
      <c r="HN237" s="185"/>
      <c r="HO237" s="185"/>
      <c r="HP237" s="185"/>
      <c r="HQ237" s="185"/>
      <c r="HR237" s="185"/>
      <c r="HS237" s="185"/>
      <c r="HT237" s="185"/>
      <c r="HU237" s="185"/>
      <c r="HV237" s="185"/>
      <c r="HW237" s="185"/>
      <c r="HX237" s="185"/>
      <c r="HY237" s="185"/>
      <c r="HZ237" s="185"/>
      <c r="IA237" s="185"/>
      <c r="IB237" s="185"/>
      <c r="IC237" s="185"/>
      <c r="ID237" s="185"/>
      <c r="IE237" s="185"/>
      <c r="IF237" s="185"/>
      <c r="IG237" s="185"/>
      <c r="IH237" s="185"/>
      <c r="II237" s="185"/>
      <c r="IJ237" s="185"/>
      <c r="IK237" s="185"/>
      <c r="IL237" s="185"/>
      <c r="IM237" s="185"/>
      <c r="IN237" s="185"/>
      <c r="IO237" s="185"/>
      <c r="IP237" s="185"/>
      <c r="IQ237" s="185"/>
      <c r="IR237" s="185"/>
      <c r="IS237" s="185"/>
      <c r="IT237" s="185"/>
      <c r="IU237" s="185"/>
      <c r="IV237" s="185"/>
      <c r="IW237" s="185"/>
      <c r="IX237" s="185"/>
      <c r="IY237" s="185"/>
    </row>
    <row r="238" spans="1:259">
      <c r="A238" s="248"/>
      <c r="C238" s="250"/>
    </row>
    <row r="239" spans="1:259">
      <c r="A239" s="248"/>
      <c r="C239" s="250"/>
    </row>
    <row r="240" spans="1:259">
      <c r="A240" s="248"/>
      <c r="C240" s="250"/>
    </row>
    <row r="241" spans="1:3">
      <c r="A241" s="248"/>
      <c r="C241" s="250"/>
    </row>
    <row r="242" spans="1:3">
      <c r="A242" s="248"/>
      <c r="C242" s="250"/>
    </row>
    <row r="243" spans="1:3">
      <c r="A243" s="248"/>
      <c r="C243" s="250"/>
    </row>
    <row r="244" spans="1:3">
      <c r="A244" s="248"/>
      <c r="C244" s="250"/>
    </row>
    <row r="245" spans="1:3">
      <c r="A245" s="248"/>
      <c r="C245" s="250"/>
    </row>
    <row r="246" spans="1:3">
      <c r="A246" s="248"/>
      <c r="C246" s="250"/>
    </row>
    <row r="247" spans="1:3">
      <c r="A247" s="248"/>
      <c r="C247" s="250"/>
    </row>
    <row r="248" spans="1:3">
      <c r="A248" s="248"/>
      <c r="C248" s="250"/>
    </row>
    <row r="249" spans="1:3">
      <c r="A249" s="248"/>
      <c r="C249" s="250"/>
    </row>
    <row r="250" spans="1:3">
      <c r="A250" s="248"/>
      <c r="C250" s="250"/>
    </row>
    <row r="251" spans="1:3">
      <c r="A251" s="248"/>
      <c r="C251" s="250"/>
    </row>
    <row r="252" spans="1:3">
      <c r="A252" s="248"/>
      <c r="C252" s="250"/>
    </row>
    <row r="253" spans="1:3">
      <c r="A253" s="248"/>
    </row>
    <row r="254" spans="1:3">
      <c r="A254" s="248"/>
    </row>
    <row r="255" spans="1:3">
      <c r="A255" s="248"/>
    </row>
    <row r="256" spans="1:3">
      <c r="A256" s="248"/>
    </row>
    <row r="257" spans="1:22">
      <c r="A257" s="248"/>
    </row>
    <row r="258" spans="1:22">
      <c r="A258" s="254"/>
    </row>
    <row r="259" spans="1:22">
      <c r="A259" s="254"/>
    </row>
    <row r="260" spans="1:22">
      <c r="A260" s="254"/>
    </row>
    <row r="261" spans="1:22">
      <c r="A261" s="254"/>
    </row>
    <row r="262" spans="1:22">
      <c r="A262" s="254"/>
    </row>
    <row r="263" spans="1:22">
      <c r="A263" s="254"/>
    </row>
    <row r="264" spans="1:22">
      <c r="A264" s="254"/>
    </row>
    <row r="265" spans="1:22">
      <c r="A265" s="254"/>
    </row>
    <row r="266" spans="1:22">
      <c r="A266" s="254"/>
    </row>
    <row r="267" spans="1:22">
      <c r="A267" s="254"/>
      <c r="F267" s="255"/>
      <c r="H267" s="255"/>
      <c r="J267" s="255"/>
      <c r="L267" s="255"/>
      <c r="N267" s="255"/>
      <c r="P267" s="255"/>
      <c r="R267" s="255"/>
      <c r="T267" s="255"/>
      <c r="V267" s="255"/>
    </row>
    <row r="268" spans="1:22">
      <c r="A268" s="254"/>
      <c r="F268" s="255"/>
      <c r="H268" s="255"/>
      <c r="J268" s="255"/>
      <c r="L268" s="255"/>
      <c r="N268" s="255"/>
      <c r="P268" s="255"/>
      <c r="R268" s="255"/>
      <c r="T268" s="255"/>
      <c r="V268" s="255"/>
    </row>
    <row r="269" spans="1:22">
      <c r="A269" s="254"/>
      <c r="F269" s="255"/>
      <c r="H269" s="255"/>
      <c r="J269" s="255"/>
      <c r="L269" s="255"/>
      <c r="N269" s="255"/>
      <c r="P269" s="255"/>
      <c r="R269" s="255"/>
      <c r="T269" s="255"/>
      <c r="V269" s="255"/>
    </row>
    <row r="270" spans="1:22">
      <c r="A270" s="254"/>
      <c r="F270" s="255"/>
      <c r="H270" s="255"/>
      <c r="J270" s="255"/>
      <c r="L270" s="255"/>
      <c r="N270" s="255"/>
      <c r="P270" s="255"/>
      <c r="R270" s="255"/>
      <c r="T270" s="255"/>
      <c r="V270" s="255"/>
    </row>
    <row r="271" spans="1:22">
      <c r="A271" s="254"/>
      <c r="F271" s="255"/>
      <c r="H271" s="255"/>
      <c r="J271" s="255"/>
      <c r="L271" s="255"/>
      <c r="N271" s="255"/>
      <c r="P271" s="255"/>
      <c r="R271" s="255"/>
      <c r="T271" s="255"/>
      <c r="V271" s="255"/>
    </row>
    <row r="272" spans="1:22">
      <c r="A272" s="254"/>
      <c r="F272" s="255"/>
      <c r="H272" s="255"/>
      <c r="J272" s="255"/>
      <c r="L272" s="255"/>
      <c r="N272" s="255"/>
      <c r="P272" s="255"/>
      <c r="R272" s="255"/>
      <c r="T272" s="255"/>
      <c r="V272" s="255"/>
    </row>
    <row r="273" spans="1:22">
      <c r="A273" s="254"/>
      <c r="F273" s="255"/>
      <c r="H273" s="255"/>
      <c r="J273" s="255"/>
      <c r="L273" s="255"/>
      <c r="N273" s="255"/>
      <c r="P273" s="255"/>
      <c r="R273" s="255"/>
      <c r="T273" s="255"/>
      <c r="V273" s="255"/>
    </row>
    <row r="274" spans="1:22">
      <c r="A274" s="254"/>
      <c r="F274" s="255"/>
      <c r="H274" s="255"/>
      <c r="J274" s="255"/>
      <c r="L274" s="255"/>
      <c r="N274" s="255"/>
      <c r="P274" s="255"/>
      <c r="R274" s="255"/>
      <c r="T274" s="255"/>
      <c r="V274" s="255"/>
    </row>
    <row r="275" spans="1:22">
      <c r="A275" s="254"/>
      <c r="F275" s="255"/>
      <c r="H275" s="255"/>
      <c r="J275" s="255"/>
      <c r="L275" s="255"/>
      <c r="N275" s="255"/>
      <c r="P275" s="255"/>
      <c r="R275" s="255"/>
      <c r="T275" s="255"/>
      <c r="V275" s="255"/>
    </row>
    <row r="276" spans="1:22">
      <c r="A276" s="254"/>
      <c r="F276" s="255"/>
      <c r="H276" s="255"/>
      <c r="J276" s="255"/>
      <c r="L276" s="255"/>
      <c r="N276" s="255"/>
      <c r="P276" s="255"/>
      <c r="R276" s="255"/>
      <c r="T276" s="255"/>
      <c r="V276" s="255"/>
    </row>
    <row r="277" spans="1:22">
      <c r="A277" s="254"/>
      <c r="F277" s="255"/>
      <c r="H277" s="255"/>
      <c r="J277" s="255"/>
      <c r="L277" s="255"/>
      <c r="N277" s="255"/>
      <c r="P277" s="255"/>
      <c r="R277" s="255"/>
      <c r="T277" s="255"/>
      <c r="V277" s="255"/>
    </row>
    <row r="278" spans="1:22">
      <c r="A278" s="254"/>
      <c r="F278" s="255"/>
      <c r="H278" s="255"/>
      <c r="J278" s="255"/>
      <c r="L278" s="255"/>
      <c r="N278" s="255"/>
      <c r="P278" s="255"/>
      <c r="R278" s="255"/>
      <c r="T278" s="255"/>
      <c r="V278" s="255"/>
    </row>
    <row r="279" spans="1:22">
      <c r="A279" s="254"/>
      <c r="F279" s="255"/>
      <c r="H279" s="255"/>
      <c r="J279" s="255"/>
      <c r="L279" s="255"/>
      <c r="N279" s="255"/>
      <c r="P279" s="255"/>
      <c r="R279" s="255"/>
      <c r="T279" s="255"/>
      <c r="V279" s="255"/>
    </row>
    <row r="280" spans="1:22">
      <c r="A280" s="254"/>
      <c r="F280" s="255"/>
      <c r="H280" s="255"/>
      <c r="J280" s="255"/>
      <c r="L280" s="255"/>
      <c r="N280" s="255"/>
      <c r="P280" s="255"/>
      <c r="R280" s="255"/>
      <c r="T280" s="255"/>
      <c r="V280" s="255"/>
    </row>
    <row r="281" spans="1:22">
      <c r="A281" s="254"/>
      <c r="F281" s="255"/>
      <c r="H281" s="255"/>
      <c r="J281" s="255"/>
      <c r="L281" s="255"/>
      <c r="N281" s="255"/>
      <c r="P281" s="255"/>
      <c r="R281" s="255"/>
      <c r="T281" s="255"/>
      <c r="V281" s="255"/>
    </row>
    <row r="282" spans="1:22">
      <c r="A282" s="254"/>
      <c r="F282" s="255"/>
      <c r="H282" s="255"/>
      <c r="J282" s="255"/>
      <c r="L282" s="255"/>
      <c r="N282" s="255"/>
      <c r="P282" s="255"/>
      <c r="R282" s="255"/>
      <c r="T282" s="255"/>
      <c r="V282" s="255"/>
    </row>
    <row r="283" spans="1:22">
      <c r="A283" s="254"/>
      <c r="F283" s="255"/>
      <c r="H283" s="255"/>
      <c r="J283" s="255"/>
      <c r="L283" s="255"/>
      <c r="N283" s="255"/>
      <c r="P283" s="255"/>
      <c r="R283" s="255"/>
      <c r="T283" s="255"/>
      <c r="V283" s="255"/>
    </row>
    <row r="284" spans="1:22">
      <c r="A284" s="254"/>
      <c r="F284" s="255"/>
      <c r="H284" s="255"/>
      <c r="J284" s="255"/>
      <c r="L284" s="255"/>
      <c r="N284" s="255"/>
      <c r="P284" s="255"/>
      <c r="R284" s="255"/>
      <c r="T284" s="255"/>
      <c r="V284" s="255"/>
    </row>
    <row r="285" spans="1:22">
      <c r="A285" s="254"/>
      <c r="F285" s="255"/>
      <c r="H285" s="255"/>
      <c r="J285" s="255"/>
      <c r="L285" s="255"/>
      <c r="N285" s="255"/>
      <c r="P285" s="255"/>
      <c r="R285" s="255"/>
      <c r="T285" s="255"/>
      <c r="V285" s="255"/>
    </row>
    <row r="286" spans="1:22">
      <c r="A286" s="254"/>
      <c r="F286" s="255"/>
      <c r="H286" s="255"/>
      <c r="J286" s="255"/>
      <c r="L286" s="255"/>
      <c r="N286" s="255"/>
      <c r="P286" s="255"/>
      <c r="R286" s="255"/>
      <c r="T286" s="255"/>
      <c r="V286" s="255"/>
    </row>
    <row r="287" spans="1:22">
      <c r="A287" s="254"/>
      <c r="F287" s="255"/>
      <c r="H287" s="255"/>
      <c r="J287" s="255"/>
      <c r="L287" s="255"/>
      <c r="N287" s="255"/>
      <c r="P287" s="255"/>
      <c r="R287" s="255"/>
      <c r="T287" s="255"/>
      <c r="V287" s="255"/>
    </row>
    <row r="288" spans="1:22">
      <c r="A288" s="254"/>
      <c r="F288" s="255"/>
      <c r="H288" s="255"/>
      <c r="J288" s="255"/>
      <c r="L288" s="255"/>
      <c r="N288" s="255"/>
      <c r="P288" s="255"/>
      <c r="R288" s="255"/>
      <c r="T288" s="255"/>
      <c r="V288" s="255"/>
    </row>
    <row r="289" spans="1:22">
      <c r="A289" s="254"/>
      <c r="F289" s="255"/>
      <c r="H289" s="255"/>
      <c r="J289" s="255"/>
      <c r="L289" s="255"/>
      <c r="N289" s="255"/>
      <c r="P289" s="255"/>
      <c r="R289" s="255"/>
      <c r="T289" s="255"/>
      <c r="V289" s="255"/>
    </row>
    <row r="290" spans="1:22">
      <c r="A290" s="254"/>
      <c r="F290" s="255"/>
      <c r="H290" s="255"/>
      <c r="J290" s="255"/>
      <c r="L290" s="255"/>
      <c r="N290" s="255"/>
      <c r="P290" s="255"/>
      <c r="R290" s="255"/>
      <c r="T290" s="255"/>
      <c r="V290" s="255"/>
    </row>
    <row r="291" spans="1:22">
      <c r="A291" s="254"/>
      <c r="F291" s="255"/>
      <c r="H291" s="255"/>
      <c r="J291" s="255"/>
      <c r="L291" s="255"/>
      <c r="N291" s="255"/>
      <c r="P291" s="255"/>
      <c r="R291" s="255"/>
      <c r="T291" s="255"/>
      <c r="V291" s="255"/>
    </row>
    <row r="292" spans="1:22">
      <c r="A292" s="254"/>
      <c r="F292" s="255"/>
      <c r="H292" s="255"/>
      <c r="J292" s="255"/>
      <c r="L292" s="255"/>
      <c r="N292" s="255"/>
      <c r="P292" s="255"/>
      <c r="R292" s="255"/>
      <c r="T292" s="255"/>
      <c r="V292" s="255"/>
    </row>
    <row r="293" spans="1:22">
      <c r="A293" s="254"/>
      <c r="F293" s="255"/>
      <c r="H293" s="255"/>
      <c r="J293" s="255"/>
      <c r="L293" s="255"/>
      <c r="N293" s="255"/>
      <c r="P293" s="255"/>
      <c r="R293" s="255"/>
      <c r="T293" s="255"/>
      <c r="V293" s="255"/>
    </row>
    <row r="294" spans="1:22">
      <c r="A294" s="254"/>
      <c r="F294" s="255"/>
      <c r="H294" s="255"/>
      <c r="J294" s="255"/>
      <c r="L294" s="255"/>
      <c r="N294" s="255"/>
      <c r="P294" s="255"/>
      <c r="R294" s="255"/>
      <c r="T294" s="255"/>
      <c r="V294" s="255"/>
    </row>
    <row r="295" spans="1:22">
      <c r="A295" s="254"/>
      <c r="F295" s="255"/>
      <c r="H295" s="255"/>
      <c r="J295" s="255"/>
      <c r="L295" s="255"/>
      <c r="N295" s="255"/>
      <c r="P295" s="255"/>
      <c r="R295" s="255"/>
      <c r="T295" s="255"/>
      <c r="V295" s="255"/>
    </row>
    <row r="296" spans="1:22">
      <c r="A296" s="254"/>
      <c r="F296" s="255"/>
      <c r="H296" s="255"/>
      <c r="J296" s="255"/>
      <c r="L296" s="255"/>
      <c r="N296" s="255"/>
      <c r="P296" s="255"/>
      <c r="R296" s="255"/>
      <c r="T296" s="255"/>
      <c r="V296" s="255"/>
    </row>
    <row r="297" spans="1:22">
      <c r="A297" s="254"/>
      <c r="F297" s="255"/>
      <c r="H297" s="255"/>
      <c r="J297" s="255"/>
      <c r="L297" s="255"/>
      <c r="N297" s="255"/>
      <c r="P297" s="255"/>
      <c r="R297" s="255"/>
      <c r="T297" s="255"/>
      <c r="V297" s="255"/>
    </row>
    <row r="298" spans="1:22">
      <c r="A298" s="254"/>
      <c r="F298" s="255"/>
      <c r="H298" s="255"/>
      <c r="J298" s="255"/>
      <c r="L298" s="255"/>
      <c r="N298" s="255"/>
      <c r="P298" s="255"/>
      <c r="R298" s="255"/>
      <c r="T298" s="255"/>
      <c r="V298" s="255"/>
    </row>
    <row r="299" spans="1:22">
      <c r="A299" s="254"/>
      <c r="F299" s="255"/>
      <c r="H299" s="255"/>
      <c r="J299" s="255"/>
      <c r="L299" s="255"/>
      <c r="N299" s="255"/>
      <c r="P299" s="255"/>
      <c r="R299" s="255"/>
      <c r="T299" s="255"/>
      <c r="V299" s="255"/>
    </row>
    <row r="300" spans="1:22">
      <c r="A300" s="254"/>
      <c r="F300" s="255"/>
      <c r="H300" s="255"/>
      <c r="J300" s="255"/>
      <c r="L300" s="255"/>
      <c r="N300" s="255"/>
      <c r="P300" s="255"/>
      <c r="R300" s="255"/>
      <c r="T300" s="255"/>
      <c r="V300" s="255"/>
    </row>
    <row r="301" spans="1:22">
      <c r="A301" s="254"/>
      <c r="F301" s="255"/>
      <c r="H301" s="255"/>
      <c r="J301" s="255"/>
      <c r="L301" s="255"/>
      <c r="N301" s="255"/>
      <c r="P301" s="255"/>
      <c r="R301" s="255"/>
      <c r="T301" s="255"/>
      <c r="V301" s="255"/>
    </row>
    <row r="302" spans="1:22">
      <c r="A302" s="254"/>
      <c r="F302" s="255"/>
      <c r="H302" s="255"/>
      <c r="J302" s="255"/>
      <c r="L302" s="255"/>
      <c r="N302" s="255"/>
      <c r="P302" s="255"/>
      <c r="R302" s="255"/>
      <c r="T302" s="255"/>
      <c r="V302" s="255"/>
    </row>
    <row r="303" spans="1:22">
      <c r="A303" s="254"/>
      <c r="F303" s="255"/>
      <c r="H303" s="255"/>
      <c r="J303" s="255"/>
      <c r="L303" s="255"/>
      <c r="N303" s="255"/>
      <c r="P303" s="255"/>
      <c r="R303" s="255"/>
      <c r="T303" s="255"/>
      <c r="V303" s="255"/>
    </row>
    <row r="304" spans="1:22">
      <c r="A304" s="254"/>
      <c r="F304" s="255"/>
      <c r="H304" s="255"/>
      <c r="J304" s="255"/>
      <c r="L304" s="255"/>
      <c r="N304" s="255"/>
      <c r="P304" s="255"/>
      <c r="R304" s="255"/>
      <c r="T304" s="255"/>
      <c r="V304" s="255"/>
    </row>
    <row r="305" spans="1:22">
      <c r="A305" s="254"/>
      <c r="F305" s="255"/>
      <c r="H305" s="255"/>
      <c r="J305" s="255"/>
      <c r="L305" s="255"/>
      <c r="N305" s="255"/>
      <c r="P305" s="255"/>
      <c r="R305" s="255"/>
      <c r="T305" s="255"/>
      <c r="V305" s="255"/>
    </row>
    <row r="306" spans="1:22">
      <c r="A306" s="254"/>
      <c r="F306" s="255"/>
      <c r="H306" s="255"/>
      <c r="J306" s="255"/>
      <c r="L306" s="255"/>
      <c r="N306" s="255"/>
      <c r="P306" s="255"/>
      <c r="R306" s="255"/>
      <c r="T306" s="255"/>
      <c r="V306" s="255"/>
    </row>
    <row r="307" spans="1:22">
      <c r="A307" s="254"/>
      <c r="F307" s="255"/>
      <c r="H307" s="255"/>
      <c r="J307" s="255"/>
      <c r="L307" s="255"/>
      <c r="N307" s="255"/>
      <c r="P307" s="255"/>
      <c r="R307" s="255"/>
      <c r="T307" s="255"/>
      <c r="V307" s="255"/>
    </row>
    <row r="308" spans="1:22">
      <c r="A308" s="254"/>
      <c r="F308" s="255"/>
      <c r="H308" s="255"/>
      <c r="J308" s="255"/>
      <c r="L308" s="255"/>
      <c r="N308" s="255"/>
      <c r="P308" s="255"/>
      <c r="R308" s="255"/>
      <c r="T308" s="255"/>
      <c r="V308" s="255"/>
    </row>
    <row r="309" spans="1:22">
      <c r="A309" s="254"/>
      <c r="F309" s="255"/>
      <c r="H309" s="255"/>
      <c r="J309" s="255"/>
      <c r="L309" s="255"/>
      <c r="N309" s="255"/>
      <c r="P309" s="255"/>
      <c r="R309" s="255"/>
      <c r="T309" s="255"/>
      <c r="V309" s="255"/>
    </row>
    <row r="310" spans="1:22">
      <c r="A310" s="254"/>
      <c r="F310" s="255"/>
      <c r="H310" s="255"/>
      <c r="J310" s="255"/>
      <c r="L310" s="255"/>
      <c r="N310" s="255"/>
      <c r="P310" s="255"/>
      <c r="R310" s="255"/>
      <c r="T310" s="255"/>
      <c r="V310" s="255"/>
    </row>
    <row r="311" spans="1:22">
      <c r="A311" s="254"/>
      <c r="F311" s="255"/>
      <c r="H311" s="255"/>
      <c r="J311" s="255"/>
      <c r="L311" s="255"/>
      <c r="N311" s="255"/>
      <c r="P311" s="255"/>
      <c r="R311" s="255"/>
      <c r="T311" s="255"/>
      <c r="V311" s="255"/>
    </row>
    <row r="312" spans="1:22">
      <c r="A312" s="254"/>
      <c r="F312" s="255"/>
      <c r="H312" s="255"/>
      <c r="J312" s="255"/>
      <c r="L312" s="255"/>
      <c r="N312" s="255"/>
      <c r="P312" s="255"/>
      <c r="R312" s="255"/>
      <c r="T312" s="255"/>
      <c r="V312" s="255"/>
    </row>
    <row r="313" spans="1:22">
      <c r="A313" s="254"/>
      <c r="F313" s="255"/>
      <c r="H313" s="255"/>
      <c r="J313" s="255"/>
      <c r="L313" s="255"/>
      <c r="N313" s="255"/>
      <c r="P313" s="255"/>
      <c r="R313" s="255"/>
      <c r="T313" s="255"/>
      <c r="V313" s="255"/>
    </row>
    <row r="314" spans="1:22">
      <c r="A314" s="254"/>
      <c r="F314" s="255"/>
      <c r="H314" s="255"/>
      <c r="J314" s="255"/>
      <c r="L314" s="255"/>
      <c r="N314" s="255"/>
      <c r="P314" s="255"/>
      <c r="R314" s="255"/>
      <c r="T314" s="255"/>
      <c r="V314" s="255"/>
    </row>
    <row r="315" spans="1:22">
      <c r="A315" s="254"/>
      <c r="F315" s="255"/>
      <c r="H315" s="255"/>
      <c r="J315" s="255"/>
      <c r="L315" s="255"/>
      <c r="N315" s="255"/>
      <c r="P315" s="255"/>
      <c r="R315" s="255"/>
      <c r="T315" s="255"/>
      <c r="V315" s="255"/>
    </row>
    <row r="316" spans="1:22">
      <c r="A316" s="254"/>
      <c r="F316" s="255"/>
      <c r="H316" s="255"/>
      <c r="J316" s="255"/>
      <c r="L316" s="255"/>
      <c r="N316" s="255"/>
      <c r="P316" s="255"/>
      <c r="R316" s="255"/>
      <c r="T316" s="255"/>
      <c r="V316" s="255"/>
    </row>
    <row r="317" spans="1:22">
      <c r="A317" s="254"/>
      <c r="F317" s="255"/>
      <c r="H317" s="255"/>
      <c r="J317" s="255"/>
      <c r="L317" s="255"/>
      <c r="N317" s="255"/>
      <c r="P317" s="255"/>
      <c r="R317" s="255"/>
      <c r="T317" s="255"/>
      <c r="V317" s="255"/>
    </row>
    <row r="318" spans="1:22">
      <c r="A318" s="254"/>
      <c r="F318" s="255"/>
      <c r="H318" s="255"/>
      <c r="J318" s="255"/>
      <c r="L318" s="255"/>
      <c r="N318" s="255"/>
      <c r="P318" s="255"/>
      <c r="R318" s="255"/>
      <c r="T318" s="255"/>
      <c r="V318" s="255"/>
    </row>
    <row r="319" spans="1:22">
      <c r="A319" s="254"/>
      <c r="F319" s="255"/>
      <c r="H319" s="255"/>
      <c r="J319" s="255"/>
      <c r="L319" s="255"/>
      <c r="N319" s="255"/>
      <c r="P319" s="255"/>
      <c r="R319" s="255"/>
      <c r="T319" s="255"/>
      <c r="V319" s="255"/>
    </row>
    <row r="320" spans="1:22">
      <c r="A320" s="254"/>
      <c r="F320" s="255"/>
      <c r="H320" s="255"/>
      <c r="J320" s="255"/>
      <c r="L320" s="255"/>
      <c r="N320" s="255"/>
      <c r="P320" s="255"/>
      <c r="R320" s="255"/>
      <c r="T320" s="255"/>
      <c r="V320" s="255"/>
    </row>
    <row r="321" spans="1:22">
      <c r="A321" s="254"/>
      <c r="F321" s="255"/>
      <c r="H321" s="255"/>
      <c r="J321" s="255"/>
      <c r="L321" s="255"/>
      <c r="N321" s="255"/>
      <c r="P321" s="255"/>
      <c r="R321" s="255"/>
      <c r="T321" s="255"/>
      <c r="V321" s="255"/>
    </row>
    <row r="322" spans="1:22">
      <c r="A322" s="254"/>
      <c r="F322" s="255"/>
      <c r="H322" s="255"/>
      <c r="J322" s="255"/>
      <c r="L322" s="255"/>
      <c r="N322" s="255"/>
      <c r="P322" s="255"/>
      <c r="R322" s="255"/>
      <c r="T322" s="255"/>
      <c r="V322" s="255"/>
    </row>
    <row r="323" spans="1:22">
      <c r="A323" s="254"/>
      <c r="F323" s="255"/>
      <c r="H323" s="255"/>
      <c r="J323" s="255"/>
      <c r="L323" s="255"/>
      <c r="N323" s="255"/>
      <c r="P323" s="255"/>
      <c r="R323" s="255"/>
      <c r="T323" s="255"/>
      <c r="V323" s="255"/>
    </row>
    <row r="324" spans="1:22">
      <c r="A324" s="254"/>
      <c r="F324" s="255"/>
      <c r="H324" s="255"/>
      <c r="J324" s="255"/>
      <c r="L324" s="255"/>
      <c r="N324" s="255"/>
      <c r="P324" s="255"/>
      <c r="R324" s="255"/>
      <c r="T324" s="255"/>
      <c r="V324" s="255"/>
    </row>
    <row r="325" spans="1:22">
      <c r="A325" s="254"/>
      <c r="F325" s="255"/>
      <c r="H325" s="255"/>
      <c r="J325" s="255"/>
      <c r="L325" s="255"/>
      <c r="N325" s="255"/>
      <c r="P325" s="255"/>
      <c r="R325" s="255"/>
      <c r="T325" s="255"/>
      <c r="V325" s="255"/>
    </row>
    <row r="326" spans="1:22">
      <c r="A326" s="254"/>
      <c r="F326" s="255"/>
      <c r="H326" s="255"/>
      <c r="J326" s="255"/>
      <c r="L326" s="255"/>
      <c r="N326" s="255"/>
      <c r="P326" s="255"/>
      <c r="R326" s="255"/>
      <c r="T326" s="255"/>
      <c r="V326" s="255"/>
    </row>
    <row r="327" spans="1:22">
      <c r="A327" s="254"/>
      <c r="F327" s="255"/>
      <c r="H327" s="255"/>
      <c r="J327" s="255"/>
      <c r="L327" s="255"/>
      <c r="N327" s="255"/>
      <c r="P327" s="255"/>
      <c r="R327" s="255"/>
      <c r="T327" s="255"/>
      <c r="V327" s="255"/>
    </row>
    <row r="328" spans="1:22">
      <c r="A328" s="254"/>
      <c r="F328" s="255"/>
      <c r="H328" s="255"/>
      <c r="J328" s="255"/>
      <c r="L328" s="255"/>
      <c r="N328" s="255"/>
      <c r="P328" s="255"/>
      <c r="R328" s="255"/>
      <c r="T328" s="255"/>
      <c r="V328" s="255"/>
    </row>
    <row r="329" spans="1:22">
      <c r="A329" s="254"/>
      <c r="F329" s="255"/>
      <c r="H329" s="255"/>
      <c r="J329" s="255"/>
      <c r="L329" s="255"/>
      <c r="N329" s="255"/>
      <c r="P329" s="255"/>
      <c r="R329" s="255"/>
      <c r="T329" s="255"/>
      <c r="V329" s="255"/>
    </row>
    <row r="330" spans="1:22">
      <c r="A330" s="254"/>
      <c r="F330" s="255"/>
      <c r="H330" s="255"/>
      <c r="J330" s="255"/>
      <c r="L330" s="255"/>
      <c r="N330" s="255"/>
      <c r="P330" s="255"/>
      <c r="R330" s="255"/>
      <c r="T330" s="255"/>
      <c r="V330" s="255"/>
    </row>
    <row r="331" spans="1:22">
      <c r="A331" s="254"/>
      <c r="F331" s="255"/>
      <c r="H331" s="255"/>
      <c r="J331" s="255"/>
      <c r="L331" s="255"/>
      <c r="N331" s="255"/>
      <c r="P331" s="255"/>
      <c r="R331" s="255"/>
      <c r="T331" s="255"/>
      <c r="V331" s="255"/>
    </row>
    <row r="332" spans="1:22">
      <c r="A332" s="254"/>
      <c r="F332" s="255"/>
      <c r="H332" s="255"/>
      <c r="J332" s="255"/>
      <c r="L332" s="255"/>
      <c r="N332" s="255"/>
      <c r="P332" s="255"/>
      <c r="R332" s="255"/>
      <c r="T332" s="255"/>
      <c r="V332" s="255"/>
    </row>
    <row r="333" spans="1:22">
      <c r="A333" s="254"/>
      <c r="F333" s="255"/>
      <c r="H333" s="255"/>
      <c r="J333" s="255"/>
      <c r="L333" s="255"/>
      <c r="N333" s="255"/>
      <c r="P333" s="255"/>
      <c r="R333" s="255"/>
      <c r="T333" s="255"/>
      <c r="V333" s="255"/>
    </row>
    <row r="334" spans="1:22">
      <c r="A334" s="254"/>
      <c r="F334" s="255"/>
      <c r="H334" s="255"/>
      <c r="J334" s="255"/>
      <c r="L334" s="255"/>
      <c r="N334" s="255"/>
      <c r="P334" s="255"/>
      <c r="R334" s="255"/>
      <c r="T334" s="255"/>
      <c r="V334" s="255"/>
    </row>
    <row r="335" spans="1:22">
      <c r="A335" s="254"/>
      <c r="F335" s="255"/>
      <c r="H335" s="255"/>
      <c r="J335" s="255"/>
      <c r="L335" s="255"/>
      <c r="N335" s="255"/>
      <c r="P335" s="255"/>
      <c r="R335" s="255"/>
      <c r="T335" s="255"/>
      <c r="V335" s="255"/>
    </row>
    <row r="336" spans="1:22">
      <c r="A336" s="254"/>
      <c r="F336" s="255"/>
      <c r="H336" s="255"/>
      <c r="J336" s="255"/>
      <c r="L336" s="255"/>
      <c r="N336" s="255"/>
      <c r="P336" s="255"/>
      <c r="R336" s="255"/>
      <c r="T336" s="255"/>
      <c r="V336" s="255"/>
    </row>
    <row r="337" spans="1:22">
      <c r="A337" s="254"/>
      <c r="F337" s="255"/>
      <c r="H337" s="255"/>
      <c r="J337" s="255"/>
      <c r="L337" s="255"/>
      <c r="N337" s="255"/>
      <c r="P337" s="255"/>
      <c r="R337" s="255"/>
      <c r="T337" s="255"/>
      <c r="V337" s="255"/>
    </row>
    <row r="338" spans="1:22">
      <c r="A338" s="254"/>
      <c r="F338" s="255"/>
      <c r="H338" s="255"/>
      <c r="J338" s="255"/>
      <c r="L338" s="255"/>
      <c r="N338" s="255"/>
      <c r="P338" s="255"/>
      <c r="R338" s="255"/>
      <c r="T338" s="255"/>
      <c r="V338" s="255"/>
    </row>
    <row r="339" spans="1:22">
      <c r="A339" s="254"/>
      <c r="F339" s="255"/>
      <c r="H339" s="255"/>
      <c r="J339" s="255"/>
      <c r="L339" s="255"/>
      <c r="N339" s="255"/>
      <c r="P339" s="255"/>
      <c r="R339" s="255"/>
      <c r="T339" s="255"/>
      <c r="V339" s="255"/>
    </row>
    <row r="340" spans="1:22">
      <c r="A340" s="254"/>
      <c r="F340" s="255"/>
      <c r="H340" s="255"/>
      <c r="J340" s="255"/>
      <c r="L340" s="255"/>
      <c r="N340" s="255"/>
      <c r="P340" s="255"/>
      <c r="R340" s="255"/>
      <c r="T340" s="255"/>
      <c r="V340" s="255"/>
    </row>
    <row r="341" spans="1:22">
      <c r="A341" s="254"/>
      <c r="F341" s="255"/>
      <c r="H341" s="255"/>
      <c r="J341" s="255"/>
      <c r="L341" s="255"/>
      <c r="N341" s="255"/>
      <c r="P341" s="255"/>
      <c r="R341" s="255"/>
      <c r="T341" s="255"/>
      <c r="V341" s="255"/>
    </row>
    <row r="342" spans="1:22">
      <c r="A342" s="254"/>
      <c r="F342" s="255"/>
      <c r="H342" s="255"/>
      <c r="J342" s="255"/>
      <c r="L342" s="255"/>
      <c r="N342" s="255"/>
      <c r="P342" s="255"/>
      <c r="R342" s="255"/>
      <c r="T342" s="255"/>
      <c r="V342" s="255"/>
    </row>
    <row r="343" spans="1:22">
      <c r="A343" s="254"/>
      <c r="F343" s="255"/>
      <c r="H343" s="255"/>
      <c r="J343" s="255"/>
      <c r="L343" s="255"/>
      <c r="N343" s="255"/>
      <c r="P343" s="255"/>
      <c r="R343" s="255"/>
      <c r="T343" s="255"/>
      <c r="V343" s="255"/>
    </row>
    <row r="344" spans="1:22">
      <c r="A344" s="254"/>
      <c r="F344" s="255"/>
      <c r="H344" s="255"/>
      <c r="J344" s="255"/>
      <c r="L344" s="255"/>
      <c r="N344" s="255"/>
      <c r="P344" s="255"/>
      <c r="R344" s="255"/>
      <c r="T344" s="255"/>
      <c r="V344" s="255"/>
    </row>
    <row r="345" spans="1:22">
      <c r="A345" s="254"/>
      <c r="F345" s="255"/>
      <c r="H345" s="255"/>
      <c r="J345" s="255"/>
      <c r="L345" s="255"/>
      <c r="N345" s="255"/>
      <c r="P345" s="255"/>
      <c r="R345" s="255"/>
      <c r="T345" s="255"/>
      <c r="V345" s="255"/>
    </row>
    <row r="346" spans="1:22">
      <c r="A346" s="254"/>
      <c r="F346" s="255"/>
      <c r="H346" s="255"/>
      <c r="J346" s="255"/>
      <c r="L346" s="255"/>
      <c r="N346" s="255"/>
      <c r="P346" s="255"/>
      <c r="R346" s="255"/>
      <c r="T346" s="255"/>
      <c r="V346" s="255"/>
    </row>
  </sheetData>
  <sheetProtection selectLockedCells="1" selectUnlockedCells="1"/>
  <autoFilter ref="A5:V236"/>
  <mergeCells count="35">
    <mergeCell ref="T5:T6"/>
    <mergeCell ref="S7:T7"/>
    <mergeCell ref="G5:G6"/>
    <mergeCell ref="H5:H6"/>
    <mergeCell ref="G7:H7"/>
    <mergeCell ref="O5:O6"/>
    <mergeCell ref="P5:P6"/>
    <mergeCell ref="O7:P7"/>
    <mergeCell ref="U5:U6"/>
    <mergeCell ref="V5:V6"/>
    <mergeCell ref="U7:V7"/>
    <mergeCell ref="M7:N7"/>
    <mergeCell ref="I5:I6"/>
    <mergeCell ref="J5:J6"/>
    <mergeCell ref="I7:J7"/>
    <mergeCell ref="Q5:Q6"/>
    <mergeCell ref="L5:L6"/>
    <mergeCell ref="K7:L7"/>
    <mergeCell ref="R5:R6"/>
    <mergeCell ref="Q7:R7"/>
    <mergeCell ref="M5:M6"/>
    <mergeCell ref="N5:N6"/>
    <mergeCell ref="K5:K6"/>
    <mergeCell ref="S5:S6"/>
    <mergeCell ref="E7:F7"/>
    <mergeCell ref="A1:F1"/>
    <mergeCell ref="A2:F2"/>
    <mergeCell ref="A3:F3"/>
    <mergeCell ref="A4:F4"/>
    <mergeCell ref="A5:A6"/>
    <mergeCell ref="B5:B6"/>
    <mergeCell ref="C5:C6"/>
    <mergeCell ref="D5:D6"/>
    <mergeCell ref="E5:E6"/>
    <mergeCell ref="F5:F6"/>
  </mergeCells>
  <printOptions horizontalCentered="1" gridLines="1"/>
  <pageMargins left="0.15763888888888888" right="0.15763888888888888" top="0.51180555555555551" bottom="0.51180555555555551" header="0.51180555555555551" footer="0.51180555555555551"/>
  <pageSetup paperSize="9" scale="65" firstPageNumber="0" orientation="portrait" horizontalDpi="300" verticalDpi="300" r:id="rId1"/>
  <headerFooter alignWithMargins="0">
    <oddFooter>&amp;CPage &amp;P of &amp;N</oddFooter>
  </headerFooter>
  <rowBreaks count="3" manualBreakCount="3">
    <brk id="64" max="16383" man="1"/>
    <brk id="86" max="16383" man="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10"/>
  <sheetViews>
    <sheetView showZeros="0" topLeftCell="J1" zoomScale="70" zoomScaleNormal="70" zoomScaleSheetLayoutView="70" workbookViewId="0">
      <selection activeCell="Q1" sqref="Q1:S1048576"/>
    </sheetView>
  </sheetViews>
  <sheetFormatPr defaultRowHeight="15"/>
  <cols>
    <col min="1" max="1" width="9.140625" style="492"/>
    <col min="2" max="2" width="56.140625" style="412" customWidth="1"/>
    <col min="3" max="3" width="7.7109375" style="492" customWidth="1"/>
    <col min="4" max="4" width="7.7109375" style="412" customWidth="1"/>
    <col min="5" max="5" width="11.28515625" style="493" customWidth="1"/>
    <col min="6" max="6" width="11.7109375" style="493" customWidth="1"/>
    <col min="7" max="7" width="11.7109375" style="494" customWidth="1"/>
    <col min="8" max="8" width="11.28515625" style="493" customWidth="1"/>
    <col min="9" max="9" width="11.7109375" style="493" customWidth="1"/>
    <col min="10" max="10" width="11.7109375" style="494" customWidth="1"/>
    <col min="11" max="11" width="11.28515625" style="493" customWidth="1"/>
    <col min="12" max="12" width="11.7109375" style="493" customWidth="1"/>
    <col min="13" max="13" width="13.5703125" style="494" customWidth="1"/>
    <col min="14" max="14" width="11.28515625" style="493" customWidth="1"/>
    <col min="15" max="15" width="11.7109375" style="493" customWidth="1"/>
    <col min="16" max="16" width="13.5703125" style="494" customWidth="1"/>
    <col min="17" max="17" width="11.28515625" style="493" customWidth="1"/>
    <col min="18" max="18" width="11.7109375" style="493" customWidth="1"/>
    <col min="19" max="19" width="13.5703125" style="494" customWidth="1"/>
    <col min="20" max="20" width="11.28515625" style="493" customWidth="1"/>
    <col min="21" max="21" width="11.7109375" style="493" customWidth="1"/>
    <col min="22" max="22" width="13.5703125" style="494" customWidth="1"/>
    <col min="23" max="23" width="11.28515625" style="493" customWidth="1"/>
    <col min="24" max="24" width="11.7109375" style="493" customWidth="1"/>
    <col min="25" max="25" width="13.5703125" style="494" customWidth="1"/>
    <col min="26" max="26" width="11.28515625" style="493" customWidth="1"/>
    <col min="27" max="27" width="11.7109375" style="493" customWidth="1"/>
    <col min="28" max="28" width="13.5703125" style="494" customWidth="1"/>
    <col min="29" max="29" width="11.28515625" style="493" customWidth="1"/>
    <col min="30" max="30" width="11.7109375" style="493" customWidth="1"/>
    <col min="31" max="31" width="13.5703125" style="494" customWidth="1"/>
    <col min="32" max="257" width="9.140625" style="412"/>
    <col min="258" max="258" width="56.140625" style="412" customWidth="1"/>
    <col min="259" max="260" width="7.7109375" style="412" customWidth="1"/>
    <col min="261" max="261" width="11.28515625" style="412" customWidth="1"/>
    <col min="262" max="263" width="11.7109375" style="412" customWidth="1"/>
    <col min="264" max="513" width="9.140625" style="412"/>
    <col min="514" max="514" width="56.140625" style="412" customWidth="1"/>
    <col min="515" max="516" width="7.7109375" style="412" customWidth="1"/>
    <col min="517" max="517" width="11.28515625" style="412" customWidth="1"/>
    <col min="518" max="519" width="11.7109375" style="412" customWidth="1"/>
    <col min="520" max="769" width="9.140625" style="412"/>
    <col min="770" max="770" width="56.140625" style="412" customWidth="1"/>
    <col min="771" max="772" width="7.7109375" style="412" customWidth="1"/>
    <col min="773" max="773" width="11.28515625" style="412" customWidth="1"/>
    <col min="774" max="775" width="11.7109375" style="412" customWidth="1"/>
    <col min="776" max="1025" width="9.140625" style="412"/>
    <col min="1026" max="1026" width="56.140625" style="412" customWidth="1"/>
    <col min="1027" max="1028" width="7.7109375" style="412" customWidth="1"/>
    <col min="1029" max="1029" width="11.28515625" style="412" customWidth="1"/>
    <col min="1030" max="1031" width="11.7109375" style="412" customWidth="1"/>
    <col min="1032" max="1281" width="9.140625" style="412"/>
    <col min="1282" max="1282" width="56.140625" style="412" customWidth="1"/>
    <col min="1283" max="1284" width="7.7109375" style="412" customWidth="1"/>
    <col min="1285" max="1285" width="11.28515625" style="412" customWidth="1"/>
    <col min="1286" max="1287" width="11.7109375" style="412" customWidth="1"/>
    <col min="1288" max="1537" width="9.140625" style="412"/>
    <col min="1538" max="1538" width="56.140625" style="412" customWidth="1"/>
    <col min="1539" max="1540" width="7.7109375" style="412" customWidth="1"/>
    <col min="1541" max="1541" width="11.28515625" style="412" customWidth="1"/>
    <col min="1542" max="1543" width="11.7109375" style="412" customWidth="1"/>
    <col min="1544" max="1793" width="9.140625" style="412"/>
    <col min="1794" max="1794" width="56.140625" style="412" customWidth="1"/>
    <col min="1795" max="1796" width="7.7109375" style="412" customWidth="1"/>
    <col min="1797" max="1797" width="11.28515625" style="412" customWidth="1"/>
    <col min="1798" max="1799" width="11.7109375" style="412" customWidth="1"/>
    <col min="1800" max="2049" width="9.140625" style="412"/>
    <col min="2050" max="2050" width="56.140625" style="412" customWidth="1"/>
    <col min="2051" max="2052" width="7.7109375" style="412" customWidth="1"/>
    <col min="2053" max="2053" width="11.28515625" style="412" customWidth="1"/>
    <col min="2054" max="2055" width="11.7109375" style="412" customWidth="1"/>
    <col min="2056" max="2305" width="9.140625" style="412"/>
    <col min="2306" max="2306" width="56.140625" style="412" customWidth="1"/>
    <col min="2307" max="2308" width="7.7109375" style="412" customWidth="1"/>
    <col min="2309" max="2309" width="11.28515625" style="412" customWidth="1"/>
    <col min="2310" max="2311" width="11.7109375" style="412" customWidth="1"/>
    <col min="2312" max="2561" width="9.140625" style="412"/>
    <col min="2562" max="2562" width="56.140625" style="412" customWidth="1"/>
    <col min="2563" max="2564" width="7.7109375" style="412" customWidth="1"/>
    <col min="2565" max="2565" width="11.28515625" style="412" customWidth="1"/>
    <col min="2566" max="2567" width="11.7109375" style="412" customWidth="1"/>
    <col min="2568" max="2817" width="9.140625" style="412"/>
    <col min="2818" max="2818" width="56.140625" style="412" customWidth="1"/>
    <col min="2819" max="2820" width="7.7109375" style="412" customWidth="1"/>
    <col min="2821" max="2821" width="11.28515625" style="412" customWidth="1"/>
    <col min="2822" max="2823" width="11.7109375" style="412" customWidth="1"/>
    <col min="2824" max="3073" width="9.140625" style="412"/>
    <col min="3074" max="3074" width="56.140625" style="412" customWidth="1"/>
    <col min="3075" max="3076" width="7.7109375" style="412" customWidth="1"/>
    <col min="3077" max="3077" width="11.28515625" style="412" customWidth="1"/>
    <col min="3078" max="3079" width="11.7109375" style="412" customWidth="1"/>
    <col min="3080" max="3329" width="9.140625" style="412"/>
    <col min="3330" max="3330" width="56.140625" style="412" customWidth="1"/>
    <col min="3331" max="3332" width="7.7109375" style="412" customWidth="1"/>
    <col min="3333" max="3333" width="11.28515625" style="412" customWidth="1"/>
    <col min="3334" max="3335" width="11.7109375" style="412" customWidth="1"/>
    <col min="3336" max="3585" width="9.140625" style="412"/>
    <col min="3586" max="3586" width="56.140625" style="412" customWidth="1"/>
    <col min="3587" max="3588" width="7.7109375" style="412" customWidth="1"/>
    <col min="3589" max="3589" width="11.28515625" style="412" customWidth="1"/>
    <col min="3590" max="3591" width="11.7109375" style="412" customWidth="1"/>
    <col min="3592" max="3841" width="9.140625" style="412"/>
    <col min="3842" max="3842" width="56.140625" style="412" customWidth="1"/>
    <col min="3843" max="3844" width="7.7109375" style="412" customWidth="1"/>
    <col min="3845" max="3845" width="11.28515625" style="412" customWidth="1"/>
    <col min="3846" max="3847" width="11.7109375" style="412" customWidth="1"/>
    <col min="3848" max="4097" width="9.140625" style="412"/>
    <col min="4098" max="4098" width="56.140625" style="412" customWidth="1"/>
    <col min="4099" max="4100" width="7.7109375" style="412" customWidth="1"/>
    <col min="4101" max="4101" width="11.28515625" style="412" customWidth="1"/>
    <col min="4102" max="4103" width="11.7109375" style="412" customWidth="1"/>
    <col min="4104" max="4353" width="9.140625" style="412"/>
    <col min="4354" max="4354" width="56.140625" style="412" customWidth="1"/>
    <col min="4355" max="4356" width="7.7109375" style="412" customWidth="1"/>
    <col min="4357" max="4357" width="11.28515625" style="412" customWidth="1"/>
    <col min="4358" max="4359" width="11.7109375" style="412" customWidth="1"/>
    <col min="4360" max="4609" width="9.140625" style="412"/>
    <col min="4610" max="4610" width="56.140625" style="412" customWidth="1"/>
    <col min="4611" max="4612" width="7.7109375" style="412" customWidth="1"/>
    <col min="4613" max="4613" width="11.28515625" style="412" customWidth="1"/>
    <col min="4614" max="4615" width="11.7109375" style="412" customWidth="1"/>
    <col min="4616" max="4865" width="9.140625" style="412"/>
    <col min="4866" max="4866" width="56.140625" style="412" customWidth="1"/>
    <col min="4867" max="4868" width="7.7109375" style="412" customWidth="1"/>
    <col min="4869" max="4869" width="11.28515625" style="412" customWidth="1"/>
    <col min="4870" max="4871" width="11.7109375" style="412" customWidth="1"/>
    <col min="4872" max="5121" width="9.140625" style="412"/>
    <col min="5122" max="5122" width="56.140625" style="412" customWidth="1"/>
    <col min="5123" max="5124" width="7.7109375" style="412" customWidth="1"/>
    <col min="5125" max="5125" width="11.28515625" style="412" customWidth="1"/>
    <col min="5126" max="5127" width="11.7109375" style="412" customWidth="1"/>
    <col min="5128" max="5377" width="9.140625" style="412"/>
    <col min="5378" max="5378" width="56.140625" style="412" customWidth="1"/>
    <col min="5379" max="5380" width="7.7109375" style="412" customWidth="1"/>
    <col min="5381" max="5381" width="11.28515625" style="412" customWidth="1"/>
    <col min="5382" max="5383" width="11.7109375" style="412" customWidth="1"/>
    <col min="5384" max="5633" width="9.140625" style="412"/>
    <col min="5634" max="5634" width="56.140625" style="412" customWidth="1"/>
    <col min="5635" max="5636" width="7.7109375" style="412" customWidth="1"/>
    <col min="5637" max="5637" width="11.28515625" style="412" customWidth="1"/>
    <col min="5638" max="5639" width="11.7109375" style="412" customWidth="1"/>
    <col min="5640" max="5889" width="9.140625" style="412"/>
    <col min="5890" max="5890" width="56.140625" style="412" customWidth="1"/>
    <col min="5891" max="5892" width="7.7109375" style="412" customWidth="1"/>
    <col min="5893" max="5893" width="11.28515625" style="412" customWidth="1"/>
    <col min="5894" max="5895" width="11.7109375" style="412" customWidth="1"/>
    <col min="5896" max="6145" width="9.140625" style="412"/>
    <col min="6146" max="6146" width="56.140625" style="412" customWidth="1"/>
    <col min="6147" max="6148" width="7.7109375" style="412" customWidth="1"/>
    <col min="6149" max="6149" width="11.28515625" style="412" customWidth="1"/>
    <col min="6150" max="6151" width="11.7109375" style="412" customWidth="1"/>
    <col min="6152" max="6401" width="9.140625" style="412"/>
    <col min="6402" max="6402" width="56.140625" style="412" customWidth="1"/>
    <col min="6403" max="6404" width="7.7109375" style="412" customWidth="1"/>
    <col min="6405" max="6405" width="11.28515625" style="412" customWidth="1"/>
    <col min="6406" max="6407" width="11.7109375" style="412" customWidth="1"/>
    <col min="6408" max="6657" width="9.140625" style="412"/>
    <col min="6658" max="6658" width="56.140625" style="412" customWidth="1"/>
    <col min="6659" max="6660" width="7.7109375" style="412" customWidth="1"/>
    <col min="6661" max="6661" width="11.28515625" style="412" customWidth="1"/>
    <col min="6662" max="6663" width="11.7109375" style="412" customWidth="1"/>
    <col min="6664" max="6913" width="9.140625" style="412"/>
    <col min="6914" max="6914" width="56.140625" style="412" customWidth="1"/>
    <col min="6915" max="6916" width="7.7109375" style="412" customWidth="1"/>
    <col min="6917" max="6917" width="11.28515625" style="412" customWidth="1"/>
    <col min="6918" max="6919" width="11.7109375" style="412" customWidth="1"/>
    <col min="6920" max="7169" width="9.140625" style="412"/>
    <col min="7170" max="7170" width="56.140625" style="412" customWidth="1"/>
    <col min="7171" max="7172" width="7.7109375" style="412" customWidth="1"/>
    <col min="7173" max="7173" width="11.28515625" style="412" customWidth="1"/>
    <col min="7174" max="7175" width="11.7109375" style="412" customWidth="1"/>
    <col min="7176" max="7425" width="9.140625" style="412"/>
    <col min="7426" max="7426" width="56.140625" style="412" customWidth="1"/>
    <col min="7427" max="7428" width="7.7109375" style="412" customWidth="1"/>
    <col min="7429" max="7429" width="11.28515625" style="412" customWidth="1"/>
    <col min="7430" max="7431" width="11.7109375" style="412" customWidth="1"/>
    <col min="7432" max="7681" width="9.140625" style="412"/>
    <col min="7682" max="7682" width="56.140625" style="412" customWidth="1"/>
    <col min="7683" max="7684" width="7.7109375" style="412" customWidth="1"/>
    <col min="7685" max="7685" width="11.28515625" style="412" customWidth="1"/>
    <col min="7686" max="7687" width="11.7109375" style="412" customWidth="1"/>
    <col min="7688" max="7937" width="9.140625" style="412"/>
    <col min="7938" max="7938" width="56.140625" style="412" customWidth="1"/>
    <col min="7939" max="7940" width="7.7109375" style="412" customWidth="1"/>
    <col min="7941" max="7941" width="11.28515625" style="412" customWidth="1"/>
    <col min="7942" max="7943" width="11.7109375" style="412" customWidth="1"/>
    <col min="7944" max="8193" width="9.140625" style="412"/>
    <col min="8194" max="8194" width="56.140625" style="412" customWidth="1"/>
    <col min="8195" max="8196" width="7.7109375" style="412" customWidth="1"/>
    <col min="8197" max="8197" width="11.28515625" style="412" customWidth="1"/>
    <col min="8198" max="8199" width="11.7109375" style="412" customWidth="1"/>
    <col min="8200" max="8449" width="9.140625" style="412"/>
    <col min="8450" max="8450" width="56.140625" style="412" customWidth="1"/>
    <col min="8451" max="8452" width="7.7109375" style="412" customWidth="1"/>
    <col min="8453" max="8453" width="11.28515625" style="412" customWidth="1"/>
    <col min="8454" max="8455" width="11.7109375" style="412" customWidth="1"/>
    <col min="8456" max="8705" width="9.140625" style="412"/>
    <col min="8706" max="8706" width="56.140625" style="412" customWidth="1"/>
    <col min="8707" max="8708" width="7.7109375" style="412" customWidth="1"/>
    <col min="8709" max="8709" width="11.28515625" style="412" customWidth="1"/>
    <col min="8710" max="8711" width="11.7109375" style="412" customWidth="1"/>
    <col min="8712" max="8961" width="9.140625" style="412"/>
    <col min="8962" max="8962" width="56.140625" style="412" customWidth="1"/>
    <col min="8963" max="8964" width="7.7109375" style="412" customWidth="1"/>
    <col min="8965" max="8965" width="11.28515625" style="412" customWidth="1"/>
    <col min="8966" max="8967" width="11.7109375" style="412" customWidth="1"/>
    <col min="8968" max="9217" width="9.140625" style="412"/>
    <col min="9218" max="9218" width="56.140625" style="412" customWidth="1"/>
    <col min="9219" max="9220" width="7.7109375" style="412" customWidth="1"/>
    <col min="9221" max="9221" width="11.28515625" style="412" customWidth="1"/>
    <col min="9222" max="9223" width="11.7109375" style="412" customWidth="1"/>
    <col min="9224" max="9473" width="9.140625" style="412"/>
    <col min="9474" max="9474" width="56.140625" style="412" customWidth="1"/>
    <col min="9475" max="9476" width="7.7109375" style="412" customWidth="1"/>
    <col min="9477" max="9477" width="11.28515625" style="412" customWidth="1"/>
    <col min="9478" max="9479" width="11.7109375" style="412" customWidth="1"/>
    <col min="9480" max="9729" width="9.140625" style="412"/>
    <col min="9730" max="9730" width="56.140625" style="412" customWidth="1"/>
    <col min="9731" max="9732" width="7.7109375" style="412" customWidth="1"/>
    <col min="9733" max="9733" width="11.28515625" style="412" customWidth="1"/>
    <col min="9734" max="9735" width="11.7109375" style="412" customWidth="1"/>
    <col min="9736" max="9985" width="9.140625" style="412"/>
    <col min="9986" max="9986" width="56.140625" style="412" customWidth="1"/>
    <col min="9987" max="9988" width="7.7109375" style="412" customWidth="1"/>
    <col min="9989" max="9989" width="11.28515625" style="412" customWidth="1"/>
    <col min="9990" max="9991" width="11.7109375" style="412" customWidth="1"/>
    <col min="9992" max="10241" width="9.140625" style="412"/>
    <col min="10242" max="10242" width="56.140625" style="412" customWidth="1"/>
    <col min="10243" max="10244" width="7.7109375" style="412" customWidth="1"/>
    <col min="10245" max="10245" width="11.28515625" style="412" customWidth="1"/>
    <col min="10246" max="10247" width="11.7109375" style="412" customWidth="1"/>
    <col min="10248" max="10497" width="9.140625" style="412"/>
    <col min="10498" max="10498" width="56.140625" style="412" customWidth="1"/>
    <col min="10499" max="10500" width="7.7109375" style="412" customWidth="1"/>
    <col min="10501" max="10501" width="11.28515625" style="412" customWidth="1"/>
    <col min="10502" max="10503" width="11.7109375" style="412" customWidth="1"/>
    <col min="10504" max="10753" width="9.140625" style="412"/>
    <col min="10754" max="10754" width="56.140625" style="412" customWidth="1"/>
    <col min="10755" max="10756" width="7.7109375" style="412" customWidth="1"/>
    <col min="10757" max="10757" width="11.28515625" style="412" customWidth="1"/>
    <col min="10758" max="10759" width="11.7109375" style="412" customWidth="1"/>
    <col min="10760" max="11009" width="9.140625" style="412"/>
    <col min="11010" max="11010" width="56.140625" style="412" customWidth="1"/>
    <col min="11011" max="11012" width="7.7109375" style="412" customWidth="1"/>
    <col min="11013" max="11013" width="11.28515625" style="412" customWidth="1"/>
    <col min="11014" max="11015" width="11.7109375" style="412" customWidth="1"/>
    <col min="11016" max="11265" width="9.140625" style="412"/>
    <col min="11266" max="11266" width="56.140625" style="412" customWidth="1"/>
    <col min="11267" max="11268" width="7.7109375" style="412" customWidth="1"/>
    <col min="11269" max="11269" width="11.28515625" style="412" customWidth="1"/>
    <col min="11270" max="11271" width="11.7109375" style="412" customWidth="1"/>
    <col min="11272" max="11521" width="9.140625" style="412"/>
    <col min="11522" max="11522" width="56.140625" style="412" customWidth="1"/>
    <col min="11523" max="11524" width="7.7109375" style="412" customWidth="1"/>
    <col min="11525" max="11525" width="11.28515625" style="412" customWidth="1"/>
    <col min="11526" max="11527" width="11.7109375" style="412" customWidth="1"/>
    <col min="11528" max="11777" width="9.140625" style="412"/>
    <col min="11778" max="11778" width="56.140625" style="412" customWidth="1"/>
    <col min="11779" max="11780" width="7.7109375" style="412" customWidth="1"/>
    <col min="11781" max="11781" width="11.28515625" style="412" customWidth="1"/>
    <col min="11782" max="11783" width="11.7109375" style="412" customWidth="1"/>
    <col min="11784" max="12033" width="9.140625" style="412"/>
    <col min="12034" max="12034" width="56.140625" style="412" customWidth="1"/>
    <col min="12035" max="12036" width="7.7109375" style="412" customWidth="1"/>
    <col min="12037" max="12037" width="11.28515625" style="412" customWidth="1"/>
    <col min="12038" max="12039" width="11.7109375" style="412" customWidth="1"/>
    <col min="12040" max="12289" width="9.140625" style="412"/>
    <col min="12290" max="12290" width="56.140625" style="412" customWidth="1"/>
    <col min="12291" max="12292" width="7.7109375" style="412" customWidth="1"/>
    <col min="12293" max="12293" width="11.28515625" style="412" customWidth="1"/>
    <col min="12294" max="12295" width="11.7109375" style="412" customWidth="1"/>
    <col min="12296" max="12545" width="9.140625" style="412"/>
    <col min="12546" max="12546" width="56.140625" style="412" customWidth="1"/>
    <col min="12547" max="12548" width="7.7109375" style="412" customWidth="1"/>
    <col min="12549" max="12549" width="11.28515625" style="412" customWidth="1"/>
    <col min="12550" max="12551" width="11.7109375" style="412" customWidth="1"/>
    <col min="12552" max="12801" width="9.140625" style="412"/>
    <col min="12802" max="12802" width="56.140625" style="412" customWidth="1"/>
    <col min="12803" max="12804" width="7.7109375" style="412" customWidth="1"/>
    <col min="12805" max="12805" width="11.28515625" style="412" customWidth="1"/>
    <col min="12806" max="12807" width="11.7109375" style="412" customWidth="1"/>
    <col min="12808" max="13057" width="9.140625" style="412"/>
    <col min="13058" max="13058" width="56.140625" style="412" customWidth="1"/>
    <col min="13059" max="13060" width="7.7109375" style="412" customWidth="1"/>
    <col min="13061" max="13061" width="11.28515625" style="412" customWidth="1"/>
    <col min="13062" max="13063" width="11.7109375" style="412" customWidth="1"/>
    <col min="13064" max="13313" width="9.140625" style="412"/>
    <col min="13314" max="13314" width="56.140625" style="412" customWidth="1"/>
    <col min="13315" max="13316" width="7.7109375" style="412" customWidth="1"/>
    <col min="13317" max="13317" width="11.28515625" style="412" customWidth="1"/>
    <col min="13318" max="13319" width="11.7109375" style="412" customWidth="1"/>
    <col min="13320" max="13569" width="9.140625" style="412"/>
    <col min="13570" max="13570" width="56.140625" style="412" customWidth="1"/>
    <col min="13571" max="13572" width="7.7109375" style="412" customWidth="1"/>
    <col min="13573" max="13573" width="11.28515625" style="412" customWidth="1"/>
    <col min="13574" max="13575" width="11.7109375" style="412" customWidth="1"/>
    <col min="13576" max="13825" width="9.140625" style="412"/>
    <col min="13826" max="13826" width="56.140625" style="412" customWidth="1"/>
    <col min="13827" max="13828" width="7.7109375" style="412" customWidth="1"/>
    <col min="13829" max="13829" width="11.28515625" style="412" customWidth="1"/>
    <col min="13830" max="13831" width="11.7109375" style="412" customWidth="1"/>
    <col min="13832" max="14081" width="9.140625" style="412"/>
    <col min="14082" max="14082" width="56.140625" style="412" customWidth="1"/>
    <col min="14083" max="14084" width="7.7109375" style="412" customWidth="1"/>
    <col min="14085" max="14085" width="11.28515625" style="412" customWidth="1"/>
    <col min="14086" max="14087" width="11.7109375" style="412" customWidth="1"/>
    <col min="14088" max="14337" width="9.140625" style="412"/>
    <col min="14338" max="14338" width="56.140625" style="412" customWidth="1"/>
    <col min="14339" max="14340" width="7.7109375" style="412" customWidth="1"/>
    <col min="14341" max="14341" width="11.28515625" style="412" customWidth="1"/>
    <col min="14342" max="14343" width="11.7109375" style="412" customWidth="1"/>
    <col min="14344" max="14593" width="9.140625" style="412"/>
    <col min="14594" max="14594" width="56.140625" style="412" customWidth="1"/>
    <col min="14595" max="14596" width="7.7109375" style="412" customWidth="1"/>
    <col min="14597" max="14597" width="11.28515625" style="412" customWidth="1"/>
    <col min="14598" max="14599" width="11.7109375" style="412" customWidth="1"/>
    <col min="14600" max="14849" width="9.140625" style="412"/>
    <col min="14850" max="14850" width="56.140625" style="412" customWidth="1"/>
    <col min="14851" max="14852" width="7.7109375" style="412" customWidth="1"/>
    <col min="14853" max="14853" width="11.28515625" style="412" customWidth="1"/>
    <col min="14854" max="14855" width="11.7109375" style="412" customWidth="1"/>
    <col min="14856" max="15105" width="9.140625" style="412"/>
    <col min="15106" max="15106" width="56.140625" style="412" customWidth="1"/>
    <col min="15107" max="15108" width="7.7109375" style="412" customWidth="1"/>
    <col min="15109" max="15109" width="11.28515625" style="412" customWidth="1"/>
    <col min="15110" max="15111" width="11.7109375" style="412" customWidth="1"/>
    <col min="15112" max="15361" width="9.140625" style="412"/>
    <col min="15362" max="15362" width="56.140625" style="412" customWidth="1"/>
    <col min="15363" max="15364" width="7.7109375" style="412" customWidth="1"/>
    <col min="15365" max="15365" width="11.28515625" style="412" customWidth="1"/>
    <col min="15366" max="15367" width="11.7109375" style="412" customWidth="1"/>
    <col min="15368" max="15617" width="9.140625" style="412"/>
    <col min="15618" max="15618" width="56.140625" style="412" customWidth="1"/>
    <col min="15619" max="15620" width="7.7109375" style="412" customWidth="1"/>
    <col min="15621" max="15621" width="11.28515625" style="412" customWidth="1"/>
    <col min="15622" max="15623" width="11.7109375" style="412" customWidth="1"/>
    <col min="15624" max="15873" width="9.140625" style="412"/>
    <col min="15874" max="15874" width="56.140625" style="412" customWidth="1"/>
    <col min="15875" max="15876" width="7.7109375" style="412" customWidth="1"/>
    <col min="15877" max="15877" width="11.28515625" style="412" customWidth="1"/>
    <col min="15878" max="15879" width="11.7109375" style="412" customWidth="1"/>
    <col min="15880" max="16129" width="9.140625" style="412"/>
    <col min="16130" max="16130" width="56.140625" style="412" customWidth="1"/>
    <col min="16131" max="16132" width="7.7109375" style="412" customWidth="1"/>
    <col min="16133" max="16133" width="11.28515625" style="412" customWidth="1"/>
    <col min="16134" max="16135" width="11.7109375" style="412" customWidth="1"/>
    <col min="16136" max="16384" width="9.140625" style="412"/>
  </cols>
  <sheetData>
    <row r="1" spans="1:78" ht="15.75" thickBot="1">
      <c r="A1" s="992" t="e">
        <f>+#REF!</f>
        <v>#REF!</v>
      </c>
      <c r="B1" s="993"/>
      <c r="C1" s="993"/>
      <c r="D1" s="993"/>
      <c r="E1" s="993"/>
      <c r="F1" s="993"/>
      <c r="G1" s="994"/>
      <c r="H1" s="919"/>
      <c r="I1" s="919"/>
      <c r="J1" s="919"/>
      <c r="K1" s="565"/>
      <c r="L1" s="565"/>
      <c r="M1" s="565"/>
      <c r="N1" s="710"/>
      <c r="O1" s="710"/>
      <c r="P1" s="710"/>
      <c r="Q1" s="589"/>
      <c r="R1" s="589"/>
      <c r="S1" s="589"/>
      <c r="T1" s="919"/>
      <c r="U1" s="919"/>
      <c r="V1" s="919"/>
      <c r="W1" s="589"/>
      <c r="X1" s="589"/>
      <c r="Y1" s="589"/>
      <c r="Z1" s="919"/>
      <c r="AA1" s="919"/>
      <c r="AB1" s="919"/>
      <c r="AC1" s="723"/>
      <c r="AD1" s="723"/>
      <c r="AE1" s="723"/>
    </row>
    <row r="2" spans="1:78" ht="15.75" thickBot="1">
      <c r="A2" s="995" t="s">
        <v>432</v>
      </c>
      <c r="B2" s="996"/>
      <c r="C2" s="996"/>
      <c r="D2" s="996"/>
      <c r="E2" s="996"/>
      <c r="F2" s="996"/>
      <c r="G2" s="997"/>
      <c r="H2" s="919"/>
      <c r="I2" s="919"/>
      <c r="J2" s="919"/>
      <c r="K2" s="565"/>
      <c r="L2" s="565"/>
      <c r="M2" s="565"/>
      <c r="N2" s="710"/>
      <c r="O2" s="710"/>
      <c r="P2" s="710"/>
      <c r="Q2" s="589"/>
      <c r="R2" s="589"/>
      <c r="S2" s="589"/>
      <c r="T2" s="919"/>
      <c r="U2" s="919"/>
      <c r="V2" s="919"/>
      <c r="W2" s="589"/>
      <c r="X2" s="589"/>
      <c r="Y2" s="589"/>
      <c r="Z2" s="919"/>
      <c r="AA2" s="919"/>
      <c r="AB2" s="919"/>
      <c r="AC2" s="723"/>
      <c r="AD2" s="723"/>
      <c r="AE2" s="723"/>
    </row>
    <row r="3" spans="1:78" ht="15" customHeight="1">
      <c r="A3" s="998" t="s">
        <v>137</v>
      </c>
      <c r="B3" s="1000" t="s">
        <v>433</v>
      </c>
      <c r="C3" s="1002" t="s">
        <v>88</v>
      </c>
      <c r="D3" s="1004" t="s">
        <v>89</v>
      </c>
      <c r="E3" s="975" t="s">
        <v>434</v>
      </c>
      <c r="F3" s="975" t="s">
        <v>435</v>
      </c>
      <c r="G3" s="977" t="s">
        <v>431</v>
      </c>
      <c r="H3" s="975" t="s">
        <v>434</v>
      </c>
      <c r="I3" s="975" t="s">
        <v>435</v>
      </c>
      <c r="J3" s="977" t="s">
        <v>431</v>
      </c>
      <c r="K3" s="975" t="s">
        <v>434</v>
      </c>
      <c r="L3" s="975" t="s">
        <v>435</v>
      </c>
      <c r="M3" s="977" t="s">
        <v>431</v>
      </c>
      <c r="N3" s="975" t="s">
        <v>434</v>
      </c>
      <c r="O3" s="975" t="s">
        <v>435</v>
      </c>
      <c r="P3" s="977" t="s">
        <v>431</v>
      </c>
      <c r="Q3" s="983" t="s">
        <v>434</v>
      </c>
      <c r="R3" s="983" t="s">
        <v>435</v>
      </c>
      <c r="S3" s="981" t="s">
        <v>431</v>
      </c>
      <c r="T3" s="983" t="s">
        <v>434</v>
      </c>
      <c r="U3" s="983" t="s">
        <v>435</v>
      </c>
      <c r="V3" s="981" t="s">
        <v>431</v>
      </c>
      <c r="W3" s="975" t="s">
        <v>434</v>
      </c>
      <c r="X3" s="975" t="s">
        <v>435</v>
      </c>
      <c r="Y3" s="977" t="s">
        <v>431</v>
      </c>
      <c r="Z3" s="975" t="s">
        <v>434</v>
      </c>
      <c r="AA3" s="975" t="s">
        <v>435</v>
      </c>
      <c r="AB3" s="977" t="s">
        <v>431</v>
      </c>
      <c r="AC3" s="986" t="s">
        <v>434</v>
      </c>
      <c r="AD3" s="986" t="s">
        <v>435</v>
      </c>
      <c r="AE3" s="988" t="s">
        <v>431</v>
      </c>
    </row>
    <row r="4" spans="1:78" ht="15.75" thickBot="1">
      <c r="A4" s="999" t="s">
        <v>436</v>
      </c>
      <c r="B4" s="1001" t="s">
        <v>437</v>
      </c>
      <c r="C4" s="1003"/>
      <c r="D4" s="1005"/>
      <c r="E4" s="976"/>
      <c r="F4" s="976"/>
      <c r="G4" s="978"/>
      <c r="H4" s="976"/>
      <c r="I4" s="976"/>
      <c r="J4" s="978"/>
      <c r="K4" s="976"/>
      <c r="L4" s="976"/>
      <c r="M4" s="978"/>
      <c r="N4" s="976"/>
      <c r="O4" s="976"/>
      <c r="P4" s="978"/>
      <c r="Q4" s="984"/>
      <c r="R4" s="984"/>
      <c r="S4" s="982"/>
      <c r="T4" s="984"/>
      <c r="U4" s="984"/>
      <c r="V4" s="982"/>
      <c r="W4" s="976"/>
      <c r="X4" s="976"/>
      <c r="Y4" s="978"/>
      <c r="Z4" s="976"/>
      <c r="AA4" s="976"/>
      <c r="AB4" s="978"/>
      <c r="AC4" s="987"/>
      <c r="AD4" s="987"/>
      <c r="AE4" s="989"/>
    </row>
    <row r="5" spans="1:78" ht="38.25">
      <c r="A5" s="413" t="s">
        <v>438</v>
      </c>
      <c r="B5" s="414" t="s">
        <v>439</v>
      </c>
      <c r="C5" s="415"/>
      <c r="D5" s="415"/>
      <c r="E5" s="416"/>
      <c r="F5" s="931" t="s">
        <v>638</v>
      </c>
      <c r="G5" s="947"/>
      <c r="H5" s="416"/>
      <c r="I5" s="931" t="s">
        <v>636</v>
      </c>
      <c r="J5" s="947"/>
      <c r="K5" s="416"/>
      <c r="L5" s="936" t="s">
        <v>631</v>
      </c>
      <c r="M5" s="947"/>
      <c r="N5" s="416"/>
      <c r="O5" s="936" t="s">
        <v>632</v>
      </c>
      <c r="P5" s="947"/>
      <c r="Q5" s="416"/>
      <c r="R5" s="979" t="s">
        <v>639</v>
      </c>
      <c r="S5" s="980"/>
      <c r="T5" s="416"/>
      <c r="U5" s="979" t="s">
        <v>640</v>
      </c>
      <c r="V5" s="980"/>
      <c r="W5" s="416"/>
      <c r="X5" s="931" t="s">
        <v>641</v>
      </c>
      <c r="Y5" s="985"/>
      <c r="Z5" s="416"/>
      <c r="AA5" s="931" t="s">
        <v>642</v>
      </c>
      <c r="AB5" s="985"/>
      <c r="AC5" s="990" t="s">
        <v>635</v>
      </c>
      <c r="AD5" s="991"/>
      <c r="AE5" s="991"/>
    </row>
    <row r="6" spans="1:78">
      <c r="A6" s="418"/>
      <c r="B6" s="419"/>
      <c r="C6" s="415"/>
      <c r="D6" s="415"/>
      <c r="E6" s="416"/>
      <c r="F6" s="416"/>
      <c r="G6" s="648">
        <f>G36+G90+G110</f>
        <v>648400</v>
      </c>
      <c r="H6" s="416"/>
      <c r="I6" s="416"/>
      <c r="J6" s="648">
        <f>J36+J90+J110</f>
        <v>454050</v>
      </c>
      <c r="K6" s="416"/>
      <c r="L6" s="416"/>
      <c r="M6" s="648">
        <f>M36+M90+M110</f>
        <v>773200</v>
      </c>
      <c r="N6" s="416"/>
      <c r="O6" s="416"/>
      <c r="P6" s="648">
        <f>P36+P90+P110</f>
        <v>588900</v>
      </c>
      <c r="Q6" s="416"/>
      <c r="R6" s="416"/>
      <c r="S6" s="648">
        <f>S36+S90+S110</f>
        <v>874245</v>
      </c>
      <c r="T6" s="416"/>
      <c r="U6" s="416"/>
      <c r="V6" s="648">
        <f>V36+V90+V110</f>
        <v>613855</v>
      </c>
      <c r="W6" s="416"/>
      <c r="X6" s="416"/>
      <c r="Y6" s="648">
        <f>Y36+Y90+Y110</f>
        <v>289675</v>
      </c>
      <c r="Z6" s="416"/>
      <c r="AA6" s="416"/>
      <c r="AB6" s="648">
        <f>AB36+AB90+AB110</f>
        <v>287431</v>
      </c>
      <c r="AC6" s="802"/>
      <c r="AD6" s="802"/>
      <c r="AE6" s="803">
        <f>AE36+AE90+AE110</f>
        <v>278403</v>
      </c>
    </row>
    <row r="7" spans="1:78" s="425" customFormat="1" ht="25.5">
      <c r="A7" s="420">
        <v>1</v>
      </c>
      <c r="B7" s="414" t="s">
        <v>440</v>
      </c>
      <c r="C7" s="421"/>
      <c r="D7" s="421"/>
      <c r="E7" s="422"/>
      <c r="F7" s="423"/>
      <c r="G7" s="424"/>
      <c r="H7" s="422"/>
      <c r="I7" s="423"/>
      <c r="J7" s="424"/>
      <c r="K7" s="422"/>
      <c r="L7" s="423"/>
      <c r="M7" s="424"/>
      <c r="N7" s="422"/>
      <c r="O7" s="423"/>
      <c r="P7" s="424"/>
      <c r="Q7" s="422"/>
      <c r="R7" s="423"/>
      <c r="S7" s="424"/>
      <c r="T7" s="422"/>
      <c r="U7" s="423"/>
      <c r="V7" s="424"/>
      <c r="W7" s="422"/>
      <c r="X7" s="423"/>
      <c r="Y7" s="424"/>
      <c r="Z7" s="422"/>
      <c r="AA7" s="423"/>
      <c r="AB7" s="424"/>
      <c r="AC7" s="804"/>
      <c r="AD7" s="805"/>
      <c r="AE7" s="806"/>
    </row>
    <row r="8" spans="1:78" s="425" customFormat="1" ht="12.75">
      <c r="A8" s="420"/>
      <c r="B8" s="414"/>
      <c r="C8" s="421"/>
      <c r="D8" s="421"/>
      <c r="E8" s="422"/>
      <c r="F8" s="423"/>
      <c r="G8" s="424"/>
      <c r="H8" s="422"/>
      <c r="I8" s="423"/>
      <c r="J8" s="424"/>
      <c r="K8" s="422"/>
      <c r="L8" s="423"/>
      <c r="M8" s="424"/>
      <c r="N8" s="422"/>
      <c r="O8" s="423"/>
      <c r="P8" s="424"/>
      <c r="Q8" s="422"/>
      <c r="R8" s="423"/>
      <c r="S8" s="424"/>
      <c r="T8" s="422"/>
      <c r="U8" s="423"/>
      <c r="V8" s="424"/>
      <c r="W8" s="422"/>
      <c r="X8" s="423"/>
      <c r="Y8" s="424"/>
      <c r="Z8" s="422"/>
      <c r="AA8" s="423"/>
      <c r="AB8" s="424"/>
      <c r="AC8" s="804"/>
      <c r="AD8" s="805"/>
      <c r="AE8" s="806"/>
    </row>
    <row r="9" spans="1:78" s="426" customFormat="1" ht="12.75">
      <c r="A9" s="420">
        <v>1.1000000000000001</v>
      </c>
      <c r="B9" s="414" t="s">
        <v>441</v>
      </c>
      <c r="C9" s="421"/>
      <c r="D9" s="421"/>
      <c r="E9" s="422"/>
      <c r="F9" s="423"/>
      <c r="G9" s="424"/>
      <c r="H9" s="422"/>
      <c r="I9" s="423"/>
      <c r="J9" s="424"/>
      <c r="K9" s="422"/>
      <c r="L9" s="423"/>
      <c r="M9" s="424"/>
      <c r="N9" s="422"/>
      <c r="O9" s="423"/>
      <c r="P9" s="424"/>
      <c r="Q9" s="422"/>
      <c r="R9" s="423"/>
      <c r="S9" s="424"/>
      <c r="T9" s="422"/>
      <c r="U9" s="423"/>
      <c r="V9" s="424"/>
      <c r="W9" s="422"/>
      <c r="X9" s="423"/>
      <c r="Y9" s="424"/>
      <c r="Z9" s="422"/>
      <c r="AA9" s="423"/>
      <c r="AB9" s="424"/>
      <c r="AC9" s="804"/>
      <c r="AD9" s="805"/>
      <c r="AE9" s="806"/>
      <c r="BX9" s="425"/>
      <c r="BY9" s="425"/>
      <c r="BZ9" s="425"/>
    </row>
    <row r="10" spans="1:78" s="425" customFormat="1" ht="38.25">
      <c r="A10" s="420"/>
      <c r="B10" s="427" t="s">
        <v>442</v>
      </c>
      <c r="C10" s="421"/>
      <c r="D10" s="421"/>
      <c r="E10" s="422"/>
      <c r="F10" s="423"/>
      <c r="G10" s="424"/>
      <c r="H10" s="422"/>
      <c r="I10" s="423"/>
      <c r="J10" s="424"/>
      <c r="K10" s="422"/>
      <c r="L10" s="423"/>
      <c r="M10" s="424"/>
      <c r="N10" s="422"/>
      <c r="O10" s="423"/>
      <c r="P10" s="424"/>
      <c r="Q10" s="422"/>
      <c r="R10" s="423"/>
      <c r="S10" s="424"/>
      <c r="T10" s="422"/>
      <c r="U10" s="423"/>
      <c r="V10" s="424"/>
      <c r="W10" s="422"/>
      <c r="X10" s="423"/>
      <c r="Y10" s="424"/>
      <c r="Z10" s="422"/>
      <c r="AA10" s="423"/>
      <c r="AB10" s="424"/>
      <c r="AC10" s="804"/>
      <c r="AD10" s="805"/>
      <c r="AE10" s="806"/>
    </row>
    <row r="11" spans="1:78" s="430" customFormat="1" ht="25.5">
      <c r="A11" s="420"/>
      <c r="B11" s="427" t="s">
        <v>443</v>
      </c>
      <c r="C11" s="428"/>
      <c r="D11" s="428"/>
      <c r="E11" s="429"/>
      <c r="F11" s="429"/>
      <c r="G11" s="424"/>
      <c r="H11" s="429"/>
      <c r="I11" s="429"/>
      <c r="J11" s="424"/>
      <c r="K11" s="429"/>
      <c r="L11" s="429"/>
      <c r="M11" s="424"/>
      <c r="N11" s="429"/>
      <c r="O11" s="429"/>
      <c r="P11" s="424"/>
      <c r="Q11" s="429"/>
      <c r="R11" s="429"/>
      <c r="S11" s="424"/>
      <c r="T11" s="429"/>
      <c r="U11" s="429"/>
      <c r="V11" s="424"/>
      <c r="W11" s="429"/>
      <c r="X11" s="429"/>
      <c r="Y11" s="424"/>
      <c r="Z11" s="429"/>
      <c r="AA11" s="429"/>
      <c r="AB11" s="424"/>
      <c r="AC11" s="807"/>
      <c r="AD11" s="807"/>
      <c r="AE11" s="806"/>
    </row>
    <row r="12" spans="1:78" s="430" customFormat="1" ht="51">
      <c r="A12" s="420"/>
      <c r="B12" s="427" t="s">
        <v>444</v>
      </c>
      <c r="C12" s="428"/>
      <c r="D12" s="428"/>
      <c r="E12" s="429"/>
      <c r="F12" s="429"/>
      <c r="G12" s="424"/>
      <c r="H12" s="429"/>
      <c r="I12" s="429"/>
      <c r="J12" s="424"/>
      <c r="K12" s="429"/>
      <c r="L12" s="429"/>
      <c r="M12" s="424"/>
      <c r="N12" s="429"/>
      <c r="O12" s="429"/>
      <c r="P12" s="424"/>
      <c r="Q12" s="429"/>
      <c r="R12" s="429"/>
      <c r="S12" s="424"/>
      <c r="T12" s="429"/>
      <c r="U12" s="429"/>
      <c r="V12" s="424"/>
      <c r="W12" s="429"/>
      <c r="X12" s="429"/>
      <c r="Y12" s="424"/>
      <c r="Z12" s="429"/>
      <c r="AA12" s="429"/>
      <c r="AB12" s="424"/>
      <c r="AC12" s="807"/>
      <c r="AD12" s="807"/>
      <c r="AE12" s="806"/>
    </row>
    <row r="13" spans="1:78" s="430" customFormat="1" ht="38.25">
      <c r="A13" s="420"/>
      <c r="B13" s="427" t="s">
        <v>445</v>
      </c>
      <c r="C13" s="428"/>
      <c r="D13" s="428"/>
      <c r="E13" s="429"/>
      <c r="F13" s="429"/>
      <c r="G13" s="424"/>
      <c r="H13" s="429"/>
      <c r="I13" s="429"/>
      <c r="J13" s="424"/>
      <c r="K13" s="429"/>
      <c r="L13" s="429"/>
      <c r="M13" s="424"/>
      <c r="N13" s="429"/>
      <c r="O13" s="429"/>
      <c r="P13" s="424"/>
      <c r="Q13" s="429"/>
      <c r="R13" s="429"/>
      <c r="S13" s="424"/>
      <c r="T13" s="429"/>
      <c r="U13" s="429"/>
      <c r="V13" s="424"/>
      <c r="W13" s="429"/>
      <c r="X13" s="429"/>
      <c r="Y13" s="424"/>
      <c r="Z13" s="429"/>
      <c r="AA13" s="429"/>
      <c r="AB13" s="424"/>
      <c r="AC13" s="807"/>
      <c r="AD13" s="807"/>
      <c r="AE13" s="806"/>
    </row>
    <row r="14" spans="1:78" s="430" customFormat="1" ht="63.75">
      <c r="A14" s="420"/>
      <c r="B14" s="427" t="s">
        <v>446</v>
      </c>
      <c r="C14" s="428"/>
      <c r="D14" s="428"/>
      <c r="E14" s="429"/>
      <c r="F14" s="429"/>
      <c r="G14" s="424"/>
      <c r="H14" s="429"/>
      <c r="I14" s="429"/>
      <c r="J14" s="424"/>
      <c r="K14" s="429"/>
      <c r="L14" s="429"/>
      <c r="M14" s="424"/>
      <c r="N14" s="429"/>
      <c r="O14" s="429"/>
      <c r="P14" s="424"/>
      <c r="Q14" s="429"/>
      <c r="R14" s="429"/>
      <c r="S14" s="424"/>
      <c r="T14" s="429"/>
      <c r="U14" s="429"/>
      <c r="V14" s="424"/>
      <c r="W14" s="429"/>
      <c r="X14" s="429"/>
      <c r="Y14" s="424"/>
      <c r="Z14" s="429"/>
      <c r="AA14" s="429"/>
      <c r="AB14" s="424"/>
      <c r="AC14" s="807"/>
      <c r="AD14" s="807"/>
      <c r="AE14" s="806"/>
    </row>
    <row r="15" spans="1:78" s="430" customFormat="1" ht="38.25">
      <c r="A15" s="420"/>
      <c r="B15" s="427" t="s">
        <v>447</v>
      </c>
      <c r="C15" s="428"/>
      <c r="D15" s="428"/>
      <c r="E15" s="429"/>
      <c r="F15" s="429"/>
      <c r="G15" s="424"/>
      <c r="H15" s="429"/>
      <c r="I15" s="429"/>
      <c r="J15" s="424"/>
      <c r="K15" s="429"/>
      <c r="L15" s="429"/>
      <c r="M15" s="424"/>
      <c r="N15" s="429"/>
      <c r="O15" s="429"/>
      <c r="P15" s="424"/>
      <c r="Q15" s="429"/>
      <c r="R15" s="429"/>
      <c r="S15" s="424"/>
      <c r="T15" s="429"/>
      <c r="U15" s="429"/>
      <c r="V15" s="424"/>
      <c r="W15" s="429"/>
      <c r="X15" s="429"/>
      <c r="Y15" s="424"/>
      <c r="Z15" s="429"/>
      <c r="AA15" s="429"/>
      <c r="AB15" s="424"/>
      <c r="AC15" s="807"/>
      <c r="AD15" s="807"/>
      <c r="AE15" s="806"/>
    </row>
    <row r="16" spans="1:78" s="430" customFormat="1" ht="102">
      <c r="A16" s="420"/>
      <c r="B16" s="427" t="s">
        <v>448</v>
      </c>
      <c r="C16" s="428"/>
      <c r="D16" s="428"/>
      <c r="E16" s="429"/>
      <c r="F16" s="429"/>
      <c r="G16" s="424"/>
      <c r="H16" s="429"/>
      <c r="I16" s="429"/>
      <c r="J16" s="424"/>
      <c r="K16" s="429"/>
      <c r="L16" s="429"/>
      <c r="M16" s="424"/>
      <c r="N16" s="429"/>
      <c r="O16" s="429"/>
      <c r="P16" s="424"/>
      <c r="Q16" s="429"/>
      <c r="R16" s="429"/>
      <c r="S16" s="424"/>
      <c r="T16" s="429"/>
      <c r="U16" s="429"/>
      <c r="V16" s="424"/>
      <c r="W16" s="429"/>
      <c r="X16" s="429"/>
      <c r="Y16" s="424"/>
      <c r="Z16" s="429"/>
      <c r="AA16" s="429"/>
      <c r="AB16" s="424"/>
      <c r="AC16" s="807"/>
      <c r="AD16" s="807"/>
      <c r="AE16" s="806"/>
    </row>
    <row r="17" spans="1:31" s="430" customFormat="1" ht="127.5">
      <c r="A17" s="420"/>
      <c r="B17" s="427" t="s">
        <v>449</v>
      </c>
      <c r="C17" s="428"/>
      <c r="D17" s="428"/>
      <c r="E17" s="429"/>
      <c r="F17" s="429"/>
      <c r="G17" s="424"/>
      <c r="H17" s="429"/>
      <c r="I17" s="429"/>
      <c r="J17" s="424"/>
      <c r="K17" s="429"/>
      <c r="L17" s="429"/>
      <c r="M17" s="424"/>
      <c r="N17" s="429"/>
      <c r="O17" s="429"/>
      <c r="P17" s="424"/>
      <c r="Q17" s="429"/>
      <c r="R17" s="429"/>
      <c r="S17" s="424"/>
      <c r="T17" s="429"/>
      <c r="U17" s="429"/>
      <c r="V17" s="424"/>
      <c r="W17" s="429"/>
      <c r="X17" s="429"/>
      <c r="Y17" s="424"/>
      <c r="Z17" s="429"/>
      <c r="AA17" s="429"/>
      <c r="AB17" s="424"/>
      <c r="AC17" s="807"/>
      <c r="AD17" s="807"/>
      <c r="AE17" s="806"/>
    </row>
    <row r="18" spans="1:31" s="430" customFormat="1" ht="25.5">
      <c r="A18" s="420"/>
      <c r="B18" s="431" t="s">
        <v>450</v>
      </c>
      <c r="C18" s="428"/>
      <c r="D18" s="428"/>
      <c r="E18" s="429"/>
      <c r="F18" s="429"/>
      <c r="G18" s="424"/>
      <c r="H18" s="429"/>
      <c r="I18" s="429"/>
      <c r="J18" s="424"/>
      <c r="K18" s="429"/>
      <c r="L18" s="429"/>
      <c r="M18" s="424"/>
      <c r="N18" s="429"/>
      <c r="O18" s="429"/>
      <c r="P18" s="424"/>
      <c r="Q18" s="429"/>
      <c r="R18" s="429"/>
      <c r="S18" s="424"/>
      <c r="T18" s="429"/>
      <c r="U18" s="429"/>
      <c r="V18" s="424"/>
      <c r="W18" s="429"/>
      <c r="X18" s="429"/>
      <c r="Y18" s="424"/>
      <c r="Z18" s="429"/>
      <c r="AA18" s="429"/>
      <c r="AB18" s="424"/>
      <c r="AC18" s="807"/>
      <c r="AD18" s="807"/>
      <c r="AE18" s="806"/>
    </row>
    <row r="19" spans="1:31" s="430" customFormat="1" ht="12.75">
      <c r="A19" s="420"/>
      <c r="B19" s="431" t="s">
        <v>451</v>
      </c>
      <c r="C19" s="428"/>
      <c r="D19" s="428"/>
      <c r="E19" s="429"/>
      <c r="F19" s="429"/>
      <c r="G19" s="424"/>
      <c r="H19" s="429"/>
      <c r="I19" s="429"/>
      <c r="J19" s="424"/>
      <c r="K19" s="429"/>
      <c r="L19" s="429"/>
      <c r="M19" s="424"/>
      <c r="N19" s="429"/>
      <c r="O19" s="429"/>
      <c r="P19" s="424"/>
      <c r="Q19" s="429"/>
      <c r="R19" s="429"/>
      <c r="S19" s="424"/>
      <c r="T19" s="429"/>
      <c r="U19" s="429"/>
      <c r="V19" s="424"/>
      <c r="W19" s="429"/>
      <c r="X19" s="429"/>
      <c r="Y19" s="424"/>
      <c r="Z19" s="429"/>
      <c r="AA19" s="429"/>
      <c r="AB19" s="424"/>
      <c r="AC19" s="807"/>
      <c r="AD19" s="807"/>
      <c r="AE19" s="806"/>
    </row>
    <row r="20" spans="1:31" s="430" customFormat="1" ht="12.75">
      <c r="A20" s="420"/>
      <c r="B20" s="431" t="s">
        <v>452</v>
      </c>
      <c r="C20" s="428"/>
      <c r="D20" s="428"/>
      <c r="E20" s="429"/>
      <c r="F20" s="429"/>
      <c r="G20" s="424"/>
      <c r="H20" s="429"/>
      <c r="I20" s="429"/>
      <c r="J20" s="424"/>
      <c r="K20" s="429"/>
      <c r="L20" s="429"/>
      <c r="M20" s="424"/>
      <c r="N20" s="429"/>
      <c r="O20" s="429"/>
      <c r="P20" s="424"/>
      <c r="Q20" s="429"/>
      <c r="R20" s="429"/>
      <c r="S20" s="424"/>
      <c r="T20" s="429"/>
      <c r="U20" s="429"/>
      <c r="V20" s="424"/>
      <c r="W20" s="429"/>
      <c r="X20" s="429"/>
      <c r="Y20" s="424"/>
      <c r="Z20" s="429"/>
      <c r="AA20" s="429"/>
      <c r="AB20" s="424"/>
      <c r="AC20" s="807"/>
      <c r="AD20" s="807"/>
      <c r="AE20" s="806"/>
    </row>
    <row r="21" spans="1:31" s="430" customFormat="1" ht="12.75">
      <c r="A21" s="420"/>
      <c r="B21" s="431" t="s">
        <v>453</v>
      </c>
      <c r="C21" s="428"/>
      <c r="D21" s="428"/>
      <c r="E21" s="429"/>
      <c r="F21" s="429"/>
      <c r="G21" s="424"/>
      <c r="H21" s="429"/>
      <c r="I21" s="429"/>
      <c r="J21" s="424"/>
      <c r="K21" s="429"/>
      <c r="L21" s="429"/>
      <c r="M21" s="424"/>
      <c r="N21" s="429"/>
      <c r="O21" s="429"/>
      <c r="P21" s="424"/>
      <c r="Q21" s="429"/>
      <c r="R21" s="429"/>
      <c r="S21" s="424"/>
      <c r="T21" s="429"/>
      <c r="U21" s="429"/>
      <c r="V21" s="424"/>
      <c r="W21" s="429"/>
      <c r="X21" s="429"/>
      <c r="Y21" s="424"/>
      <c r="Z21" s="429"/>
      <c r="AA21" s="429"/>
      <c r="AB21" s="424"/>
      <c r="AC21" s="807"/>
      <c r="AD21" s="807"/>
      <c r="AE21" s="806"/>
    </row>
    <row r="22" spans="1:31" s="430" customFormat="1" ht="12.75">
      <c r="A22" s="420"/>
      <c r="B22" s="431" t="s">
        <v>454</v>
      </c>
      <c r="C22" s="428"/>
      <c r="D22" s="428"/>
      <c r="E22" s="429"/>
      <c r="F22" s="429"/>
      <c r="G22" s="424"/>
      <c r="H22" s="429"/>
      <c r="I22" s="429"/>
      <c r="J22" s="424"/>
      <c r="K22" s="429"/>
      <c r="L22" s="429"/>
      <c r="M22" s="424"/>
      <c r="N22" s="429"/>
      <c r="O22" s="429"/>
      <c r="P22" s="424"/>
      <c r="Q22" s="429"/>
      <c r="R22" s="429"/>
      <c r="S22" s="424"/>
      <c r="T22" s="429"/>
      <c r="U22" s="429"/>
      <c r="V22" s="424"/>
      <c r="W22" s="429"/>
      <c r="X22" s="429"/>
      <c r="Y22" s="424"/>
      <c r="Z22" s="429"/>
      <c r="AA22" s="429"/>
      <c r="AB22" s="424"/>
      <c r="AC22" s="807"/>
      <c r="AD22" s="807"/>
      <c r="AE22" s="806"/>
    </row>
    <row r="23" spans="1:31" s="430" customFormat="1" ht="12.75">
      <c r="A23" s="432"/>
      <c r="B23" s="433" t="s">
        <v>455</v>
      </c>
      <c r="C23" s="428"/>
      <c r="D23" s="428"/>
      <c r="E23" s="429"/>
      <c r="F23" s="429"/>
      <c r="G23" s="424"/>
      <c r="H23" s="429"/>
      <c r="I23" s="429"/>
      <c r="J23" s="424"/>
      <c r="K23" s="429"/>
      <c r="L23" s="429"/>
      <c r="M23" s="424"/>
      <c r="N23" s="429"/>
      <c r="O23" s="429"/>
      <c r="P23" s="424"/>
      <c r="Q23" s="429"/>
      <c r="R23" s="429"/>
      <c r="S23" s="424"/>
      <c r="T23" s="429"/>
      <c r="U23" s="429"/>
      <c r="V23" s="424"/>
      <c r="W23" s="429"/>
      <c r="X23" s="429"/>
      <c r="Y23" s="424"/>
      <c r="Z23" s="429"/>
      <c r="AA23" s="429"/>
      <c r="AB23" s="424"/>
      <c r="AC23" s="807"/>
      <c r="AD23" s="807"/>
      <c r="AE23" s="806"/>
    </row>
    <row r="24" spans="1:31" s="430" customFormat="1" ht="12.75">
      <c r="A24" s="434"/>
      <c r="B24" s="435" t="s">
        <v>456</v>
      </c>
      <c r="C24" s="428"/>
      <c r="D24" s="428"/>
      <c r="E24" s="429"/>
      <c r="F24" s="429"/>
      <c r="G24" s="424"/>
      <c r="H24" s="429"/>
      <c r="I24" s="429"/>
      <c r="J24" s="424"/>
      <c r="K24" s="429"/>
      <c r="L24" s="429"/>
      <c r="M24" s="424"/>
      <c r="N24" s="429"/>
      <c r="O24" s="429"/>
      <c r="P24" s="424"/>
      <c r="Q24" s="429"/>
      <c r="R24" s="429"/>
      <c r="S24" s="424"/>
      <c r="T24" s="429"/>
      <c r="U24" s="429"/>
      <c r="V24" s="424"/>
      <c r="W24" s="429"/>
      <c r="X24" s="429"/>
      <c r="Y24" s="424"/>
      <c r="Z24" s="429"/>
      <c r="AA24" s="429"/>
      <c r="AB24" s="424"/>
      <c r="AC24" s="807"/>
      <c r="AD24" s="807"/>
      <c r="AE24" s="806"/>
    </row>
    <row r="25" spans="1:31" s="430" customFormat="1" ht="12.75">
      <c r="A25" s="434"/>
      <c r="B25" s="435" t="s">
        <v>457</v>
      </c>
      <c r="C25" s="428"/>
      <c r="D25" s="428"/>
      <c r="E25" s="429"/>
      <c r="F25" s="429"/>
      <c r="G25" s="424"/>
      <c r="H25" s="429"/>
      <c r="I25" s="429"/>
      <c r="J25" s="424"/>
      <c r="K25" s="429"/>
      <c r="L25" s="429"/>
      <c r="M25" s="424"/>
      <c r="N25" s="429"/>
      <c r="O25" s="429"/>
      <c r="P25" s="424"/>
      <c r="Q25" s="429"/>
      <c r="R25" s="429"/>
      <c r="S25" s="424"/>
      <c r="T25" s="429"/>
      <c r="U25" s="429"/>
      <c r="V25" s="424"/>
      <c r="W25" s="429"/>
      <c r="X25" s="429"/>
      <c r="Y25" s="424"/>
      <c r="Z25" s="429"/>
      <c r="AA25" s="429"/>
      <c r="AB25" s="424"/>
      <c r="AC25" s="807"/>
      <c r="AD25" s="807"/>
      <c r="AE25" s="806"/>
    </row>
    <row r="26" spans="1:31" s="430" customFormat="1" ht="12.75">
      <c r="A26" s="434" t="s">
        <v>159</v>
      </c>
      <c r="B26" s="436" t="s">
        <v>458</v>
      </c>
      <c r="C26" s="428" t="s">
        <v>111</v>
      </c>
      <c r="D26" s="428">
        <v>1</v>
      </c>
      <c r="E26" s="429">
        <v>145000</v>
      </c>
      <c r="F26" s="429">
        <v>22000</v>
      </c>
      <c r="G26" s="437">
        <f>(E26+F26)*$D26</f>
        <v>167000</v>
      </c>
      <c r="H26" s="429">
        <v>100000</v>
      </c>
      <c r="I26" s="429">
        <v>15000</v>
      </c>
      <c r="J26" s="437">
        <f>(H26+I26)*$D26</f>
        <v>115000</v>
      </c>
      <c r="K26" s="429">
        <v>175000</v>
      </c>
      <c r="L26" s="429">
        <v>0</v>
      </c>
      <c r="M26" s="437">
        <f>(K26+L26)*$D26</f>
        <v>175000</v>
      </c>
      <c r="N26" s="676">
        <v>175000</v>
      </c>
      <c r="O26" s="429">
        <v>0</v>
      </c>
      <c r="P26" s="437">
        <f>(N26+O26)*$D26</f>
        <v>175000</v>
      </c>
      <c r="Q26" s="640">
        <f>154400*1.35</f>
        <v>208440</v>
      </c>
      <c r="R26" s="640">
        <f>10500*1.35</f>
        <v>14175.000000000002</v>
      </c>
      <c r="S26" s="437">
        <f>(Q26+R26)*$D26</f>
        <v>222615</v>
      </c>
      <c r="T26" s="640">
        <v>180500</v>
      </c>
      <c r="U26" s="640">
        <v>15000</v>
      </c>
      <c r="V26" s="437">
        <f>(T26+U26)*$D26</f>
        <v>195500</v>
      </c>
      <c r="W26" s="676">
        <v>75000</v>
      </c>
      <c r="X26" s="676">
        <v>12500</v>
      </c>
      <c r="Y26" s="437">
        <f>(W26+X26)*$D26</f>
        <v>87500</v>
      </c>
      <c r="Z26" s="676">
        <v>75000</v>
      </c>
      <c r="AA26" s="676">
        <v>12500</v>
      </c>
      <c r="AB26" s="437">
        <f>(Z26+AA26)*$D26</f>
        <v>87500</v>
      </c>
      <c r="AC26" s="808">
        <f>MIN(E26,K26,N26,Q26,W26)</f>
        <v>75000</v>
      </c>
      <c r="AD26" s="808">
        <f>MIN(F26,R26,X26)</f>
        <v>12500</v>
      </c>
      <c r="AE26" s="721">
        <f>(AC26+AD26)*$D26</f>
        <v>87500</v>
      </c>
    </row>
    <row r="27" spans="1:31" s="430" customFormat="1" ht="12.75">
      <c r="A27" s="434"/>
      <c r="B27" s="438"/>
      <c r="C27" s="428"/>
      <c r="D27" s="428"/>
      <c r="E27" s="429"/>
      <c r="F27" s="429"/>
      <c r="G27" s="424"/>
      <c r="H27" s="429"/>
      <c r="I27" s="429"/>
      <c r="J27" s="424"/>
      <c r="K27" s="429"/>
      <c r="L27" s="429"/>
      <c r="M27" s="424"/>
      <c r="N27" s="676"/>
      <c r="O27" s="429"/>
      <c r="P27" s="424"/>
      <c r="Q27" s="429"/>
      <c r="R27" s="429"/>
      <c r="S27" s="424"/>
      <c r="T27" s="429"/>
      <c r="U27" s="429"/>
      <c r="V27" s="424"/>
      <c r="W27" s="676"/>
      <c r="X27" s="676"/>
      <c r="Y27" s="424"/>
      <c r="Z27" s="676"/>
      <c r="AA27" s="676"/>
      <c r="AB27" s="424"/>
      <c r="AC27" s="808"/>
      <c r="AD27" s="808"/>
      <c r="AE27" s="806"/>
    </row>
    <row r="28" spans="1:31" s="442" customFormat="1">
      <c r="A28" s="439"/>
      <c r="B28" s="440" t="s">
        <v>459</v>
      </c>
      <c r="C28" s="428"/>
      <c r="D28" s="441"/>
      <c r="E28" s="441"/>
      <c r="F28" s="441"/>
      <c r="G28" s="441"/>
      <c r="H28" s="441"/>
      <c r="I28" s="441"/>
      <c r="J28" s="441"/>
      <c r="K28" s="441"/>
      <c r="L28" s="441"/>
      <c r="M28" s="441"/>
      <c r="N28" s="677"/>
      <c r="O28" s="441"/>
      <c r="P28" s="441"/>
      <c r="Q28" s="441"/>
      <c r="R28" s="441"/>
      <c r="S28" s="441"/>
      <c r="T28" s="441"/>
      <c r="U28" s="441"/>
      <c r="V28" s="441"/>
      <c r="W28" s="677"/>
      <c r="X28" s="677"/>
      <c r="Y28" s="441"/>
      <c r="Z28" s="677"/>
      <c r="AA28" s="677"/>
      <c r="AB28" s="441"/>
      <c r="AC28" s="809"/>
      <c r="AD28" s="809"/>
      <c r="AE28" s="810"/>
    </row>
    <row r="29" spans="1:31" s="446" customFormat="1">
      <c r="A29" s="443" t="s">
        <v>395</v>
      </c>
      <c r="B29" s="440" t="s">
        <v>460</v>
      </c>
      <c r="C29" s="444"/>
      <c r="D29" s="445"/>
      <c r="E29" s="445"/>
      <c r="F29" s="445"/>
      <c r="G29" s="445"/>
      <c r="H29" s="445"/>
      <c r="I29" s="445"/>
      <c r="J29" s="445"/>
      <c r="K29" s="445"/>
      <c r="L29" s="445"/>
      <c r="M29" s="445"/>
      <c r="N29" s="678"/>
      <c r="O29" s="445"/>
      <c r="P29" s="445"/>
      <c r="Q29" s="445"/>
      <c r="R29" s="445"/>
      <c r="S29" s="445"/>
      <c r="T29" s="445"/>
      <c r="U29" s="445"/>
      <c r="V29" s="445"/>
      <c r="W29" s="678"/>
      <c r="X29" s="678"/>
      <c r="Y29" s="445"/>
      <c r="Z29" s="678"/>
      <c r="AA29" s="678"/>
      <c r="AB29" s="445"/>
      <c r="AC29" s="811"/>
      <c r="AD29" s="811"/>
      <c r="AE29" s="812"/>
    </row>
    <row r="30" spans="1:31" s="446" customFormat="1">
      <c r="A30" s="443" t="s">
        <v>399</v>
      </c>
      <c r="B30" s="440" t="s">
        <v>461</v>
      </c>
      <c r="C30" s="444"/>
      <c r="D30" s="445"/>
      <c r="E30" s="445"/>
      <c r="F30" s="445"/>
      <c r="G30" s="445"/>
      <c r="H30" s="445"/>
      <c r="I30" s="445"/>
      <c r="J30" s="445"/>
      <c r="K30" s="445"/>
      <c r="L30" s="445"/>
      <c r="M30" s="445"/>
      <c r="N30" s="678"/>
      <c r="O30" s="445"/>
      <c r="P30" s="445"/>
      <c r="Q30" s="445"/>
      <c r="R30" s="445"/>
      <c r="S30" s="445"/>
      <c r="T30" s="445"/>
      <c r="U30" s="445"/>
      <c r="V30" s="445"/>
      <c r="W30" s="678"/>
      <c r="X30" s="678"/>
      <c r="Y30" s="445"/>
      <c r="Z30" s="678"/>
      <c r="AA30" s="678"/>
      <c r="AB30" s="445"/>
      <c r="AC30" s="811"/>
      <c r="AD30" s="811"/>
      <c r="AE30" s="812"/>
    </row>
    <row r="31" spans="1:31" s="446" customFormat="1" ht="25.5">
      <c r="A31" s="443" t="s">
        <v>403</v>
      </c>
      <c r="B31" s="440" t="s">
        <v>462</v>
      </c>
      <c r="C31" s="444"/>
      <c r="D31" s="445"/>
      <c r="E31" s="445"/>
      <c r="F31" s="445"/>
      <c r="G31" s="445"/>
      <c r="H31" s="445"/>
      <c r="I31" s="445"/>
      <c r="J31" s="445"/>
      <c r="K31" s="445"/>
      <c r="L31" s="445"/>
      <c r="M31" s="445"/>
      <c r="N31" s="678"/>
      <c r="O31" s="445"/>
      <c r="P31" s="445"/>
      <c r="Q31" s="445"/>
      <c r="R31" s="445"/>
      <c r="S31" s="445"/>
      <c r="T31" s="445"/>
      <c r="U31" s="445"/>
      <c r="V31" s="445"/>
      <c r="W31" s="678"/>
      <c r="X31" s="678"/>
      <c r="Y31" s="445"/>
      <c r="Z31" s="678"/>
      <c r="AA31" s="678"/>
      <c r="AB31" s="445"/>
      <c r="AC31" s="811"/>
      <c r="AD31" s="811"/>
      <c r="AE31" s="812"/>
    </row>
    <row r="32" spans="1:31" s="446" customFormat="1">
      <c r="A32" s="443" t="s">
        <v>406</v>
      </c>
      <c r="B32" s="440" t="s">
        <v>463</v>
      </c>
      <c r="C32" s="444"/>
      <c r="D32" s="445"/>
      <c r="E32" s="445"/>
      <c r="F32" s="445"/>
      <c r="G32" s="445"/>
      <c r="H32" s="445"/>
      <c r="I32" s="445"/>
      <c r="J32" s="445"/>
      <c r="K32" s="445"/>
      <c r="L32" s="445"/>
      <c r="M32" s="445"/>
      <c r="N32" s="678"/>
      <c r="O32" s="445"/>
      <c r="P32" s="445"/>
      <c r="Q32" s="445"/>
      <c r="R32" s="445"/>
      <c r="S32" s="445"/>
      <c r="T32" s="445"/>
      <c r="U32" s="445"/>
      <c r="V32" s="445"/>
      <c r="W32" s="678"/>
      <c r="X32" s="678"/>
      <c r="Y32" s="445"/>
      <c r="Z32" s="678"/>
      <c r="AA32" s="678"/>
      <c r="AB32" s="445"/>
      <c r="AC32" s="811"/>
      <c r="AD32" s="811"/>
      <c r="AE32" s="812"/>
    </row>
    <row r="33" spans="1:51" s="446" customFormat="1">
      <c r="A33" s="443" t="s">
        <v>408</v>
      </c>
      <c r="B33" s="440" t="s">
        <v>464</v>
      </c>
      <c r="C33" s="444"/>
      <c r="D33" s="445"/>
      <c r="E33" s="445"/>
      <c r="F33" s="445"/>
      <c r="G33" s="445"/>
      <c r="H33" s="445"/>
      <c r="I33" s="445"/>
      <c r="J33" s="445"/>
      <c r="K33" s="445"/>
      <c r="L33" s="445"/>
      <c r="M33" s="445"/>
      <c r="N33" s="678"/>
      <c r="O33" s="445"/>
      <c r="P33" s="445"/>
      <c r="Q33" s="445"/>
      <c r="R33" s="445"/>
      <c r="S33" s="445"/>
      <c r="T33" s="445"/>
      <c r="U33" s="445"/>
      <c r="V33" s="445"/>
      <c r="W33" s="678"/>
      <c r="X33" s="678"/>
      <c r="Y33" s="445"/>
      <c r="Z33" s="678"/>
      <c r="AA33" s="678"/>
      <c r="AB33" s="445"/>
      <c r="AC33" s="811"/>
      <c r="AD33" s="811"/>
      <c r="AE33" s="812"/>
    </row>
    <row r="34" spans="1:51" s="447" customFormat="1" ht="51">
      <c r="A34" s="443" t="s">
        <v>410</v>
      </c>
      <c r="B34" s="440" t="s">
        <v>465</v>
      </c>
      <c r="C34" s="444"/>
      <c r="D34" s="444"/>
      <c r="E34" s="444"/>
      <c r="F34" s="444"/>
      <c r="G34" s="444"/>
      <c r="H34" s="444"/>
      <c r="I34" s="444"/>
      <c r="J34" s="444"/>
      <c r="K34" s="444"/>
      <c r="L34" s="444"/>
      <c r="M34" s="444"/>
      <c r="N34" s="679"/>
      <c r="O34" s="444"/>
      <c r="P34" s="444"/>
      <c r="Q34" s="444"/>
      <c r="R34" s="444"/>
      <c r="S34" s="444"/>
      <c r="T34" s="444"/>
      <c r="U34" s="444"/>
      <c r="V34" s="444"/>
      <c r="W34" s="679"/>
      <c r="X34" s="679"/>
      <c r="Y34" s="444"/>
      <c r="Z34" s="679"/>
      <c r="AA34" s="679"/>
      <c r="AB34" s="444"/>
      <c r="AC34" s="813"/>
      <c r="AD34" s="813"/>
      <c r="AE34" s="814"/>
    </row>
    <row r="35" spans="1:51" s="430" customFormat="1" ht="13.5" thickBot="1">
      <c r="A35" s="434"/>
      <c r="B35" s="433"/>
      <c r="C35" s="428"/>
      <c r="D35" s="428"/>
      <c r="E35" s="429"/>
      <c r="F35" s="429"/>
      <c r="G35" s="424"/>
      <c r="H35" s="429"/>
      <c r="I35" s="429"/>
      <c r="J35" s="424"/>
      <c r="K35" s="429"/>
      <c r="L35" s="429"/>
      <c r="M35" s="424"/>
      <c r="N35" s="676"/>
      <c r="O35" s="429"/>
      <c r="P35" s="424"/>
      <c r="Q35" s="429"/>
      <c r="R35" s="429"/>
      <c r="S35" s="424"/>
      <c r="T35" s="429"/>
      <c r="U35" s="429"/>
      <c r="V35" s="424"/>
      <c r="W35" s="676"/>
      <c r="X35" s="676"/>
      <c r="Y35" s="424"/>
      <c r="Z35" s="676"/>
      <c r="AA35" s="676"/>
      <c r="AB35" s="424"/>
      <c r="AC35" s="808"/>
      <c r="AD35" s="808"/>
      <c r="AE35" s="806"/>
    </row>
    <row r="36" spans="1:51" s="453" customFormat="1" ht="13.5" thickBot="1">
      <c r="A36" s="448"/>
      <c r="B36" s="449" t="s">
        <v>466</v>
      </c>
      <c r="C36" s="450"/>
      <c r="D36" s="450"/>
      <c r="E36" s="451"/>
      <c r="F36" s="451"/>
      <c r="G36" s="452">
        <f>SUM(G7:G35)</f>
        <v>167000</v>
      </c>
      <c r="H36" s="451"/>
      <c r="I36" s="451"/>
      <c r="J36" s="452">
        <f>SUM(J7:J35)</f>
        <v>115000</v>
      </c>
      <c r="K36" s="451"/>
      <c r="L36" s="451">
        <v>175000</v>
      </c>
      <c r="M36" s="452">
        <f>SUM(M7:M35)</f>
        <v>175000</v>
      </c>
      <c r="N36" s="680"/>
      <c r="O36" s="451">
        <v>175000</v>
      </c>
      <c r="P36" s="452">
        <f>SUM(P7:P35)</f>
        <v>175000</v>
      </c>
      <c r="Q36" s="451"/>
      <c r="R36" s="451">
        <v>175000</v>
      </c>
      <c r="S36" s="452">
        <f>SUM(S7:S35)</f>
        <v>222615</v>
      </c>
      <c r="T36" s="451"/>
      <c r="U36" s="451"/>
      <c r="V36" s="452">
        <f>SUM(V7:V35)</f>
        <v>195500</v>
      </c>
      <c r="W36" s="680"/>
      <c r="X36" s="680"/>
      <c r="Y36" s="452">
        <f>SUM(Y7:Y35)</f>
        <v>87500</v>
      </c>
      <c r="Z36" s="680"/>
      <c r="AA36" s="680"/>
      <c r="AB36" s="452">
        <f>SUM(AB7:AB35)</f>
        <v>87500</v>
      </c>
      <c r="AC36" s="815"/>
      <c r="AD36" s="815"/>
      <c r="AE36" s="816">
        <f>SUM(AE7:AE35)</f>
        <v>87500</v>
      </c>
      <c r="AW36" s="454"/>
      <c r="AX36" s="454"/>
      <c r="AY36" s="454"/>
    </row>
    <row r="37" spans="1:51">
      <c r="A37" s="418"/>
      <c r="B37" s="419"/>
      <c r="C37" s="415"/>
      <c r="D37" s="415"/>
      <c r="E37" s="416"/>
      <c r="F37" s="416"/>
      <c r="G37" s="417"/>
      <c r="H37" s="416"/>
      <c r="I37" s="416"/>
      <c r="J37" s="417"/>
      <c r="K37" s="416"/>
      <c r="L37" s="416"/>
      <c r="M37" s="417"/>
      <c r="N37" s="681"/>
      <c r="O37" s="416"/>
      <c r="P37" s="417"/>
      <c r="Q37" s="416"/>
      <c r="R37" s="416"/>
      <c r="S37" s="417"/>
      <c r="T37" s="416"/>
      <c r="U37" s="416"/>
      <c r="V37" s="417"/>
      <c r="W37" s="681"/>
      <c r="X37" s="681"/>
      <c r="Y37" s="417"/>
      <c r="Z37" s="681"/>
      <c r="AA37" s="681"/>
      <c r="AB37" s="417"/>
      <c r="AC37" s="817"/>
      <c r="AD37" s="817"/>
      <c r="AE37" s="818"/>
    </row>
    <row r="38" spans="1:51" s="410" customFormat="1">
      <c r="A38" s="455">
        <v>2</v>
      </c>
      <c r="B38" s="435" t="s">
        <v>467</v>
      </c>
      <c r="C38" s="456"/>
      <c r="D38" s="456"/>
      <c r="E38" s="456"/>
      <c r="F38" s="457"/>
      <c r="G38" s="458"/>
      <c r="H38" s="456"/>
      <c r="I38" s="457"/>
      <c r="J38" s="458"/>
      <c r="K38" s="456"/>
      <c r="L38" s="457"/>
      <c r="M38" s="458"/>
      <c r="N38" s="682"/>
      <c r="O38" s="457"/>
      <c r="P38" s="458"/>
      <c r="Q38" s="456"/>
      <c r="R38" s="457"/>
      <c r="S38" s="458"/>
      <c r="T38" s="456"/>
      <c r="U38" s="457"/>
      <c r="V38" s="458"/>
      <c r="W38" s="682"/>
      <c r="X38" s="683"/>
      <c r="Y38" s="458"/>
      <c r="Z38" s="682"/>
      <c r="AA38" s="683"/>
      <c r="AB38" s="458"/>
      <c r="AC38" s="819"/>
      <c r="AD38" s="820"/>
      <c r="AE38" s="821"/>
    </row>
    <row r="39" spans="1:51">
      <c r="A39" s="418"/>
      <c r="B39" s="419"/>
      <c r="C39" s="415"/>
      <c r="D39" s="415"/>
      <c r="E39" s="416"/>
      <c r="F39" s="416"/>
      <c r="G39" s="417"/>
      <c r="H39" s="416"/>
      <c r="I39" s="416"/>
      <c r="J39" s="417"/>
      <c r="K39" s="416"/>
      <c r="L39" s="416"/>
      <c r="M39" s="417"/>
      <c r="N39" s="681"/>
      <c r="O39" s="416"/>
      <c r="P39" s="417"/>
      <c r="Q39" s="416"/>
      <c r="R39" s="416"/>
      <c r="S39" s="417"/>
      <c r="T39" s="416"/>
      <c r="U39" s="416"/>
      <c r="V39" s="417"/>
      <c r="W39" s="681"/>
      <c r="X39" s="681"/>
      <c r="Y39" s="417"/>
      <c r="Z39" s="681"/>
      <c r="AA39" s="681"/>
      <c r="AB39" s="417"/>
      <c r="AC39" s="817"/>
      <c r="AD39" s="817"/>
      <c r="AE39" s="818"/>
    </row>
    <row r="40" spans="1:51" s="410" customFormat="1">
      <c r="A40" s="455">
        <v>2.1</v>
      </c>
      <c r="B40" s="435" t="s">
        <v>468</v>
      </c>
      <c r="C40" s="456"/>
      <c r="D40" s="456"/>
      <c r="E40" s="456"/>
      <c r="F40" s="457"/>
      <c r="G40" s="458"/>
      <c r="H40" s="456"/>
      <c r="I40" s="457"/>
      <c r="J40" s="458"/>
      <c r="K40" s="456"/>
      <c r="L40" s="457"/>
      <c r="M40" s="458"/>
      <c r="N40" s="682"/>
      <c r="O40" s="457"/>
      <c r="P40" s="458"/>
      <c r="Q40" s="456"/>
      <c r="R40" s="457"/>
      <c r="S40" s="458"/>
      <c r="T40" s="456"/>
      <c r="U40" s="457"/>
      <c r="V40" s="458"/>
      <c r="W40" s="682"/>
      <c r="X40" s="683"/>
      <c r="Y40" s="458"/>
      <c r="Z40" s="682"/>
      <c r="AA40" s="683"/>
      <c r="AB40" s="458"/>
      <c r="AC40" s="819"/>
      <c r="AD40" s="820"/>
      <c r="AE40" s="821"/>
    </row>
    <row r="41" spans="1:51" s="410" customFormat="1" ht="104.25" customHeight="1">
      <c r="A41" s="455"/>
      <c r="B41" s="436" t="s">
        <v>469</v>
      </c>
      <c r="C41" s="459"/>
      <c r="D41" s="459"/>
      <c r="E41" s="459"/>
      <c r="F41" s="460"/>
      <c r="G41" s="458"/>
      <c r="H41" s="459"/>
      <c r="I41" s="460"/>
      <c r="J41" s="458"/>
      <c r="K41" s="459"/>
      <c r="L41" s="460"/>
      <c r="M41" s="458"/>
      <c r="N41" s="684"/>
      <c r="O41" s="460"/>
      <c r="P41" s="458"/>
      <c r="Q41" s="459"/>
      <c r="R41" s="460"/>
      <c r="S41" s="458"/>
      <c r="T41" s="459"/>
      <c r="U41" s="460"/>
      <c r="V41" s="458"/>
      <c r="W41" s="684"/>
      <c r="X41" s="685"/>
      <c r="Y41" s="458"/>
      <c r="Z41" s="684"/>
      <c r="AA41" s="685"/>
      <c r="AB41" s="458"/>
      <c r="AC41" s="822"/>
      <c r="AD41" s="823"/>
      <c r="AE41" s="821"/>
    </row>
    <row r="42" spans="1:51" s="410" customFormat="1">
      <c r="A42" s="455"/>
      <c r="B42" s="461" t="s">
        <v>470</v>
      </c>
      <c r="C42" s="459"/>
      <c r="D42" s="459"/>
      <c r="E42" s="459"/>
      <c r="F42" s="460"/>
      <c r="G42" s="458"/>
      <c r="H42" s="459"/>
      <c r="I42" s="460"/>
      <c r="J42" s="458"/>
      <c r="K42" s="459"/>
      <c r="L42" s="460"/>
      <c r="M42" s="458"/>
      <c r="N42" s="684"/>
      <c r="O42" s="460"/>
      <c r="P42" s="458"/>
      <c r="Q42" s="459"/>
      <c r="R42" s="460"/>
      <c r="S42" s="458"/>
      <c r="T42" s="459"/>
      <c r="U42" s="460"/>
      <c r="V42" s="458"/>
      <c r="W42" s="684"/>
      <c r="X42" s="685"/>
      <c r="Y42" s="458"/>
      <c r="Z42" s="684"/>
      <c r="AA42" s="685"/>
      <c r="AB42" s="458"/>
      <c r="AC42" s="822"/>
      <c r="AD42" s="823"/>
      <c r="AE42" s="821"/>
    </row>
    <row r="43" spans="1:51" s="410" customFormat="1">
      <c r="A43" s="462" t="s">
        <v>159</v>
      </c>
      <c r="B43" s="463" t="s">
        <v>471</v>
      </c>
      <c r="C43" s="459" t="s">
        <v>472</v>
      </c>
      <c r="D43" s="459">
        <v>35</v>
      </c>
      <c r="E43" s="464">
        <v>2400</v>
      </c>
      <c r="F43" s="464">
        <v>450</v>
      </c>
      <c r="G43" s="437">
        <f>(E43+F43)*$D43</f>
        <v>99750</v>
      </c>
      <c r="H43" s="464">
        <v>1750</v>
      </c>
      <c r="I43" s="464">
        <v>250</v>
      </c>
      <c r="J43" s="437">
        <f>(H43+I43)*$D43</f>
        <v>70000</v>
      </c>
      <c r="K43" s="464">
        <v>1750</v>
      </c>
      <c r="L43" s="464">
        <v>0</v>
      </c>
      <c r="M43" s="437">
        <f>(K43+L43)*$D43</f>
        <v>61250</v>
      </c>
      <c r="N43" s="686">
        <v>1750</v>
      </c>
      <c r="O43" s="464">
        <v>0</v>
      </c>
      <c r="P43" s="437">
        <f>(N43+O43)*$D43</f>
        <v>61250</v>
      </c>
      <c r="Q43" s="464">
        <v>1750</v>
      </c>
      <c r="R43" s="464">
        <v>0</v>
      </c>
      <c r="S43" s="437">
        <f>(Q43+R43)*$D43</f>
        <v>61250</v>
      </c>
      <c r="T43" s="464">
        <v>662</v>
      </c>
      <c r="U43" s="464">
        <v>162</v>
      </c>
      <c r="V43" s="437">
        <f>(T43+U43)*$D43</f>
        <v>28840</v>
      </c>
      <c r="W43" s="686">
        <v>935</v>
      </c>
      <c r="X43" s="686">
        <v>250</v>
      </c>
      <c r="Y43" s="437">
        <f>(W43+X43)*$D43</f>
        <v>41475</v>
      </c>
      <c r="Z43" s="686">
        <v>935</v>
      </c>
      <c r="AA43" s="686">
        <v>250</v>
      </c>
      <c r="AB43" s="437">
        <f>(Z43+AA43)*$D43</f>
        <v>41475</v>
      </c>
      <c r="AC43" s="808">
        <f>MIN(E43,K43,N43,Q43,W43)</f>
        <v>935</v>
      </c>
      <c r="AD43" s="808">
        <f>MIN(F43,X43)</f>
        <v>250</v>
      </c>
      <c r="AE43" s="721">
        <f>(AC43+AD43)*$D43</f>
        <v>41475</v>
      </c>
    </row>
    <row r="44" spans="1:51">
      <c r="A44" s="418"/>
      <c r="B44" s="419"/>
      <c r="C44" s="415"/>
      <c r="D44" s="415"/>
      <c r="E44" s="416"/>
      <c r="F44" s="416"/>
      <c r="G44" s="417"/>
      <c r="H44" s="416"/>
      <c r="I44" s="416"/>
      <c r="J44" s="417"/>
      <c r="K44" s="416"/>
      <c r="L44" s="416">
        <v>0</v>
      </c>
      <c r="M44" s="417"/>
      <c r="N44" s="681"/>
      <c r="O44" s="416">
        <v>0</v>
      </c>
      <c r="P44" s="417"/>
      <c r="Q44" s="641"/>
      <c r="R44" s="641"/>
      <c r="S44" s="417"/>
      <c r="T44" s="641"/>
      <c r="U44" s="641"/>
      <c r="V44" s="417"/>
      <c r="W44" s="681"/>
      <c r="X44" s="681"/>
      <c r="Y44" s="417"/>
      <c r="Z44" s="681"/>
      <c r="AA44" s="681"/>
      <c r="AB44" s="417"/>
      <c r="AC44" s="817"/>
      <c r="AD44" s="817"/>
      <c r="AE44" s="818"/>
    </row>
    <row r="45" spans="1:51" s="411" customFormat="1">
      <c r="A45" s="455">
        <v>2.2000000000000002</v>
      </c>
      <c r="B45" s="435" t="s">
        <v>473</v>
      </c>
      <c r="C45" s="456"/>
      <c r="D45" s="435"/>
      <c r="E45" s="456"/>
      <c r="F45" s="457"/>
      <c r="G45" s="465"/>
      <c r="H45" s="456"/>
      <c r="I45" s="457"/>
      <c r="J45" s="465"/>
      <c r="K45" s="456"/>
      <c r="L45" s="457">
        <v>0</v>
      </c>
      <c r="M45" s="465"/>
      <c r="N45" s="682"/>
      <c r="O45" s="457">
        <v>0</v>
      </c>
      <c r="P45" s="465"/>
      <c r="Q45" s="642"/>
      <c r="R45" s="643"/>
      <c r="S45" s="465"/>
      <c r="T45" s="642"/>
      <c r="U45" s="643"/>
      <c r="V45" s="465"/>
      <c r="W45" s="682"/>
      <c r="X45" s="683"/>
      <c r="Y45" s="465"/>
      <c r="Z45" s="682"/>
      <c r="AA45" s="683"/>
      <c r="AB45" s="465"/>
      <c r="AC45" s="819"/>
      <c r="AD45" s="820"/>
      <c r="AE45" s="825"/>
    </row>
    <row r="46" spans="1:51" s="410" customFormat="1" ht="76.5">
      <c r="A46" s="462"/>
      <c r="B46" s="436" t="s">
        <v>474</v>
      </c>
      <c r="C46" s="459"/>
      <c r="D46" s="436"/>
      <c r="E46" s="459"/>
      <c r="F46" s="460"/>
      <c r="G46" s="458"/>
      <c r="H46" s="459"/>
      <c r="I46" s="460"/>
      <c r="J46" s="458"/>
      <c r="K46" s="459"/>
      <c r="L46" s="460">
        <v>0</v>
      </c>
      <c r="M46" s="458"/>
      <c r="N46" s="684"/>
      <c r="O46" s="460">
        <v>0</v>
      </c>
      <c r="P46" s="458"/>
      <c r="Q46" s="644"/>
      <c r="R46" s="645"/>
      <c r="S46" s="458"/>
      <c r="T46" s="644"/>
      <c r="U46" s="645"/>
      <c r="V46" s="458"/>
      <c r="W46" s="684"/>
      <c r="X46" s="685"/>
      <c r="Y46" s="458"/>
      <c r="Z46" s="684"/>
      <c r="AA46" s="685"/>
      <c r="AB46" s="458"/>
      <c r="AC46" s="822"/>
      <c r="AD46" s="823"/>
      <c r="AE46" s="821"/>
    </row>
    <row r="47" spans="1:51">
      <c r="A47" s="420"/>
      <c r="B47" s="414" t="s">
        <v>475</v>
      </c>
      <c r="C47" s="466"/>
      <c r="D47" s="466"/>
      <c r="E47" s="467"/>
      <c r="F47" s="468"/>
      <c r="G47" s="468"/>
      <c r="H47" s="467"/>
      <c r="I47" s="468"/>
      <c r="J47" s="468"/>
      <c r="K47" s="467"/>
      <c r="L47" s="468">
        <v>0</v>
      </c>
      <c r="M47" s="468"/>
      <c r="N47" s="467"/>
      <c r="O47" s="468">
        <v>0</v>
      </c>
      <c r="P47" s="468"/>
      <c r="Q47" s="467"/>
      <c r="R47" s="468"/>
      <c r="S47" s="468"/>
      <c r="T47" s="467"/>
      <c r="U47" s="468"/>
      <c r="V47" s="468"/>
      <c r="W47" s="467"/>
      <c r="X47" s="468"/>
      <c r="Y47" s="468"/>
      <c r="Z47" s="467"/>
      <c r="AA47" s="468"/>
      <c r="AB47" s="468"/>
      <c r="AC47" s="826"/>
      <c r="AD47" s="827"/>
      <c r="AE47" s="827"/>
    </row>
    <row r="48" spans="1:51" s="410" customFormat="1">
      <c r="A48" s="462" t="s">
        <v>159</v>
      </c>
      <c r="B48" s="463" t="str">
        <f>+B43</f>
        <v>Φ 32 mm</v>
      </c>
      <c r="C48" s="459" t="s">
        <v>472</v>
      </c>
      <c r="D48" s="459">
        <v>35</v>
      </c>
      <c r="E48" s="464">
        <v>460</v>
      </c>
      <c r="F48" s="464">
        <v>250</v>
      </c>
      <c r="G48" s="437">
        <f>(E48+F48)*$D48</f>
        <v>24850</v>
      </c>
      <c r="H48" s="464">
        <v>460</v>
      </c>
      <c r="I48" s="464">
        <v>250</v>
      </c>
      <c r="J48" s="437">
        <f>(H48+I48)*$D48</f>
        <v>24850</v>
      </c>
      <c r="K48" s="464">
        <v>1750</v>
      </c>
      <c r="L48" s="464">
        <v>0</v>
      </c>
      <c r="M48" s="437">
        <f>(K48+L48)*$D48</f>
        <v>61250</v>
      </c>
      <c r="N48" s="686">
        <v>1750</v>
      </c>
      <c r="O48" s="464">
        <v>0</v>
      </c>
      <c r="P48" s="437">
        <f>(N48+O48)*$D48</f>
        <v>61250</v>
      </c>
      <c r="Q48" s="646">
        <v>932</v>
      </c>
      <c r="R48" s="646">
        <v>189</v>
      </c>
      <c r="S48" s="437">
        <f>(Q48+R48)*$D48</f>
        <v>39235</v>
      </c>
      <c r="T48" s="646">
        <v>932</v>
      </c>
      <c r="U48" s="646">
        <v>190</v>
      </c>
      <c r="V48" s="437">
        <f>(T48+U48)*$D48</f>
        <v>39270</v>
      </c>
      <c r="W48" s="686">
        <v>200</v>
      </c>
      <c r="X48" s="686">
        <v>100</v>
      </c>
      <c r="Y48" s="437">
        <f>(W48+X48)*$D48</f>
        <v>10500</v>
      </c>
      <c r="Z48" s="686">
        <v>200</v>
      </c>
      <c r="AA48" s="686">
        <v>100</v>
      </c>
      <c r="AB48" s="437">
        <f>(Z48+AA48)*$D48</f>
        <v>10500</v>
      </c>
      <c r="AC48" s="808">
        <f>MIN(E48,K48,N48,Q48,W48)</f>
        <v>200</v>
      </c>
      <c r="AD48" s="808">
        <f>MIN(F48,R48,X48)</f>
        <v>100</v>
      </c>
      <c r="AE48" s="721">
        <f>(AC48+AD48)*$D48</f>
        <v>10500</v>
      </c>
    </row>
    <row r="49" spans="1:31" s="410" customFormat="1">
      <c r="A49" s="462"/>
      <c r="B49" s="463"/>
      <c r="C49" s="459"/>
      <c r="D49" s="459"/>
      <c r="E49" s="464"/>
      <c r="F49" s="464"/>
      <c r="G49" s="437"/>
      <c r="H49" s="464"/>
      <c r="I49" s="464"/>
      <c r="J49" s="437"/>
      <c r="K49" s="464"/>
      <c r="L49" s="464">
        <v>0</v>
      </c>
      <c r="M49" s="437"/>
      <c r="N49" s="686"/>
      <c r="O49" s="464">
        <v>0</v>
      </c>
      <c r="P49" s="437"/>
      <c r="Q49" s="646"/>
      <c r="R49" s="646"/>
      <c r="S49" s="437"/>
      <c r="T49" s="646"/>
      <c r="U49" s="646"/>
      <c r="V49" s="437"/>
      <c r="W49" s="686"/>
      <c r="X49" s="686"/>
      <c r="Y49" s="437"/>
      <c r="Z49" s="686"/>
      <c r="AA49" s="686"/>
      <c r="AB49" s="437"/>
      <c r="AC49" s="824"/>
      <c r="AD49" s="824"/>
      <c r="AE49" s="721"/>
    </row>
    <row r="50" spans="1:31" s="410" customFormat="1">
      <c r="A50" s="455">
        <v>2.2999999999999998</v>
      </c>
      <c r="B50" s="435" t="s">
        <v>476</v>
      </c>
      <c r="C50" s="459"/>
      <c r="D50" s="459"/>
      <c r="E50" s="464"/>
      <c r="F50" s="464"/>
      <c r="G50" s="437"/>
      <c r="H50" s="464"/>
      <c r="I50" s="464"/>
      <c r="J50" s="437"/>
      <c r="K50" s="464"/>
      <c r="L50" s="464">
        <v>0</v>
      </c>
      <c r="M50" s="437"/>
      <c r="N50" s="686"/>
      <c r="O50" s="464">
        <v>0</v>
      </c>
      <c r="P50" s="437"/>
      <c r="Q50" s="646"/>
      <c r="R50" s="646"/>
      <c r="S50" s="437"/>
      <c r="T50" s="646"/>
      <c r="U50" s="646"/>
      <c r="V50" s="437"/>
      <c r="W50" s="686"/>
      <c r="X50" s="686"/>
      <c r="Y50" s="437"/>
      <c r="Z50" s="686"/>
      <c r="AA50" s="686"/>
      <c r="AB50" s="437"/>
      <c r="AC50" s="824"/>
      <c r="AD50" s="824"/>
      <c r="AE50" s="721"/>
    </row>
    <row r="51" spans="1:31" s="410" customFormat="1" ht="89.25">
      <c r="A51" s="462"/>
      <c r="B51" s="436" t="s">
        <v>477</v>
      </c>
      <c r="C51" s="459"/>
      <c r="D51" s="459"/>
      <c r="E51" s="464"/>
      <c r="F51" s="464"/>
      <c r="G51" s="437"/>
      <c r="H51" s="464"/>
      <c r="I51" s="464"/>
      <c r="J51" s="437"/>
      <c r="K51" s="464"/>
      <c r="L51" s="464">
        <v>0</v>
      </c>
      <c r="M51" s="437"/>
      <c r="N51" s="686"/>
      <c r="O51" s="464">
        <v>0</v>
      </c>
      <c r="P51" s="437"/>
      <c r="Q51" s="646"/>
      <c r="R51" s="646"/>
      <c r="S51" s="437"/>
      <c r="T51" s="646"/>
      <c r="U51" s="646"/>
      <c r="V51" s="437"/>
      <c r="W51" s="686"/>
      <c r="X51" s="686"/>
      <c r="Y51" s="437"/>
      <c r="Z51" s="686"/>
      <c r="AA51" s="686"/>
      <c r="AB51" s="437"/>
      <c r="AC51" s="824"/>
      <c r="AD51" s="824"/>
      <c r="AE51" s="721"/>
    </row>
    <row r="52" spans="1:31" s="410" customFormat="1">
      <c r="A52" s="420"/>
      <c r="B52" s="414" t="s">
        <v>478</v>
      </c>
      <c r="C52" s="459"/>
      <c r="D52" s="459"/>
      <c r="E52" s="464"/>
      <c r="F52" s="464"/>
      <c r="G52" s="437"/>
      <c r="H52" s="464"/>
      <c r="I52" s="464"/>
      <c r="J52" s="437"/>
      <c r="K52" s="464"/>
      <c r="L52" s="464">
        <v>0</v>
      </c>
      <c r="M52" s="437"/>
      <c r="N52" s="686"/>
      <c r="O52" s="464">
        <v>0</v>
      </c>
      <c r="P52" s="437"/>
      <c r="Q52" s="646"/>
      <c r="R52" s="646"/>
      <c r="S52" s="437"/>
      <c r="T52" s="646"/>
      <c r="U52" s="646"/>
      <c r="V52" s="437"/>
      <c r="W52" s="686"/>
      <c r="X52" s="686"/>
      <c r="Y52" s="437"/>
      <c r="Z52" s="686"/>
      <c r="AA52" s="686"/>
      <c r="AB52" s="437"/>
      <c r="AC52" s="824"/>
      <c r="AD52" s="824"/>
      <c r="AE52" s="721"/>
    </row>
    <row r="53" spans="1:31" s="410" customFormat="1">
      <c r="A53" s="462" t="s">
        <v>159</v>
      </c>
      <c r="B53" s="436" t="str">
        <f>+B48</f>
        <v>Φ 32 mm</v>
      </c>
      <c r="C53" s="459" t="s">
        <v>103</v>
      </c>
      <c r="D53" s="459">
        <v>3</v>
      </c>
      <c r="E53" s="464">
        <v>8500</v>
      </c>
      <c r="F53" s="464">
        <v>900</v>
      </c>
      <c r="G53" s="437">
        <f>(E53+F53)*$D53</f>
        <v>28200</v>
      </c>
      <c r="H53" s="464">
        <v>4500</v>
      </c>
      <c r="I53" s="464">
        <v>600</v>
      </c>
      <c r="J53" s="437">
        <f>(H53+I53)*$D53</f>
        <v>15300</v>
      </c>
      <c r="K53" s="464">
        <v>6500</v>
      </c>
      <c r="L53" s="464">
        <v>0</v>
      </c>
      <c r="M53" s="437">
        <f>(K53+L53)*$D53</f>
        <v>19500</v>
      </c>
      <c r="N53" s="686">
        <v>6500</v>
      </c>
      <c r="O53" s="464">
        <v>0</v>
      </c>
      <c r="P53" s="437">
        <f>(N53+O53)*$D53</f>
        <v>19500</v>
      </c>
      <c r="Q53" s="646">
        <v>4712</v>
      </c>
      <c r="R53" s="646">
        <v>338</v>
      </c>
      <c r="S53" s="437">
        <f>(Q53+R53)*$D53</f>
        <v>15150</v>
      </c>
      <c r="T53" s="646">
        <v>4715</v>
      </c>
      <c r="U53" s="646">
        <v>350</v>
      </c>
      <c r="V53" s="437">
        <f>(T53+U53)*$D53</f>
        <v>15195</v>
      </c>
      <c r="W53" s="686">
        <v>3750</v>
      </c>
      <c r="X53" s="686">
        <v>1150</v>
      </c>
      <c r="Y53" s="437">
        <f>(W53+X53)*$D53</f>
        <v>14700</v>
      </c>
      <c r="Z53" s="686">
        <v>3750</v>
      </c>
      <c r="AA53" s="686">
        <v>750</v>
      </c>
      <c r="AB53" s="437">
        <f>(Z53+AA53)*$D53</f>
        <v>13500</v>
      </c>
      <c r="AC53" s="808">
        <f>MIN(E53,K53,N53,Q53,W53)</f>
        <v>3750</v>
      </c>
      <c r="AD53" s="808">
        <f>MIN(F53,R53,X53)</f>
        <v>338</v>
      </c>
      <c r="AE53" s="721">
        <f>(AC53+AD53)*$D53</f>
        <v>12264</v>
      </c>
    </row>
    <row r="54" spans="1:31" s="410" customFormat="1">
      <c r="A54" s="462"/>
      <c r="B54" s="463"/>
      <c r="C54" s="459"/>
      <c r="D54" s="459"/>
      <c r="E54" s="464"/>
      <c r="F54" s="464"/>
      <c r="G54" s="437"/>
      <c r="H54" s="464"/>
      <c r="I54" s="464"/>
      <c r="J54" s="437"/>
      <c r="K54" s="464"/>
      <c r="L54" s="464">
        <v>0</v>
      </c>
      <c r="M54" s="437"/>
      <c r="N54" s="686"/>
      <c r="O54" s="464">
        <v>0</v>
      </c>
      <c r="P54" s="437"/>
      <c r="Q54" s="646"/>
      <c r="R54" s="646"/>
      <c r="S54" s="437"/>
      <c r="T54" s="646"/>
      <c r="U54" s="646"/>
      <c r="V54" s="437"/>
      <c r="W54" s="686"/>
      <c r="X54" s="686"/>
      <c r="Y54" s="437"/>
      <c r="Z54" s="686"/>
      <c r="AA54" s="686"/>
      <c r="AB54" s="437"/>
      <c r="AC54" s="824"/>
      <c r="AD54" s="824"/>
      <c r="AE54" s="721"/>
    </row>
    <row r="55" spans="1:31" s="410" customFormat="1">
      <c r="A55" s="455">
        <v>2.4</v>
      </c>
      <c r="B55" s="469" t="s">
        <v>479</v>
      </c>
      <c r="C55" s="456"/>
      <c r="D55" s="456"/>
      <c r="E55" s="464"/>
      <c r="F55" s="464"/>
      <c r="G55" s="437"/>
      <c r="H55" s="464"/>
      <c r="I55" s="464"/>
      <c r="J55" s="437"/>
      <c r="K55" s="464"/>
      <c r="L55" s="464">
        <v>0</v>
      </c>
      <c r="M55" s="437"/>
      <c r="N55" s="686"/>
      <c r="O55" s="464">
        <v>0</v>
      </c>
      <c r="P55" s="437"/>
      <c r="Q55" s="646"/>
      <c r="R55" s="646"/>
      <c r="S55" s="437"/>
      <c r="T55" s="646"/>
      <c r="U55" s="646"/>
      <c r="V55" s="437"/>
      <c r="W55" s="686"/>
      <c r="X55" s="686"/>
      <c r="Y55" s="437"/>
      <c r="Z55" s="686"/>
      <c r="AA55" s="686"/>
      <c r="AB55" s="437"/>
      <c r="AC55" s="824"/>
      <c r="AD55" s="824"/>
      <c r="AE55" s="721"/>
    </row>
    <row r="56" spans="1:31" s="410" customFormat="1" ht="89.25">
      <c r="A56" s="462"/>
      <c r="B56" s="470" t="s">
        <v>480</v>
      </c>
      <c r="C56" s="459"/>
      <c r="D56" s="459"/>
      <c r="E56" s="464"/>
      <c r="F56" s="464"/>
      <c r="G56" s="437"/>
      <c r="H56" s="464"/>
      <c r="I56" s="464"/>
      <c r="J56" s="437"/>
      <c r="K56" s="464"/>
      <c r="L56" s="464">
        <v>0</v>
      </c>
      <c r="M56" s="437"/>
      <c r="N56" s="686"/>
      <c r="O56" s="464">
        <v>0</v>
      </c>
      <c r="P56" s="437"/>
      <c r="Q56" s="646"/>
      <c r="R56" s="646"/>
      <c r="S56" s="437"/>
      <c r="T56" s="646"/>
      <c r="U56" s="646"/>
      <c r="V56" s="437"/>
      <c r="W56" s="686"/>
      <c r="X56" s="686"/>
      <c r="Y56" s="437"/>
      <c r="Z56" s="686"/>
      <c r="AA56" s="686"/>
      <c r="AB56" s="437"/>
      <c r="AC56" s="824"/>
      <c r="AD56" s="824"/>
      <c r="AE56" s="721"/>
    </row>
    <row r="57" spans="1:31" s="410" customFormat="1">
      <c r="A57" s="420"/>
      <c r="B57" s="414" t="s">
        <v>478</v>
      </c>
      <c r="C57" s="466"/>
      <c r="D57" s="466"/>
      <c r="E57" s="464"/>
      <c r="F57" s="464"/>
      <c r="G57" s="437"/>
      <c r="H57" s="464"/>
      <c r="I57" s="464"/>
      <c r="J57" s="437"/>
      <c r="K57" s="464"/>
      <c r="L57" s="464">
        <v>0</v>
      </c>
      <c r="M57" s="437"/>
      <c r="N57" s="686"/>
      <c r="O57" s="464">
        <v>0</v>
      </c>
      <c r="P57" s="437"/>
      <c r="Q57" s="646"/>
      <c r="R57" s="646"/>
      <c r="S57" s="437"/>
      <c r="T57" s="646"/>
      <c r="U57" s="646"/>
      <c r="V57" s="437"/>
      <c r="W57" s="686"/>
      <c r="X57" s="686"/>
      <c r="Y57" s="437"/>
      <c r="Z57" s="686"/>
      <c r="AA57" s="686"/>
      <c r="AB57" s="437"/>
      <c r="AC57" s="824"/>
      <c r="AD57" s="824"/>
      <c r="AE57" s="721"/>
    </row>
    <row r="58" spans="1:31" s="410" customFormat="1">
      <c r="A58" s="462" t="s">
        <v>159</v>
      </c>
      <c r="B58" s="436" t="str">
        <f>+B53</f>
        <v>Φ 32 mm</v>
      </c>
      <c r="C58" s="459" t="s">
        <v>481</v>
      </c>
      <c r="D58" s="459">
        <v>1</v>
      </c>
      <c r="E58" s="464">
        <v>10500</v>
      </c>
      <c r="F58" s="464">
        <v>1500</v>
      </c>
      <c r="G58" s="437">
        <f>(E58+F58)*$D58</f>
        <v>12000</v>
      </c>
      <c r="H58" s="464">
        <v>5500</v>
      </c>
      <c r="I58" s="464">
        <v>1500</v>
      </c>
      <c r="J58" s="437">
        <f>(H58+I58)*$D58</f>
        <v>7000</v>
      </c>
      <c r="K58" s="464">
        <v>8500</v>
      </c>
      <c r="L58" s="464">
        <v>0</v>
      </c>
      <c r="M58" s="437">
        <f>(K58+L58)*$D58</f>
        <v>8500</v>
      </c>
      <c r="N58" s="686">
        <v>7000</v>
      </c>
      <c r="O58" s="464">
        <v>0</v>
      </c>
      <c r="P58" s="437">
        <f>(N58+O58)*$D58</f>
        <v>7000</v>
      </c>
      <c r="Q58" s="646">
        <v>5225</v>
      </c>
      <c r="R58" s="646">
        <v>338</v>
      </c>
      <c r="S58" s="437">
        <f>(Q58+R58)*$D58</f>
        <v>5563</v>
      </c>
      <c r="T58" s="646">
        <v>5200</v>
      </c>
      <c r="U58" s="646">
        <v>350</v>
      </c>
      <c r="V58" s="437">
        <f>(T58+U58)*$D58</f>
        <v>5550</v>
      </c>
      <c r="W58" s="686">
        <v>3700</v>
      </c>
      <c r="X58" s="686">
        <v>1100</v>
      </c>
      <c r="Y58" s="437">
        <f>(W58+X58)*$D58</f>
        <v>4800</v>
      </c>
      <c r="Z58" s="686">
        <v>3700</v>
      </c>
      <c r="AA58" s="686">
        <v>750</v>
      </c>
      <c r="AB58" s="437">
        <f>(Z58+AA58)*$D58</f>
        <v>4450</v>
      </c>
      <c r="AC58" s="808">
        <f>MIN(E58,K58,N58,Q58,W58)</f>
        <v>3700</v>
      </c>
      <c r="AD58" s="808">
        <f>MIN(F58,R58,X58)</f>
        <v>338</v>
      </c>
      <c r="AE58" s="721">
        <f>(AC58+AD58)*$D58</f>
        <v>4038</v>
      </c>
    </row>
    <row r="59" spans="1:31" s="410" customFormat="1">
      <c r="A59" s="462"/>
      <c r="B59" s="436"/>
      <c r="C59" s="459"/>
      <c r="D59" s="459"/>
      <c r="E59" s="464"/>
      <c r="F59" s="464"/>
      <c r="G59" s="437"/>
      <c r="H59" s="464"/>
      <c r="I59" s="464"/>
      <c r="J59" s="437"/>
      <c r="K59" s="464"/>
      <c r="L59" s="464">
        <v>0</v>
      </c>
      <c r="M59" s="437"/>
      <c r="N59" s="686"/>
      <c r="O59" s="464">
        <v>0</v>
      </c>
      <c r="P59" s="437"/>
      <c r="Q59" s="646"/>
      <c r="R59" s="646"/>
      <c r="S59" s="437"/>
      <c r="T59" s="646"/>
      <c r="U59" s="646"/>
      <c r="V59" s="437"/>
      <c r="W59" s="686"/>
      <c r="X59" s="686"/>
      <c r="Y59" s="437"/>
      <c r="Z59" s="686"/>
      <c r="AA59" s="686"/>
      <c r="AB59" s="437"/>
      <c r="AC59" s="824"/>
      <c r="AD59" s="824"/>
      <c r="AE59" s="721"/>
    </row>
    <row r="60" spans="1:31" s="410" customFormat="1">
      <c r="A60" s="455">
        <v>2.5</v>
      </c>
      <c r="B60" s="435" t="s">
        <v>482</v>
      </c>
      <c r="C60" s="456"/>
      <c r="D60" s="456"/>
      <c r="E60" s="464"/>
      <c r="F60" s="464"/>
      <c r="G60" s="437"/>
      <c r="H60" s="464"/>
      <c r="I60" s="464"/>
      <c r="J60" s="437"/>
      <c r="K60" s="464"/>
      <c r="L60" s="464">
        <v>0</v>
      </c>
      <c r="M60" s="437"/>
      <c r="N60" s="686"/>
      <c r="O60" s="464">
        <v>0</v>
      </c>
      <c r="P60" s="437"/>
      <c r="Q60" s="646"/>
      <c r="R60" s="646"/>
      <c r="S60" s="437"/>
      <c r="T60" s="646"/>
      <c r="U60" s="646"/>
      <c r="V60" s="437"/>
      <c r="W60" s="686"/>
      <c r="X60" s="686"/>
      <c r="Y60" s="437"/>
      <c r="Z60" s="686"/>
      <c r="AA60" s="686"/>
      <c r="AB60" s="437"/>
      <c r="AC60" s="824"/>
      <c r="AD60" s="824"/>
      <c r="AE60" s="721"/>
    </row>
    <row r="61" spans="1:31" s="410" customFormat="1" ht="140.25">
      <c r="A61" s="462"/>
      <c r="B61" s="436" t="s">
        <v>483</v>
      </c>
      <c r="C61" s="459"/>
      <c r="D61" s="459"/>
      <c r="E61" s="464"/>
      <c r="F61" s="464"/>
      <c r="G61" s="437"/>
      <c r="H61" s="464"/>
      <c r="I61" s="464"/>
      <c r="J61" s="437"/>
      <c r="K61" s="464"/>
      <c r="L61" s="464">
        <v>0</v>
      </c>
      <c r="M61" s="437"/>
      <c r="N61" s="686"/>
      <c r="O61" s="464">
        <v>0</v>
      </c>
      <c r="P61" s="437"/>
      <c r="Q61" s="646"/>
      <c r="R61" s="646"/>
      <c r="S61" s="437"/>
      <c r="T61" s="646"/>
      <c r="U61" s="646"/>
      <c r="V61" s="437"/>
      <c r="W61" s="686"/>
      <c r="X61" s="686"/>
      <c r="Y61" s="437"/>
      <c r="Z61" s="686"/>
      <c r="AA61" s="686"/>
      <c r="AB61" s="437"/>
      <c r="AC61" s="824"/>
      <c r="AD61" s="824"/>
      <c r="AE61" s="721"/>
    </row>
    <row r="62" spans="1:31" s="410" customFormat="1">
      <c r="A62" s="420"/>
      <c r="B62" s="414" t="s">
        <v>484</v>
      </c>
      <c r="C62" s="466"/>
      <c r="D62" s="466"/>
      <c r="E62" s="464"/>
      <c r="F62" s="464"/>
      <c r="G62" s="437"/>
      <c r="H62" s="464"/>
      <c r="I62" s="464"/>
      <c r="J62" s="437"/>
      <c r="K62" s="464"/>
      <c r="L62" s="464">
        <v>0</v>
      </c>
      <c r="M62" s="437"/>
      <c r="N62" s="686"/>
      <c r="O62" s="464">
        <v>0</v>
      </c>
      <c r="P62" s="437"/>
      <c r="Q62" s="646"/>
      <c r="R62" s="646"/>
      <c r="S62" s="437"/>
      <c r="T62" s="646"/>
      <c r="U62" s="646"/>
      <c r="V62" s="437"/>
      <c r="W62" s="686"/>
      <c r="X62" s="686"/>
      <c r="Y62" s="437"/>
      <c r="Z62" s="686"/>
      <c r="AA62" s="686"/>
      <c r="AB62" s="437"/>
      <c r="AC62" s="824"/>
      <c r="AD62" s="824"/>
      <c r="AE62" s="721"/>
    </row>
    <row r="63" spans="1:31" s="410" customFormat="1">
      <c r="A63" s="462" t="s">
        <v>159</v>
      </c>
      <c r="B63" s="436" t="str">
        <f>+B58</f>
        <v>Φ 32 mm</v>
      </c>
      <c r="C63" s="459" t="s">
        <v>481</v>
      </c>
      <c r="D63" s="459">
        <v>1</v>
      </c>
      <c r="E63" s="464">
        <v>16500</v>
      </c>
      <c r="F63" s="464">
        <v>2500</v>
      </c>
      <c r="G63" s="437">
        <f>(E63+F63)*$D63</f>
        <v>19000</v>
      </c>
      <c r="H63" s="464">
        <v>12500</v>
      </c>
      <c r="I63" s="464">
        <v>1500</v>
      </c>
      <c r="J63" s="437">
        <f>(H63+I63)*$D63</f>
        <v>14000</v>
      </c>
      <c r="K63" s="464">
        <v>12500</v>
      </c>
      <c r="L63" s="464">
        <v>0</v>
      </c>
      <c r="M63" s="437">
        <f>(K63+L63)*$D63</f>
        <v>12500</v>
      </c>
      <c r="N63" s="686">
        <v>19500</v>
      </c>
      <c r="O63" s="464">
        <v>0</v>
      </c>
      <c r="P63" s="437">
        <f>(N63+O63)*$D63</f>
        <v>19500</v>
      </c>
      <c r="Q63" s="646">
        <v>57510</v>
      </c>
      <c r="R63" s="646">
        <v>1958</v>
      </c>
      <c r="S63" s="437">
        <f>(Q63+R63)*$D63</f>
        <v>59468</v>
      </c>
      <c r="T63" s="646"/>
      <c r="U63" s="646"/>
      <c r="V63" s="437">
        <f>(T63+U63)*$D63</f>
        <v>0</v>
      </c>
      <c r="W63" s="686">
        <v>5800</v>
      </c>
      <c r="X63" s="686">
        <v>1200</v>
      </c>
      <c r="Y63" s="437">
        <f>(W63+X63)*$D63</f>
        <v>7000</v>
      </c>
      <c r="Z63" s="686">
        <v>5800</v>
      </c>
      <c r="AA63" s="686">
        <v>1200</v>
      </c>
      <c r="AB63" s="437">
        <f>(Z63+AA63)*$D63</f>
        <v>7000</v>
      </c>
      <c r="AC63" s="808">
        <f>MIN(E63,K63,N63,Q63,W63)</f>
        <v>5800</v>
      </c>
      <c r="AD63" s="808">
        <f>MIN(F63,R63,X63)</f>
        <v>1200</v>
      </c>
      <c r="AE63" s="721">
        <f>(AC63+AD63)*$D63</f>
        <v>7000</v>
      </c>
    </row>
    <row r="64" spans="1:31" s="410" customFormat="1">
      <c r="A64" s="462"/>
      <c r="B64" s="436"/>
      <c r="C64" s="459"/>
      <c r="D64" s="459"/>
      <c r="E64" s="464"/>
      <c r="F64" s="464"/>
      <c r="G64" s="437"/>
      <c r="H64" s="464"/>
      <c r="I64" s="464"/>
      <c r="J64" s="437"/>
      <c r="K64" s="464"/>
      <c r="L64" s="464">
        <v>0</v>
      </c>
      <c r="M64" s="437"/>
      <c r="N64" s="686"/>
      <c r="O64" s="464">
        <v>0</v>
      </c>
      <c r="P64" s="437"/>
      <c r="Q64" s="646"/>
      <c r="R64" s="646"/>
      <c r="S64" s="437"/>
      <c r="T64" s="646"/>
      <c r="U64" s="646"/>
      <c r="V64" s="437"/>
      <c r="W64" s="686"/>
      <c r="X64" s="686"/>
      <c r="Y64" s="437"/>
      <c r="Z64" s="686"/>
      <c r="AA64" s="686"/>
      <c r="AB64" s="437"/>
      <c r="AC64" s="824"/>
      <c r="AD64" s="824"/>
      <c r="AE64" s="721"/>
    </row>
    <row r="65" spans="1:31" s="410" customFormat="1">
      <c r="A65" s="455">
        <v>2.6</v>
      </c>
      <c r="B65" s="435" t="s">
        <v>485</v>
      </c>
      <c r="C65" s="456"/>
      <c r="D65" s="456"/>
      <c r="E65" s="464"/>
      <c r="F65" s="464"/>
      <c r="G65" s="437"/>
      <c r="H65" s="464"/>
      <c r="I65" s="464"/>
      <c r="J65" s="437"/>
      <c r="K65" s="464"/>
      <c r="L65" s="464">
        <v>0</v>
      </c>
      <c r="M65" s="437"/>
      <c r="N65" s="686"/>
      <c r="O65" s="464">
        <v>0</v>
      </c>
      <c r="P65" s="437"/>
      <c r="Q65" s="646"/>
      <c r="R65" s="646"/>
      <c r="S65" s="437"/>
      <c r="T65" s="646"/>
      <c r="U65" s="646"/>
      <c r="V65" s="437"/>
      <c r="W65" s="686"/>
      <c r="X65" s="686"/>
      <c r="Y65" s="437"/>
      <c r="Z65" s="686"/>
      <c r="AA65" s="686"/>
      <c r="AB65" s="437"/>
      <c r="AC65" s="824"/>
      <c r="AD65" s="824"/>
      <c r="AE65" s="721"/>
    </row>
    <row r="66" spans="1:31" s="410" customFormat="1">
      <c r="A66" s="420"/>
      <c r="B66" s="414" t="s">
        <v>486</v>
      </c>
      <c r="C66" s="466"/>
      <c r="D66" s="466"/>
      <c r="E66" s="464"/>
      <c r="F66" s="464"/>
      <c r="G66" s="437"/>
      <c r="H66" s="464"/>
      <c r="I66" s="464"/>
      <c r="J66" s="437"/>
      <c r="K66" s="464"/>
      <c r="L66" s="464">
        <v>0</v>
      </c>
      <c r="M66" s="437"/>
      <c r="N66" s="686"/>
      <c r="O66" s="464">
        <v>0</v>
      </c>
      <c r="P66" s="437"/>
      <c r="Q66" s="646"/>
      <c r="R66" s="646"/>
      <c r="S66" s="437"/>
      <c r="T66" s="646"/>
      <c r="U66" s="646"/>
      <c r="V66" s="437"/>
      <c r="W66" s="686"/>
      <c r="X66" s="686"/>
      <c r="Y66" s="437"/>
      <c r="Z66" s="686"/>
      <c r="AA66" s="686"/>
      <c r="AB66" s="437"/>
      <c r="AC66" s="824"/>
      <c r="AD66" s="824"/>
      <c r="AE66" s="721"/>
    </row>
    <row r="67" spans="1:31" s="410" customFormat="1">
      <c r="A67" s="455"/>
      <c r="B67" s="435" t="s">
        <v>487</v>
      </c>
      <c r="C67" s="456"/>
      <c r="D67" s="456"/>
      <c r="E67" s="464"/>
      <c r="F67" s="464"/>
      <c r="G67" s="437"/>
      <c r="H67" s="464"/>
      <c r="I67" s="464"/>
      <c r="J67" s="437"/>
      <c r="K67" s="464"/>
      <c r="L67" s="464">
        <v>0</v>
      </c>
      <c r="M67" s="437"/>
      <c r="N67" s="686"/>
      <c r="O67" s="464">
        <v>0</v>
      </c>
      <c r="P67" s="437"/>
      <c r="Q67" s="646"/>
      <c r="R67" s="646"/>
      <c r="S67" s="437"/>
      <c r="T67" s="646"/>
      <c r="U67" s="646"/>
      <c r="V67" s="437"/>
      <c r="W67" s="686"/>
      <c r="X67" s="686"/>
      <c r="Y67" s="437"/>
      <c r="Z67" s="686"/>
      <c r="AA67" s="686"/>
      <c r="AB67" s="437"/>
      <c r="AC67" s="824"/>
      <c r="AD67" s="824"/>
      <c r="AE67" s="721"/>
    </row>
    <row r="68" spans="1:31" s="410" customFormat="1" ht="25.5">
      <c r="A68" s="462" t="s">
        <v>159</v>
      </c>
      <c r="B68" s="436" t="s">
        <v>488</v>
      </c>
      <c r="C68" s="459" t="s">
        <v>103</v>
      </c>
      <c r="D68" s="459">
        <v>2</v>
      </c>
      <c r="E68" s="464">
        <v>4500</v>
      </c>
      <c r="F68" s="464">
        <v>1000</v>
      </c>
      <c r="G68" s="437">
        <f>(E68+F68)*$D68</f>
        <v>11000</v>
      </c>
      <c r="H68" s="464">
        <v>2650</v>
      </c>
      <c r="I68" s="464">
        <v>750</v>
      </c>
      <c r="J68" s="437">
        <f>(H68+I68)*$D68</f>
        <v>6800</v>
      </c>
      <c r="K68" s="464">
        <v>16500</v>
      </c>
      <c r="L68" s="464">
        <v>0</v>
      </c>
      <c r="M68" s="437">
        <f>(K68+L68)*$D68</f>
        <v>33000</v>
      </c>
      <c r="N68" s="686">
        <v>7500</v>
      </c>
      <c r="O68" s="464">
        <v>0</v>
      </c>
      <c r="P68" s="437">
        <f>(N68+O68)*$D68</f>
        <v>15000</v>
      </c>
      <c r="Q68" s="646">
        <v>2500</v>
      </c>
      <c r="R68" s="646">
        <v>1200</v>
      </c>
      <c r="S68" s="437">
        <f>(Q68+R68)*$D68</f>
        <v>7400</v>
      </c>
      <c r="T68" s="646">
        <v>2500</v>
      </c>
      <c r="U68" s="646">
        <v>500</v>
      </c>
      <c r="V68" s="437">
        <f>(T68+U68)*$D68</f>
        <v>6000</v>
      </c>
      <c r="W68" s="686">
        <v>1700</v>
      </c>
      <c r="X68" s="686">
        <v>450</v>
      </c>
      <c r="Y68" s="437">
        <f>(W68+X68)*$D68</f>
        <v>4300</v>
      </c>
      <c r="Z68" s="686">
        <v>1700</v>
      </c>
      <c r="AA68" s="686">
        <v>450</v>
      </c>
      <c r="AB68" s="437">
        <f>(Z68+AA68)*$D68</f>
        <v>4300</v>
      </c>
      <c r="AC68" s="808">
        <f>MIN(E68,K68,N68,Q68,W68)</f>
        <v>1700</v>
      </c>
      <c r="AD68" s="808">
        <f>MIN(F68,R68,X68)</f>
        <v>450</v>
      </c>
      <c r="AE68" s="721">
        <f>(AC68+AD68)*$D68</f>
        <v>4300</v>
      </c>
    </row>
    <row r="69" spans="1:31" s="410" customFormat="1">
      <c r="A69" s="455"/>
      <c r="B69" s="435"/>
      <c r="C69" s="456"/>
      <c r="D69" s="456"/>
      <c r="E69" s="464"/>
      <c r="F69" s="464"/>
      <c r="G69" s="437"/>
      <c r="H69" s="464"/>
      <c r="I69" s="464"/>
      <c r="J69" s="437"/>
      <c r="K69" s="464"/>
      <c r="L69" s="464">
        <v>0</v>
      </c>
      <c r="M69" s="437"/>
      <c r="N69" s="686"/>
      <c r="O69" s="464">
        <v>0</v>
      </c>
      <c r="P69" s="437"/>
      <c r="Q69" s="646"/>
      <c r="R69" s="646"/>
      <c r="S69" s="437"/>
      <c r="T69" s="646"/>
      <c r="U69" s="646"/>
      <c r="V69" s="437"/>
      <c r="W69" s="686"/>
      <c r="X69" s="686"/>
      <c r="Y69" s="437"/>
      <c r="Z69" s="686"/>
      <c r="AA69" s="686"/>
      <c r="AB69" s="437"/>
      <c r="AC69" s="824"/>
      <c r="AD69" s="824"/>
      <c r="AE69" s="721"/>
    </row>
    <row r="70" spans="1:31" s="410" customFormat="1">
      <c r="A70" s="455">
        <v>2.7</v>
      </c>
      <c r="B70" s="435" t="s">
        <v>489</v>
      </c>
      <c r="C70" s="456"/>
      <c r="D70" s="456"/>
      <c r="E70" s="464"/>
      <c r="F70" s="464"/>
      <c r="G70" s="437"/>
      <c r="H70" s="464"/>
      <c r="I70" s="464"/>
      <c r="J70" s="437"/>
      <c r="K70" s="464"/>
      <c r="L70" s="464">
        <v>0</v>
      </c>
      <c r="M70" s="437"/>
      <c r="N70" s="686"/>
      <c r="O70" s="464">
        <v>0</v>
      </c>
      <c r="P70" s="437"/>
      <c r="Q70" s="646"/>
      <c r="R70" s="646"/>
      <c r="S70" s="437"/>
      <c r="T70" s="646"/>
      <c r="U70" s="646"/>
      <c r="V70" s="437"/>
      <c r="W70" s="686"/>
      <c r="X70" s="686"/>
      <c r="Y70" s="437"/>
      <c r="Z70" s="686"/>
      <c r="AA70" s="686"/>
      <c r="AB70" s="437"/>
      <c r="AC70" s="824"/>
      <c r="AD70" s="824"/>
      <c r="AE70" s="721"/>
    </row>
    <row r="71" spans="1:31" s="410" customFormat="1">
      <c r="A71" s="420"/>
      <c r="B71" s="414" t="s">
        <v>490</v>
      </c>
      <c r="C71" s="466"/>
      <c r="D71" s="466"/>
      <c r="E71" s="464"/>
      <c r="F71" s="464"/>
      <c r="G71" s="437"/>
      <c r="H71" s="464"/>
      <c r="I71" s="464"/>
      <c r="J71" s="437"/>
      <c r="K71" s="464"/>
      <c r="L71" s="464">
        <v>0</v>
      </c>
      <c r="M71" s="437"/>
      <c r="N71" s="686"/>
      <c r="O71" s="464">
        <v>0</v>
      </c>
      <c r="P71" s="437"/>
      <c r="Q71" s="646"/>
      <c r="R71" s="646"/>
      <c r="S71" s="437"/>
      <c r="T71" s="646"/>
      <c r="U71" s="646"/>
      <c r="V71" s="437"/>
      <c r="W71" s="686"/>
      <c r="X71" s="686"/>
      <c r="Y71" s="437"/>
      <c r="Z71" s="686"/>
      <c r="AA71" s="686"/>
      <c r="AB71" s="437"/>
      <c r="AC71" s="824"/>
      <c r="AD71" s="824"/>
      <c r="AE71" s="721"/>
    </row>
    <row r="72" spans="1:31" s="410" customFormat="1">
      <c r="A72" s="462"/>
      <c r="B72" s="436" t="s">
        <v>491</v>
      </c>
      <c r="C72" s="459"/>
      <c r="D72" s="459"/>
      <c r="E72" s="464"/>
      <c r="F72" s="464"/>
      <c r="G72" s="437"/>
      <c r="H72" s="464"/>
      <c r="I72" s="464"/>
      <c r="J72" s="437"/>
      <c r="K72" s="464"/>
      <c r="L72" s="464">
        <v>0</v>
      </c>
      <c r="M72" s="437"/>
      <c r="N72" s="686"/>
      <c r="O72" s="464">
        <v>0</v>
      </c>
      <c r="P72" s="437"/>
      <c r="Q72" s="646"/>
      <c r="R72" s="646"/>
      <c r="S72" s="437"/>
      <c r="T72" s="646"/>
      <c r="U72" s="646"/>
      <c r="V72" s="437"/>
      <c r="W72" s="686"/>
      <c r="X72" s="686"/>
      <c r="Y72" s="437"/>
      <c r="Z72" s="686"/>
      <c r="AA72" s="686"/>
      <c r="AB72" s="437"/>
      <c r="AC72" s="824"/>
      <c r="AD72" s="824"/>
      <c r="AE72" s="721"/>
    </row>
    <row r="73" spans="1:31" s="410" customFormat="1" ht="38.25">
      <c r="A73" s="462" t="s">
        <v>159</v>
      </c>
      <c r="B73" s="436" t="s">
        <v>492</v>
      </c>
      <c r="C73" s="459" t="s">
        <v>103</v>
      </c>
      <c r="D73" s="459">
        <v>2</v>
      </c>
      <c r="E73" s="464">
        <v>8500</v>
      </c>
      <c r="F73" s="464">
        <v>1200</v>
      </c>
      <c r="G73" s="437">
        <f>(E73+F73)*$D73</f>
        <v>19400</v>
      </c>
      <c r="H73" s="464">
        <v>5200</v>
      </c>
      <c r="I73" s="464">
        <v>500</v>
      </c>
      <c r="J73" s="437">
        <f>(H73+I73)*$D73</f>
        <v>11400</v>
      </c>
      <c r="K73" s="464">
        <v>4500</v>
      </c>
      <c r="L73" s="464">
        <v>0</v>
      </c>
      <c r="M73" s="437">
        <f>(K73+L73)*$D73</f>
        <v>9000</v>
      </c>
      <c r="N73" s="686">
        <v>4500</v>
      </c>
      <c r="O73" s="464">
        <v>0</v>
      </c>
      <c r="P73" s="437">
        <f>(N73+O73)*$D73</f>
        <v>9000</v>
      </c>
      <c r="Q73" s="646">
        <f>1450*1.35</f>
        <v>1957.5000000000002</v>
      </c>
      <c r="R73" s="646">
        <f>150*1.35</f>
        <v>202.5</v>
      </c>
      <c r="S73" s="437">
        <f>(Q73+R73)*$D73</f>
        <v>4320</v>
      </c>
      <c r="T73" s="646">
        <v>2000</v>
      </c>
      <c r="U73" s="646">
        <v>200</v>
      </c>
      <c r="V73" s="437">
        <f>(T73+U73)*$D73</f>
        <v>4400</v>
      </c>
      <c r="W73" s="686">
        <v>4850</v>
      </c>
      <c r="X73" s="686">
        <v>1150</v>
      </c>
      <c r="Y73" s="437">
        <f>(W73+X73)*$D73</f>
        <v>12000</v>
      </c>
      <c r="Z73" s="686">
        <v>4850</v>
      </c>
      <c r="AA73" s="686">
        <v>1000</v>
      </c>
      <c r="AB73" s="437">
        <f>(Z73+AA73)*$D73</f>
        <v>11700</v>
      </c>
      <c r="AC73" s="808">
        <f>MIN(E73,K73,N73,Q73,W73)</f>
        <v>1957.5000000000002</v>
      </c>
      <c r="AD73" s="808">
        <f>MIN(F73,R73,X73)</f>
        <v>202.5</v>
      </c>
      <c r="AE73" s="721">
        <f>(AC73+AD73)*$D73</f>
        <v>4320</v>
      </c>
    </row>
    <row r="74" spans="1:31" s="410" customFormat="1" ht="51">
      <c r="A74" s="462" t="s">
        <v>175</v>
      </c>
      <c r="B74" s="436" t="s">
        <v>493</v>
      </c>
      <c r="C74" s="459" t="s">
        <v>103</v>
      </c>
      <c r="D74" s="459">
        <v>2</v>
      </c>
      <c r="E74" s="464">
        <v>4500</v>
      </c>
      <c r="F74" s="464">
        <v>1200</v>
      </c>
      <c r="G74" s="437">
        <f>(E74+F74)*$D74</f>
        <v>11400</v>
      </c>
      <c r="H74" s="464">
        <v>2200</v>
      </c>
      <c r="I74" s="464">
        <v>500</v>
      </c>
      <c r="J74" s="437">
        <f>(H74+I74)*$D74</f>
        <v>5400</v>
      </c>
      <c r="K74" s="464">
        <v>12400</v>
      </c>
      <c r="L74" s="464">
        <v>0</v>
      </c>
      <c r="M74" s="437">
        <f>(K74+L74)*$D74</f>
        <v>24800</v>
      </c>
      <c r="N74" s="686">
        <v>7500</v>
      </c>
      <c r="O74" s="464">
        <v>0</v>
      </c>
      <c r="P74" s="437">
        <f>(N74+O74)*$D74</f>
        <v>15000</v>
      </c>
      <c r="Q74" s="646">
        <f>1690*1.35</f>
        <v>2281.5</v>
      </c>
      <c r="R74" s="646">
        <v>203</v>
      </c>
      <c r="S74" s="437">
        <f>(Q74+R74)*$D74</f>
        <v>4969</v>
      </c>
      <c r="T74" s="646">
        <v>2300</v>
      </c>
      <c r="U74" s="646">
        <v>200</v>
      </c>
      <c r="V74" s="437">
        <f>(T74+U74)*$D74</f>
        <v>5000</v>
      </c>
      <c r="W74" s="686">
        <v>1350</v>
      </c>
      <c r="X74" s="686">
        <v>400</v>
      </c>
      <c r="Y74" s="437">
        <f>(W74+X74)*$D74</f>
        <v>3500</v>
      </c>
      <c r="Z74" s="686">
        <v>1350</v>
      </c>
      <c r="AA74" s="686">
        <v>203</v>
      </c>
      <c r="AB74" s="437">
        <f>(Z74+AA74)*$D74</f>
        <v>3106</v>
      </c>
      <c r="AC74" s="808">
        <f>MIN(E74,K74,N74,Q74,W74)</f>
        <v>1350</v>
      </c>
      <c r="AD74" s="808">
        <f>MIN(F74,R74,X74)</f>
        <v>203</v>
      </c>
      <c r="AE74" s="721">
        <f>(AC74+AD74)*$D74</f>
        <v>3106</v>
      </c>
    </row>
    <row r="75" spans="1:31" s="410" customFormat="1">
      <c r="A75" s="462" t="s">
        <v>325</v>
      </c>
      <c r="B75" s="436" t="s">
        <v>494</v>
      </c>
      <c r="C75" s="459" t="s">
        <v>103</v>
      </c>
      <c r="D75" s="459">
        <v>4</v>
      </c>
      <c r="E75" s="464">
        <v>3500</v>
      </c>
      <c r="F75" s="464">
        <v>1200</v>
      </c>
      <c r="G75" s="437">
        <f>(E75+F75)*$D75</f>
        <v>18800</v>
      </c>
      <c r="H75" s="464">
        <v>1450</v>
      </c>
      <c r="I75" s="464">
        <v>500</v>
      </c>
      <c r="J75" s="437">
        <f>(H75+I75)*$D75</f>
        <v>7800</v>
      </c>
      <c r="K75" s="464">
        <v>9500</v>
      </c>
      <c r="L75" s="464">
        <v>0</v>
      </c>
      <c r="M75" s="437">
        <f>(K75+L75)*$D75</f>
        <v>38000</v>
      </c>
      <c r="N75" s="686">
        <v>6500</v>
      </c>
      <c r="O75" s="464">
        <v>0</v>
      </c>
      <c r="P75" s="437">
        <f>(N75+O75)*$D75</f>
        <v>26000</v>
      </c>
      <c r="Q75" s="646">
        <f>3800*1.35</f>
        <v>5130</v>
      </c>
      <c r="R75" s="646">
        <f>500*1.35</f>
        <v>675</v>
      </c>
      <c r="S75" s="437">
        <f>(Q75+R75)*$D75</f>
        <v>23220</v>
      </c>
      <c r="T75" s="646">
        <v>5100</v>
      </c>
      <c r="U75" s="646">
        <v>675</v>
      </c>
      <c r="V75" s="437">
        <f>(T75+U75)*$D75</f>
        <v>23100</v>
      </c>
      <c r="W75" s="686">
        <v>850</v>
      </c>
      <c r="X75" s="686">
        <v>300</v>
      </c>
      <c r="Y75" s="437">
        <f>(W75+X75)*$D75</f>
        <v>4600</v>
      </c>
      <c r="Z75" s="686">
        <v>850</v>
      </c>
      <c r="AA75" s="686">
        <v>300</v>
      </c>
      <c r="AB75" s="437">
        <f>(Z75+AA75)*$D75</f>
        <v>4600</v>
      </c>
      <c r="AC75" s="808">
        <f>MIN(E75,K75,N75,Q75,W75)</f>
        <v>850</v>
      </c>
      <c r="AD75" s="808">
        <f>MIN(F75,R75,X75)</f>
        <v>300</v>
      </c>
      <c r="AE75" s="721">
        <f>(AC75+AD75)*$D75</f>
        <v>4600</v>
      </c>
    </row>
    <row r="76" spans="1:31">
      <c r="A76" s="418"/>
      <c r="B76" s="419"/>
      <c r="C76" s="415"/>
      <c r="D76" s="415"/>
      <c r="E76" s="416"/>
      <c r="F76" s="416"/>
      <c r="G76" s="417"/>
      <c r="H76" s="416"/>
      <c r="I76" s="416"/>
      <c r="J76" s="417"/>
      <c r="K76" s="416"/>
      <c r="L76" s="416">
        <v>0</v>
      </c>
      <c r="M76" s="417"/>
      <c r="N76" s="681"/>
      <c r="O76" s="416">
        <v>0</v>
      </c>
      <c r="P76" s="417"/>
      <c r="Q76" s="641"/>
      <c r="R76" s="641"/>
      <c r="S76" s="417"/>
      <c r="T76" s="641"/>
      <c r="U76" s="641"/>
      <c r="V76" s="417"/>
      <c r="W76" s="681"/>
      <c r="X76" s="681"/>
      <c r="Y76" s="417"/>
      <c r="Z76" s="681"/>
      <c r="AA76" s="681"/>
      <c r="AB76" s="417"/>
      <c r="AC76" s="817"/>
      <c r="AD76" s="817"/>
      <c r="AE76" s="818"/>
    </row>
    <row r="77" spans="1:31" s="447" customFormat="1" ht="12.75">
      <c r="A77" s="471">
        <v>2.8</v>
      </c>
      <c r="B77" s="433" t="s">
        <v>495</v>
      </c>
      <c r="C77" s="444"/>
      <c r="D77" s="444"/>
      <c r="E77" s="472"/>
      <c r="F77" s="429"/>
      <c r="G77" s="473"/>
      <c r="H77" s="472"/>
      <c r="I77" s="429"/>
      <c r="J77" s="473"/>
      <c r="K77" s="472"/>
      <c r="L77" s="429">
        <v>0</v>
      </c>
      <c r="M77" s="473"/>
      <c r="N77" s="687"/>
      <c r="O77" s="429">
        <v>0</v>
      </c>
      <c r="P77" s="473"/>
      <c r="Q77" s="647"/>
      <c r="R77" s="640"/>
      <c r="S77" s="473"/>
      <c r="T77" s="647"/>
      <c r="U77" s="640"/>
      <c r="V77" s="473"/>
      <c r="W77" s="687"/>
      <c r="X77" s="676"/>
      <c r="Y77" s="473"/>
      <c r="Z77" s="687"/>
      <c r="AA77" s="676"/>
      <c r="AB77" s="473"/>
      <c r="AC77" s="828"/>
      <c r="AD77" s="808"/>
      <c r="AE77" s="829"/>
    </row>
    <row r="78" spans="1:31" s="474" customFormat="1" ht="76.5">
      <c r="A78" s="434"/>
      <c r="B78" s="438" t="s">
        <v>496</v>
      </c>
      <c r="C78" s="428"/>
      <c r="D78" s="428"/>
      <c r="E78" s="429"/>
      <c r="F78" s="429"/>
      <c r="G78" s="473"/>
      <c r="H78" s="429"/>
      <c r="I78" s="429"/>
      <c r="J78" s="473"/>
      <c r="K78" s="429"/>
      <c r="L78" s="429">
        <v>0</v>
      </c>
      <c r="M78" s="473"/>
      <c r="N78" s="676"/>
      <c r="O78" s="429">
        <v>0</v>
      </c>
      <c r="P78" s="473"/>
      <c r="Q78" s="640"/>
      <c r="R78" s="640"/>
      <c r="S78" s="473"/>
      <c r="T78" s="640"/>
      <c r="U78" s="640"/>
      <c r="V78" s="473"/>
      <c r="W78" s="676"/>
      <c r="X78" s="676"/>
      <c r="Y78" s="473"/>
      <c r="Z78" s="676"/>
      <c r="AA78" s="676"/>
      <c r="AB78" s="473"/>
      <c r="AC78" s="808"/>
      <c r="AD78" s="808"/>
      <c r="AE78" s="829"/>
    </row>
    <row r="79" spans="1:31" s="474" customFormat="1" ht="12.75">
      <c r="A79" s="434"/>
      <c r="B79" s="433" t="s">
        <v>497</v>
      </c>
      <c r="C79" s="428"/>
      <c r="D79" s="428"/>
      <c r="E79" s="429"/>
      <c r="F79" s="429"/>
      <c r="G79" s="473"/>
      <c r="H79" s="429"/>
      <c r="I79" s="429"/>
      <c r="J79" s="473"/>
      <c r="K79" s="429"/>
      <c r="L79" s="429">
        <v>0</v>
      </c>
      <c r="M79" s="473"/>
      <c r="N79" s="676"/>
      <c r="O79" s="429">
        <v>0</v>
      </c>
      <c r="P79" s="473"/>
      <c r="Q79" s="640"/>
      <c r="R79" s="640"/>
      <c r="S79" s="473"/>
      <c r="T79" s="640"/>
      <c r="U79" s="640"/>
      <c r="V79" s="473"/>
      <c r="W79" s="676"/>
      <c r="X79" s="676"/>
      <c r="Y79" s="473"/>
      <c r="Z79" s="676"/>
      <c r="AA79" s="676"/>
      <c r="AB79" s="473"/>
      <c r="AC79" s="808"/>
      <c r="AD79" s="808"/>
      <c r="AE79" s="829"/>
    </row>
    <row r="80" spans="1:31" s="474" customFormat="1" ht="12.75">
      <c r="A80" s="434" t="s">
        <v>175</v>
      </c>
      <c r="B80" s="436" t="s">
        <v>471</v>
      </c>
      <c r="C80" s="428" t="s">
        <v>472</v>
      </c>
      <c r="D80" s="428">
        <v>10</v>
      </c>
      <c r="E80" s="429">
        <v>1350</v>
      </c>
      <c r="F80" s="429">
        <v>350</v>
      </c>
      <c r="G80" s="437">
        <f>(E80+F80)*$D80</f>
        <v>17000</v>
      </c>
      <c r="H80" s="429">
        <v>500</v>
      </c>
      <c r="I80" s="429">
        <v>150</v>
      </c>
      <c r="J80" s="437">
        <f>(H80+I80)*$D80</f>
        <v>6500</v>
      </c>
      <c r="K80" s="429">
        <v>540</v>
      </c>
      <c r="L80" s="429">
        <v>0</v>
      </c>
      <c r="M80" s="437">
        <f>(K80+L80)*$D80</f>
        <v>5400</v>
      </c>
      <c r="N80" s="676">
        <v>540</v>
      </c>
      <c r="O80" s="429">
        <v>0</v>
      </c>
      <c r="P80" s="437">
        <f>(N80+O80)*$D80</f>
        <v>5400</v>
      </c>
      <c r="Q80" s="640">
        <f>390*1.35</f>
        <v>526.5</v>
      </c>
      <c r="R80" s="640">
        <f>110*1.35</f>
        <v>148.5</v>
      </c>
      <c r="S80" s="437">
        <f>(Q80+R80)*$D80</f>
        <v>6750</v>
      </c>
      <c r="T80" s="640">
        <v>450</v>
      </c>
      <c r="U80" s="640">
        <v>150</v>
      </c>
      <c r="V80" s="437">
        <f>(T80+U80)*$D80</f>
        <v>6000</v>
      </c>
      <c r="W80" s="676">
        <v>310</v>
      </c>
      <c r="X80" s="676">
        <v>120</v>
      </c>
      <c r="Y80" s="437">
        <f>(W80+X80)*$D80</f>
        <v>4300</v>
      </c>
      <c r="Z80" s="676">
        <v>310</v>
      </c>
      <c r="AA80" s="676">
        <v>120</v>
      </c>
      <c r="AB80" s="437">
        <f>(Z80+AA80)*$D80</f>
        <v>4300</v>
      </c>
      <c r="AC80" s="808">
        <f>MIN(E80,K80,N80,Q80,W80)</f>
        <v>310</v>
      </c>
      <c r="AD80" s="808">
        <f>MIN(F80,R80,X80)</f>
        <v>120</v>
      </c>
      <c r="AE80" s="721">
        <f>(AC80+AD80)*$D80</f>
        <v>4300</v>
      </c>
    </row>
    <row r="81" spans="1:86" s="474" customFormat="1" ht="12.75">
      <c r="A81" s="434"/>
      <c r="B81" s="438"/>
      <c r="C81" s="428"/>
      <c r="D81" s="428"/>
      <c r="E81" s="429"/>
      <c r="F81" s="429"/>
      <c r="G81" s="473"/>
      <c r="H81" s="429"/>
      <c r="I81" s="429"/>
      <c r="J81" s="473"/>
      <c r="K81" s="429"/>
      <c r="L81" s="429">
        <v>0</v>
      </c>
      <c r="M81" s="473"/>
      <c r="N81" s="676"/>
      <c r="O81" s="429">
        <v>0</v>
      </c>
      <c r="P81" s="473"/>
      <c r="Q81" s="641"/>
      <c r="R81" s="641"/>
      <c r="S81" s="473"/>
      <c r="T81" s="641"/>
      <c r="U81" s="641"/>
      <c r="V81" s="473"/>
      <c r="W81" s="676"/>
      <c r="X81" s="676"/>
      <c r="Y81" s="473"/>
      <c r="Z81" s="676"/>
      <c r="AA81" s="676"/>
      <c r="AB81" s="473"/>
      <c r="AC81" s="808"/>
      <c r="AD81" s="808"/>
      <c r="AE81" s="829"/>
    </row>
    <row r="82" spans="1:86" s="410" customFormat="1">
      <c r="A82" s="462"/>
      <c r="B82" s="435" t="s">
        <v>498</v>
      </c>
      <c r="C82" s="459"/>
      <c r="D82" s="459"/>
      <c r="E82" s="459"/>
      <c r="F82" s="460"/>
      <c r="G82" s="458"/>
      <c r="H82" s="459"/>
      <c r="I82" s="460"/>
      <c r="J82" s="458"/>
      <c r="K82" s="459"/>
      <c r="L82" s="460">
        <v>0</v>
      </c>
      <c r="M82" s="458"/>
      <c r="N82" s="684"/>
      <c r="O82" s="460">
        <v>0</v>
      </c>
      <c r="P82" s="458"/>
      <c r="Q82" s="647"/>
      <c r="R82" s="640"/>
      <c r="S82" s="458"/>
      <c r="T82" s="647"/>
      <c r="U82" s="640"/>
      <c r="V82" s="458"/>
      <c r="W82" s="684"/>
      <c r="X82" s="685"/>
      <c r="Y82" s="458"/>
      <c r="Z82" s="684"/>
      <c r="AA82" s="685"/>
      <c r="AB82" s="458"/>
      <c r="AC82" s="822"/>
      <c r="AD82" s="823"/>
      <c r="AE82" s="821"/>
    </row>
    <row r="83" spans="1:86" s="410" customFormat="1">
      <c r="A83" s="455" t="s">
        <v>159</v>
      </c>
      <c r="B83" s="435" t="s">
        <v>499</v>
      </c>
      <c r="C83" s="459"/>
      <c r="D83" s="459"/>
      <c r="E83" s="459"/>
      <c r="F83" s="460"/>
      <c r="G83" s="458"/>
      <c r="H83" s="459"/>
      <c r="I83" s="460"/>
      <c r="J83" s="458"/>
      <c r="K83" s="459"/>
      <c r="L83" s="460">
        <v>0</v>
      </c>
      <c r="M83" s="458"/>
      <c r="N83" s="684"/>
      <c r="O83" s="460">
        <v>0</v>
      </c>
      <c r="P83" s="458"/>
      <c r="Q83" s="640"/>
      <c r="R83" s="640"/>
      <c r="S83" s="458"/>
      <c r="T83" s="640"/>
      <c r="U83" s="640"/>
      <c r="V83" s="458"/>
      <c r="W83" s="684"/>
      <c r="X83" s="685"/>
      <c r="Y83" s="458"/>
      <c r="Z83" s="684"/>
      <c r="AA83" s="685"/>
      <c r="AB83" s="458"/>
      <c r="AC83" s="822"/>
      <c r="AD83" s="823"/>
      <c r="AE83" s="821"/>
    </row>
    <row r="84" spans="1:86" s="410" customFormat="1" ht="25.5">
      <c r="A84" s="455" t="s">
        <v>175</v>
      </c>
      <c r="B84" s="435" t="s">
        <v>500</v>
      </c>
      <c r="C84" s="459"/>
      <c r="D84" s="459"/>
      <c r="E84" s="459"/>
      <c r="F84" s="460"/>
      <c r="G84" s="458"/>
      <c r="H84" s="459"/>
      <c r="I84" s="460"/>
      <c r="J84" s="458"/>
      <c r="K84" s="459"/>
      <c r="L84" s="460">
        <v>0</v>
      </c>
      <c r="M84" s="458"/>
      <c r="N84" s="684"/>
      <c r="O84" s="460">
        <v>0</v>
      </c>
      <c r="P84" s="458"/>
      <c r="Q84" s="640"/>
      <c r="R84" s="640"/>
      <c r="S84" s="458"/>
      <c r="T84" s="640"/>
      <c r="U84" s="640"/>
      <c r="V84" s="458"/>
      <c r="W84" s="684"/>
      <c r="X84" s="685"/>
      <c r="Y84" s="458"/>
      <c r="Z84" s="684"/>
      <c r="AA84" s="685"/>
      <c r="AB84" s="458"/>
      <c r="AC84" s="822"/>
      <c r="AD84" s="823"/>
      <c r="AE84" s="821"/>
    </row>
    <row r="85" spans="1:86" s="410" customFormat="1">
      <c r="A85" s="455" t="s">
        <v>325</v>
      </c>
      <c r="B85" s="435" t="s">
        <v>501</v>
      </c>
      <c r="C85" s="459"/>
      <c r="D85" s="459"/>
      <c r="E85" s="459"/>
      <c r="F85" s="460"/>
      <c r="G85" s="458"/>
      <c r="H85" s="459"/>
      <c r="I85" s="460"/>
      <c r="J85" s="458"/>
      <c r="K85" s="459"/>
      <c r="L85" s="460">
        <v>0</v>
      </c>
      <c r="M85" s="458"/>
      <c r="N85" s="684"/>
      <c r="O85" s="460">
        <v>0</v>
      </c>
      <c r="P85" s="458"/>
      <c r="Q85" s="640"/>
      <c r="R85" s="640"/>
      <c r="S85" s="458"/>
      <c r="T85" s="640"/>
      <c r="U85" s="640"/>
      <c r="V85" s="458"/>
      <c r="W85" s="684"/>
      <c r="X85" s="685"/>
      <c r="Y85" s="458"/>
      <c r="Z85" s="684"/>
      <c r="AA85" s="685"/>
      <c r="AB85" s="458"/>
      <c r="AC85" s="822"/>
      <c r="AD85" s="823"/>
      <c r="AE85" s="821"/>
    </row>
    <row r="86" spans="1:86" s="410" customFormat="1" ht="25.5">
      <c r="A86" s="455" t="s">
        <v>177</v>
      </c>
      <c r="B86" s="435" t="s">
        <v>502</v>
      </c>
      <c r="C86" s="459"/>
      <c r="D86" s="459"/>
      <c r="E86" s="459"/>
      <c r="F86" s="460"/>
      <c r="G86" s="458"/>
      <c r="H86" s="459"/>
      <c r="I86" s="460"/>
      <c r="J86" s="458"/>
      <c r="K86" s="459"/>
      <c r="L86" s="460">
        <v>0</v>
      </c>
      <c r="M86" s="458"/>
      <c r="N86" s="684"/>
      <c r="O86" s="460">
        <v>0</v>
      </c>
      <c r="P86" s="458"/>
      <c r="Q86" s="459"/>
      <c r="R86" s="460">
        <v>0</v>
      </c>
      <c r="S86" s="458"/>
      <c r="T86" s="459"/>
      <c r="U86" s="460"/>
      <c r="V86" s="458"/>
      <c r="W86" s="684"/>
      <c r="X86" s="685"/>
      <c r="Y86" s="458"/>
      <c r="Z86" s="684"/>
      <c r="AA86" s="685"/>
      <c r="AB86" s="458"/>
      <c r="AC86" s="822"/>
      <c r="AD86" s="823"/>
      <c r="AE86" s="821"/>
    </row>
    <row r="87" spans="1:86" s="410" customFormat="1" ht="38.25">
      <c r="A87" s="455" t="s">
        <v>503</v>
      </c>
      <c r="B87" s="435" t="s">
        <v>504</v>
      </c>
      <c r="C87" s="459"/>
      <c r="D87" s="459"/>
      <c r="E87" s="459"/>
      <c r="F87" s="460"/>
      <c r="G87" s="458"/>
      <c r="H87" s="459"/>
      <c r="I87" s="460"/>
      <c r="J87" s="458"/>
      <c r="K87" s="459"/>
      <c r="L87" s="460">
        <v>0</v>
      </c>
      <c r="M87" s="458"/>
      <c r="N87" s="684"/>
      <c r="O87" s="460">
        <v>0</v>
      </c>
      <c r="P87" s="458"/>
      <c r="Q87" s="459"/>
      <c r="R87" s="460">
        <v>0</v>
      </c>
      <c r="S87" s="458"/>
      <c r="T87" s="459"/>
      <c r="U87" s="460"/>
      <c r="V87" s="458"/>
      <c r="W87" s="684"/>
      <c r="X87" s="685"/>
      <c r="Y87" s="458"/>
      <c r="Z87" s="684"/>
      <c r="AA87" s="685"/>
      <c r="AB87" s="458"/>
      <c r="AC87" s="822"/>
      <c r="AD87" s="823"/>
      <c r="AE87" s="821"/>
    </row>
    <row r="88" spans="1:86" s="410" customFormat="1" ht="38.25">
      <c r="A88" s="455" t="s">
        <v>286</v>
      </c>
      <c r="B88" s="435" t="s">
        <v>505</v>
      </c>
      <c r="C88" s="459"/>
      <c r="D88" s="459"/>
      <c r="E88" s="459"/>
      <c r="F88" s="460"/>
      <c r="G88" s="458"/>
      <c r="H88" s="459"/>
      <c r="I88" s="460"/>
      <c r="J88" s="458"/>
      <c r="K88" s="459"/>
      <c r="L88" s="460">
        <v>0</v>
      </c>
      <c r="M88" s="458"/>
      <c r="N88" s="684"/>
      <c r="O88" s="460">
        <v>0</v>
      </c>
      <c r="P88" s="458"/>
      <c r="Q88" s="459"/>
      <c r="R88" s="460">
        <v>0</v>
      </c>
      <c r="S88" s="458"/>
      <c r="T88" s="459"/>
      <c r="U88" s="460"/>
      <c r="V88" s="458"/>
      <c r="W88" s="684"/>
      <c r="X88" s="685"/>
      <c r="Y88" s="458"/>
      <c r="Z88" s="684"/>
      <c r="AA88" s="685"/>
      <c r="AB88" s="458"/>
      <c r="AC88" s="822"/>
      <c r="AD88" s="823"/>
      <c r="AE88" s="821"/>
    </row>
    <row r="89" spans="1:86" ht="15.75" thickBot="1">
      <c r="A89" s="418"/>
      <c r="B89" s="419"/>
      <c r="C89" s="415"/>
      <c r="D89" s="415"/>
      <c r="E89" s="416"/>
      <c r="F89" s="416"/>
      <c r="G89" s="417"/>
      <c r="H89" s="416"/>
      <c r="I89" s="416"/>
      <c r="J89" s="417"/>
      <c r="K89" s="416"/>
      <c r="L89" s="416">
        <v>0</v>
      </c>
      <c r="M89" s="417"/>
      <c r="N89" s="681"/>
      <c r="O89" s="416">
        <v>0</v>
      </c>
      <c r="P89" s="417"/>
      <c r="Q89" s="416"/>
      <c r="R89" s="416">
        <v>0</v>
      </c>
      <c r="S89" s="417"/>
      <c r="T89" s="416"/>
      <c r="U89" s="416"/>
      <c r="V89" s="417"/>
      <c r="W89" s="681"/>
      <c r="X89" s="681"/>
      <c r="Y89" s="417"/>
      <c r="Z89" s="681"/>
      <c r="AA89" s="681"/>
      <c r="AB89" s="417"/>
      <c r="AC89" s="817"/>
      <c r="AD89" s="817"/>
      <c r="AE89" s="818"/>
    </row>
    <row r="90" spans="1:86" s="453" customFormat="1" ht="13.5" thickBot="1">
      <c r="A90" s="448"/>
      <c r="B90" s="449" t="s">
        <v>466</v>
      </c>
      <c r="C90" s="450"/>
      <c r="D90" s="450"/>
      <c r="E90" s="451"/>
      <c r="F90" s="451"/>
      <c r="G90" s="452">
        <f>SUM(G41:G89)</f>
        <v>261400</v>
      </c>
      <c r="H90" s="451"/>
      <c r="I90" s="451"/>
      <c r="J90" s="452">
        <f>SUM(J41:J89)</f>
        <v>169050</v>
      </c>
      <c r="K90" s="451"/>
      <c r="L90" s="451">
        <v>273200</v>
      </c>
      <c r="M90" s="452">
        <f>SUM(M41:M89)</f>
        <v>273200</v>
      </c>
      <c r="N90" s="680"/>
      <c r="O90" s="451">
        <v>273200</v>
      </c>
      <c r="P90" s="452">
        <f>SUM(P41:P89)</f>
        <v>238900</v>
      </c>
      <c r="Q90" s="451"/>
      <c r="R90" s="451">
        <v>273200</v>
      </c>
      <c r="S90" s="452">
        <f>SUM(S41:S89)</f>
        <v>227325</v>
      </c>
      <c r="T90" s="451"/>
      <c r="U90" s="451"/>
      <c r="V90" s="452">
        <f>SUM(V41:V89)</f>
        <v>133355</v>
      </c>
      <c r="W90" s="680"/>
      <c r="X90" s="680"/>
      <c r="Y90" s="452">
        <f>SUM(Y41:Y89)</f>
        <v>107175</v>
      </c>
      <c r="Z90" s="680"/>
      <c r="AA90" s="680"/>
      <c r="AB90" s="452">
        <f>SUM(AB41:AB89)</f>
        <v>104931</v>
      </c>
      <c r="AC90" s="815"/>
      <c r="AD90" s="815"/>
      <c r="AE90" s="816">
        <f>SUM(AE41:AE89)</f>
        <v>95903</v>
      </c>
      <c r="AW90" s="454"/>
      <c r="AX90" s="454"/>
      <c r="AY90" s="454"/>
    </row>
    <row r="91" spans="1:86">
      <c r="A91" s="418"/>
      <c r="B91" s="419"/>
      <c r="C91" s="415"/>
      <c r="D91" s="415"/>
      <c r="E91" s="416"/>
      <c r="F91" s="416"/>
      <c r="G91" s="417"/>
      <c r="H91" s="416"/>
      <c r="I91" s="416"/>
      <c r="J91" s="417"/>
      <c r="K91" s="416"/>
      <c r="L91" s="416"/>
      <c r="M91" s="417"/>
      <c r="N91" s="681"/>
      <c r="O91" s="416"/>
      <c r="P91" s="417"/>
      <c r="Q91" s="416"/>
      <c r="R91" s="416"/>
      <c r="S91" s="417"/>
      <c r="T91" s="416"/>
      <c r="U91" s="416"/>
      <c r="V91" s="417"/>
      <c r="W91" s="681"/>
      <c r="X91" s="681"/>
      <c r="Y91" s="417"/>
      <c r="Z91" s="681"/>
      <c r="AA91" s="681"/>
      <c r="AB91" s="417"/>
      <c r="AC91" s="817"/>
      <c r="AD91" s="817"/>
      <c r="AE91" s="818"/>
    </row>
    <row r="92" spans="1:86" s="410" customFormat="1">
      <c r="A92" s="475">
        <v>3</v>
      </c>
      <c r="B92" s="476" t="s">
        <v>506</v>
      </c>
      <c r="C92" s="477"/>
      <c r="D92" s="477"/>
      <c r="E92" s="478"/>
      <c r="F92" s="479"/>
      <c r="G92" s="479"/>
      <c r="H92" s="478"/>
      <c r="I92" s="479"/>
      <c r="J92" s="479"/>
      <c r="K92" s="478"/>
      <c r="L92" s="479"/>
      <c r="M92" s="479"/>
      <c r="N92" s="478"/>
      <c r="O92" s="479"/>
      <c r="P92" s="479"/>
      <c r="Q92" s="478"/>
      <c r="R92" s="479"/>
      <c r="S92" s="479"/>
      <c r="T92" s="478"/>
      <c r="U92" s="479"/>
      <c r="V92" s="479"/>
      <c r="W92" s="478"/>
      <c r="X92" s="479"/>
      <c r="Y92" s="479"/>
      <c r="Z92" s="478"/>
      <c r="AA92" s="479"/>
      <c r="AB92" s="479"/>
      <c r="AC92" s="830"/>
      <c r="AD92" s="831"/>
      <c r="AE92" s="831"/>
    </row>
    <row r="93" spans="1:86" s="481" customFormat="1" ht="12.75">
      <c r="A93" s="462"/>
      <c r="B93" s="436"/>
      <c r="C93" s="459"/>
      <c r="D93" s="459"/>
      <c r="E93" s="444"/>
      <c r="F93" s="480"/>
      <c r="G93" s="473"/>
      <c r="H93" s="444"/>
      <c r="I93" s="480"/>
      <c r="J93" s="473"/>
      <c r="K93" s="444"/>
      <c r="L93" s="480"/>
      <c r="M93" s="473"/>
      <c r="N93" s="679"/>
      <c r="O93" s="480"/>
      <c r="P93" s="473"/>
      <c r="Q93" s="444"/>
      <c r="R93" s="480"/>
      <c r="S93" s="473"/>
      <c r="T93" s="444"/>
      <c r="U93" s="480"/>
      <c r="V93" s="473"/>
      <c r="W93" s="679"/>
      <c r="X93" s="688"/>
      <c r="Y93" s="473"/>
      <c r="Z93" s="679"/>
      <c r="AA93" s="688"/>
      <c r="AB93" s="473"/>
      <c r="AC93" s="813"/>
      <c r="AD93" s="832"/>
      <c r="AE93" s="829"/>
      <c r="CC93" s="482"/>
      <c r="CD93" s="482"/>
      <c r="CE93" s="482"/>
    </row>
    <row r="94" spans="1:86" s="426" customFormat="1" ht="12.75">
      <c r="A94" s="420">
        <v>3.1</v>
      </c>
      <c r="B94" s="414" t="s">
        <v>507</v>
      </c>
      <c r="C94" s="421"/>
      <c r="D94" s="421"/>
      <c r="E94" s="422"/>
      <c r="F94" s="423"/>
      <c r="G94" s="424"/>
      <c r="H94" s="422"/>
      <c r="I94" s="423"/>
      <c r="J94" s="424"/>
      <c r="K94" s="422"/>
      <c r="L94" s="423"/>
      <c r="M94" s="424"/>
      <c r="N94" s="689"/>
      <c r="O94" s="423"/>
      <c r="P94" s="424"/>
      <c r="Q94" s="422"/>
      <c r="R94" s="423"/>
      <c r="S94" s="424"/>
      <c r="T94" s="422"/>
      <c r="U94" s="423"/>
      <c r="V94" s="424"/>
      <c r="W94" s="689"/>
      <c r="X94" s="690"/>
      <c r="Y94" s="424"/>
      <c r="Z94" s="689"/>
      <c r="AA94" s="690"/>
      <c r="AB94" s="424"/>
      <c r="AC94" s="833"/>
      <c r="AD94" s="834"/>
      <c r="AE94" s="806"/>
      <c r="CF94" s="425"/>
      <c r="CG94" s="425"/>
      <c r="CH94" s="425"/>
    </row>
    <row r="95" spans="1:86" s="484" customFormat="1" ht="76.5">
      <c r="A95" s="455"/>
      <c r="B95" s="436" t="s">
        <v>508</v>
      </c>
      <c r="C95" s="459"/>
      <c r="D95" s="459"/>
      <c r="E95" s="459"/>
      <c r="F95" s="460"/>
      <c r="G95" s="483"/>
      <c r="H95" s="459"/>
      <c r="I95" s="460"/>
      <c r="J95" s="483"/>
      <c r="K95" s="459"/>
      <c r="L95" s="460"/>
      <c r="M95" s="483"/>
      <c r="N95" s="684"/>
      <c r="O95" s="460"/>
      <c r="P95" s="483"/>
      <c r="Q95" s="459"/>
      <c r="R95" s="460"/>
      <c r="S95" s="483"/>
      <c r="T95" s="459"/>
      <c r="U95" s="460"/>
      <c r="V95" s="483"/>
      <c r="W95" s="684"/>
      <c r="X95" s="685"/>
      <c r="Y95" s="483"/>
      <c r="Z95" s="684"/>
      <c r="AA95" s="685"/>
      <c r="AB95" s="483"/>
      <c r="AC95" s="822"/>
      <c r="AD95" s="823"/>
      <c r="AE95" s="835"/>
    </row>
    <row r="96" spans="1:86" s="484" customFormat="1" ht="12.75">
      <c r="A96" s="455"/>
      <c r="B96" s="436" t="s">
        <v>509</v>
      </c>
      <c r="C96" s="459"/>
      <c r="D96" s="459"/>
      <c r="E96" s="459"/>
      <c r="F96" s="460"/>
      <c r="G96" s="483"/>
      <c r="H96" s="459"/>
      <c r="I96" s="460"/>
      <c r="J96" s="483"/>
      <c r="K96" s="459"/>
      <c r="L96" s="460"/>
      <c r="M96" s="483"/>
      <c r="N96" s="684"/>
      <c r="O96" s="460"/>
      <c r="P96" s="483"/>
      <c r="Q96" s="459"/>
      <c r="R96" s="460"/>
      <c r="S96" s="483"/>
      <c r="T96" s="459"/>
      <c r="U96" s="460"/>
      <c r="V96" s="483"/>
      <c r="W96" s="684"/>
      <c r="X96" s="685"/>
      <c r="Y96" s="483"/>
      <c r="Z96" s="684"/>
      <c r="AA96" s="685"/>
      <c r="AB96" s="483"/>
      <c r="AC96" s="822"/>
      <c r="AD96" s="823"/>
      <c r="AE96" s="835"/>
    </row>
    <row r="97" spans="1:83" s="484" customFormat="1" ht="12.75">
      <c r="A97" s="455"/>
      <c r="B97" s="436" t="s">
        <v>510</v>
      </c>
      <c r="C97" s="459"/>
      <c r="D97" s="459"/>
      <c r="E97" s="459"/>
      <c r="F97" s="460"/>
      <c r="G97" s="483"/>
      <c r="H97" s="459"/>
      <c r="I97" s="460"/>
      <c r="J97" s="483"/>
      <c r="K97" s="459"/>
      <c r="L97" s="460"/>
      <c r="M97" s="483"/>
      <c r="N97" s="684"/>
      <c r="O97" s="460"/>
      <c r="P97" s="483"/>
      <c r="Q97" s="459"/>
      <c r="R97" s="460"/>
      <c r="S97" s="483"/>
      <c r="T97" s="459"/>
      <c r="U97" s="460"/>
      <c r="V97" s="483"/>
      <c r="W97" s="684"/>
      <c r="X97" s="685"/>
      <c r="Y97" s="483"/>
      <c r="Z97" s="684"/>
      <c r="AA97" s="685"/>
      <c r="AB97" s="483"/>
      <c r="AC97" s="822"/>
      <c r="AD97" s="823"/>
      <c r="AE97" s="835"/>
    </row>
    <row r="98" spans="1:83" s="484" customFormat="1" ht="63.75">
      <c r="A98" s="455"/>
      <c r="B98" s="436" t="s">
        <v>511</v>
      </c>
      <c r="C98" s="459"/>
      <c r="D98" s="459"/>
      <c r="E98" s="459"/>
      <c r="F98" s="460"/>
      <c r="G98" s="483"/>
      <c r="H98" s="459"/>
      <c r="I98" s="460"/>
      <c r="J98" s="483"/>
      <c r="K98" s="459"/>
      <c r="L98" s="460"/>
      <c r="M98" s="483"/>
      <c r="N98" s="684"/>
      <c r="O98" s="460"/>
      <c r="P98" s="483"/>
      <c r="Q98" s="459"/>
      <c r="R98" s="460"/>
      <c r="S98" s="483"/>
      <c r="T98" s="459"/>
      <c r="U98" s="460"/>
      <c r="V98" s="483"/>
      <c r="W98" s="684"/>
      <c r="X98" s="685"/>
      <c r="Y98" s="483"/>
      <c r="Z98" s="684"/>
      <c r="AA98" s="685"/>
      <c r="AB98" s="483"/>
      <c r="AC98" s="822"/>
      <c r="AD98" s="823"/>
      <c r="AE98" s="835"/>
    </row>
    <row r="99" spans="1:83" s="484" customFormat="1" ht="12.75">
      <c r="A99" s="455"/>
      <c r="B99" s="436" t="s">
        <v>512</v>
      </c>
      <c r="C99" s="459"/>
      <c r="D99" s="459"/>
      <c r="E99" s="459"/>
      <c r="F99" s="460"/>
      <c r="G99" s="483"/>
      <c r="H99" s="459"/>
      <c r="I99" s="460"/>
      <c r="J99" s="483"/>
      <c r="K99" s="459"/>
      <c r="L99" s="460"/>
      <c r="M99" s="483"/>
      <c r="N99" s="684"/>
      <c r="O99" s="460"/>
      <c r="P99" s="483"/>
      <c r="Q99" s="459"/>
      <c r="R99" s="460"/>
      <c r="S99" s="483"/>
      <c r="T99" s="459"/>
      <c r="U99" s="460"/>
      <c r="V99" s="483"/>
      <c r="W99" s="684"/>
      <c r="X99" s="685"/>
      <c r="Y99" s="483"/>
      <c r="Z99" s="684"/>
      <c r="AA99" s="685"/>
      <c r="AB99" s="483"/>
      <c r="AC99" s="822"/>
      <c r="AD99" s="823"/>
      <c r="AE99" s="835"/>
    </row>
    <row r="100" spans="1:83" s="484" customFormat="1" ht="12.75">
      <c r="A100" s="455"/>
      <c r="B100" s="436" t="s">
        <v>513</v>
      </c>
      <c r="C100" s="459"/>
      <c r="D100" s="459"/>
      <c r="E100" s="459"/>
      <c r="F100" s="460"/>
      <c r="G100" s="483"/>
      <c r="H100" s="459"/>
      <c r="I100" s="460"/>
      <c r="J100" s="483"/>
      <c r="K100" s="459"/>
      <c r="L100" s="460"/>
      <c r="M100" s="483"/>
      <c r="N100" s="684"/>
      <c r="O100" s="460"/>
      <c r="P100" s="483"/>
      <c r="Q100" s="459"/>
      <c r="R100" s="460"/>
      <c r="S100" s="483"/>
      <c r="T100" s="459"/>
      <c r="U100" s="460"/>
      <c r="V100" s="483"/>
      <c r="W100" s="684"/>
      <c r="X100" s="685"/>
      <c r="Y100" s="483"/>
      <c r="Z100" s="684"/>
      <c r="AA100" s="685"/>
      <c r="AB100" s="483"/>
      <c r="AC100" s="822"/>
      <c r="AD100" s="823"/>
      <c r="AE100" s="835"/>
    </row>
    <row r="101" spans="1:83" s="484" customFormat="1" ht="12.75">
      <c r="A101" s="455"/>
      <c r="B101" s="436" t="s">
        <v>514</v>
      </c>
      <c r="C101" s="459"/>
      <c r="D101" s="459"/>
      <c r="E101" s="459"/>
      <c r="F101" s="460"/>
      <c r="G101" s="483"/>
      <c r="H101" s="459"/>
      <c r="I101" s="460"/>
      <c r="J101" s="483"/>
      <c r="K101" s="459"/>
      <c r="L101" s="460"/>
      <c r="M101" s="483"/>
      <c r="N101" s="684"/>
      <c r="O101" s="460"/>
      <c r="P101" s="483"/>
      <c r="Q101" s="459"/>
      <c r="R101" s="460"/>
      <c r="S101" s="483"/>
      <c r="T101" s="459"/>
      <c r="U101" s="460"/>
      <c r="V101" s="483"/>
      <c r="W101" s="684"/>
      <c r="X101" s="685"/>
      <c r="Y101" s="483"/>
      <c r="Z101" s="684"/>
      <c r="AA101" s="685"/>
      <c r="AB101" s="483"/>
      <c r="AC101" s="822"/>
      <c r="AD101" s="823"/>
      <c r="AE101" s="835"/>
    </row>
    <row r="102" spans="1:83" s="484" customFormat="1" ht="12.75">
      <c r="A102" s="455"/>
      <c r="B102" s="436" t="s">
        <v>515</v>
      </c>
      <c r="C102" s="459"/>
      <c r="D102" s="459"/>
      <c r="E102" s="459"/>
      <c r="F102" s="460"/>
      <c r="G102" s="483"/>
      <c r="H102" s="459"/>
      <c r="I102" s="460"/>
      <c r="J102" s="483"/>
      <c r="K102" s="459"/>
      <c r="L102" s="460"/>
      <c r="M102" s="483"/>
      <c r="N102" s="684"/>
      <c r="O102" s="460"/>
      <c r="P102" s="483"/>
      <c r="Q102" s="459"/>
      <c r="R102" s="460"/>
      <c r="S102" s="483"/>
      <c r="T102" s="459"/>
      <c r="U102" s="460"/>
      <c r="V102" s="483"/>
      <c r="W102" s="684"/>
      <c r="X102" s="685"/>
      <c r="Y102" s="483"/>
      <c r="Z102" s="684"/>
      <c r="AA102" s="685"/>
      <c r="AB102" s="483"/>
      <c r="AC102" s="822"/>
      <c r="AD102" s="823"/>
      <c r="AE102" s="835"/>
    </row>
    <row r="103" spans="1:83" s="484" customFormat="1" ht="12.75">
      <c r="A103" s="455"/>
      <c r="B103" s="436" t="s">
        <v>516</v>
      </c>
      <c r="C103" s="459"/>
      <c r="D103" s="459"/>
      <c r="E103" s="459"/>
      <c r="F103" s="460"/>
      <c r="G103" s="483"/>
      <c r="H103" s="459"/>
      <c r="I103" s="460"/>
      <c r="J103" s="483"/>
      <c r="K103" s="459"/>
      <c r="L103" s="460"/>
      <c r="M103" s="483"/>
      <c r="N103" s="684"/>
      <c r="O103" s="460"/>
      <c r="P103" s="483"/>
      <c r="Q103" s="459"/>
      <c r="R103" s="460"/>
      <c r="S103" s="483"/>
      <c r="T103" s="459"/>
      <c r="U103" s="460"/>
      <c r="V103" s="483"/>
      <c r="W103" s="684"/>
      <c r="X103" s="685"/>
      <c r="Y103" s="483"/>
      <c r="Z103" s="684"/>
      <c r="AA103" s="685"/>
      <c r="AB103" s="483"/>
      <c r="AC103" s="822"/>
      <c r="AD103" s="823"/>
      <c r="AE103" s="835"/>
    </row>
    <row r="104" spans="1:83" s="484" customFormat="1" ht="12.75">
      <c r="A104" s="455"/>
      <c r="B104" s="436" t="s">
        <v>517</v>
      </c>
      <c r="C104" s="459"/>
      <c r="D104" s="459"/>
      <c r="E104" s="459"/>
      <c r="F104" s="460"/>
      <c r="G104" s="483"/>
      <c r="H104" s="459"/>
      <c r="I104" s="460"/>
      <c r="J104" s="483"/>
      <c r="K104" s="459"/>
      <c r="L104" s="460"/>
      <c r="M104" s="483"/>
      <c r="N104" s="684"/>
      <c r="O104" s="460"/>
      <c r="P104" s="483"/>
      <c r="Q104" s="459"/>
      <c r="R104" s="460"/>
      <c r="S104" s="483"/>
      <c r="T104" s="459"/>
      <c r="U104" s="460"/>
      <c r="V104" s="483"/>
      <c r="W104" s="684"/>
      <c r="X104" s="685"/>
      <c r="Y104" s="483"/>
      <c r="Z104" s="684"/>
      <c r="AA104" s="685"/>
      <c r="AB104" s="483"/>
      <c r="AC104" s="822"/>
      <c r="AD104" s="823"/>
      <c r="AE104" s="835"/>
    </row>
    <row r="105" spans="1:83" s="484" customFormat="1" ht="25.5">
      <c r="A105" s="455"/>
      <c r="B105" s="436" t="s">
        <v>518</v>
      </c>
      <c r="C105" s="459"/>
      <c r="D105" s="459"/>
      <c r="E105" s="459"/>
      <c r="F105" s="460"/>
      <c r="G105" s="483"/>
      <c r="H105" s="459"/>
      <c r="I105" s="460"/>
      <c r="J105" s="483"/>
      <c r="K105" s="459"/>
      <c r="L105" s="460"/>
      <c r="M105" s="483"/>
      <c r="N105" s="684"/>
      <c r="O105" s="460"/>
      <c r="P105" s="483"/>
      <c r="Q105" s="459"/>
      <c r="R105" s="460"/>
      <c r="S105" s="483"/>
      <c r="T105" s="459"/>
      <c r="U105" s="460"/>
      <c r="V105" s="483"/>
      <c r="W105" s="684"/>
      <c r="X105" s="685"/>
      <c r="Y105" s="483"/>
      <c r="Z105" s="684"/>
      <c r="AA105" s="685"/>
      <c r="AB105" s="483"/>
      <c r="AC105" s="822"/>
      <c r="AD105" s="823"/>
      <c r="AE105" s="835"/>
    </row>
    <row r="106" spans="1:83" s="484" customFormat="1" ht="12.75">
      <c r="A106" s="455"/>
      <c r="B106" s="436" t="s">
        <v>519</v>
      </c>
      <c r="C106" s="459"/>
      <c r="D106" s="459"/>
      <c r="E106" s="459"/>
      <c r="F106" s="460"/>
      <c r="G106" s="483"/>
      <c r="H106" s="459"/>
      <c r="I106" s="460"/>
      <c r="J106" s="483"/>
      <c r="K106" s="459"/>
      <c r="L106" s="460"/>
      <c r="M106" s="483"/>
      <c r="N106" s="684"/>
      <c r="O106" s="460"/>
      <c r="P106" s="483"/>
      <c r="Q106" s="459"/>
      <c r="R106" s="460"/>
      <c r="S106" s="483"/>
      <c r="T106" s="459"/>
      <c r="U106" s="460"/>
      <c r="V106" s="483"/>
      <c r="W106" s="684"/>
      <c r="X106" s="685"/>
      <c r="Y106" s="483"/>
      <c r="Z106" s="684"/>
      <c r="AA106" s="685"/>
      <c r="AB106" s="483"/>
      <c r="AC106" s="822"/>
      <c r="AD106" s="823"/>
      <c r="AE106" s="835"/>
    </row>
    <row r="107" spans="1:83" s="474" customFormat="1" ht="12.75">
      <c r="A107" s="434"/>
      <c r="B107" s="433" t="s">
        <v>520</v>
      </c>
      <c r="C107" s="428"/>
      <c r="D107" s="428"/>
      <c r="E107" s="429"/>
      <c r="F107" s="429"/>
      <c r="G107" s="473"/>
      <c r="H107" s="429"/>
      <c r="I107" s="429"/>
      <c r="J107" s="473"/>
      <c r="K107" s="429"/>
      <c r="L107" s="429"/>
      <c r="M107" s="473"/>
      <c r="N107" s="676"/>
      <c r="O107" s="429"/>
      <c r="P107" s="473"/>
      <c r="Q107" s="429"/>
      <c r="R107" s="429"/>
      <c r="S107" s="473"/>
      <c r="T107" s="429"/>
      <c r="U107" s="429"/>
      <c r="V107" s="473"/>
      <c r="W107" s="676"/>
      <c r="X107" s="676"/>
      <c r="Y107" s="473"/>
      <c r="Z107" s="676"/>
      <c r="AA107" s="676"/>
      <c r="AB107" s="473"/>
      <c r="AC107" s="808"/>
      <c r="AD107" s="808"/>
      <c r="AE107" s="829"/>
    </row>
    <row r="108" spans="1:83" s="430" customFormat="1" ht="12.75">
      <c r="A108" s="434"/>
      <c r="B108" s="438" t="s">
        <v>521</v>
      </c>
      <c r="C108" s="428" t="s">
        <v>481</v>
      </c>
      <c r="D108" s="428">
        <v>1</v>
      </c>
      <c r="E108" s="429">
        <v>195000</v>
      </c>
      <c r="F108" s="429">
        <v>25000</v>
      </c>
      <c r="G108" s="437">
        <f>(E108+F108)*$D108</f>
        <v>220000</v>
      </c>
      <c r="H108" s="429">
        <v>155000</v>
      </c>
      <c r="I108" s="429">
        <v>15000</v>
      </c>
      <c r="J108" s="437">
        <f>(H108+I108)*$D108</f>
        <v>170000</v>
      </c>
      <c r="K108" s="429">
        <v>325000</v>
      </c>
      <c r="L108" s="429">
        <v>0</v>
      </c>
      <c r="M108" s="437">
        <f>(K108+L108)*$D108</f>
        <v>325000</v>
      </c>
      <c r="N108" s="676">
        <v>175000</v>
      </c>
      <c r="O108" s="429">
        <v>0</v>
      </c>
      <c r="P108" s="437">
        <f>(N108+O108)*$D108</f>
        <v>175000</v>
      </c>
      <c r="Q108" s="640">
        <f>298700*1.35</f>
        <v>403245</v>
      </c>
      <c r="R108" s="640">
        <f>15600*1.35</f>
        <v>21060</v>
      </c>
      <c r="S108" s="437">
        <f>(Q108+R108)*$D108</f>
        <v>424305</v>
      </c>
      <c r="T108" s="640">
        <v>265000</v>
      </c>
      <c r="U108" s="640">
        <v>20000</v>
      </c>
      <c r="V108" s="437">
        <f>(T108+U108)*$D108</f>
        <v>285000</v>
      </c>
      <c r="W108" s="676">
        <v>80000</v>
      </c>
      <c r="X108" s="676">
        <v>15000</v>
      </c>
      <c r="Y108" s="437">
        <f>(W108+X108)*$D108</f>
        <v>95000</v>
      </c>
      <c r="Z108" s="676">
        <v>80000</v>
      </c>
      <c r="AA108" s="676">
        <v>15000</v>
      </c>
      <c r="AB108" s="437">
        <f>(Z108+AA108)*$D108</f>
        <v>95000</v>
      </c>
      <c r="AC108" s="808">
        <f>MIN(E108,K108,N108,Q108,W108)</f>
        <v>80000</v>
      </c>
      <c r="AD108" s="808">
        <f>MIN(F108,R108,X108)</f>
        <v>15000</v>
      </c>
      <c r="AE108" s="721">
        <f>(AC108+AD108)*$D108</f>
        <v>95000</v>
      </c>
    </row>
    <row r="109" spans="1:83" s="453" customFormat="1" ht="13.5" thickBot="1">
      <c r="A109" s="418"/>
      <c r="B109" s="419"/>
      <c r="C109" s="415"/>
      <c r="D109" s="415"/>
      <c r="E109" s="421"/>
      <c r="F109" s="485"/>
      <c r="G109" s="473"/>
      <c r="H109" s="421"/>
      <c r="I109" s="485"/>
      <c r="J109" s="473"/>
      <c r="K109" s="421"/>
      <c r="L109" s="485"/>
      <c r="M109" s="473"/>
      <c r="N109" s="421"/>
      <c r="O109" s="485"/>
      <c r="P109" s="473"/>
      <c r="Q109" s="421"/>
      <c r="R109" s="485"/>
      <c r="S109" s="473"/>
      <c r="T109" s="421"/>
      <c r="U109" s="485"/>
      <c r="V109" s="473"/>
      <c r="W109" s="421"/>
      <c r="X109" s="485"/>
      <c r="Y109" s="473"/>
      <c r="Z109" s="421"/>
      <c r="AA109" s="485"/>
      <c r="AB109" s="473"/>
      <c r="AC109" s="836"/>
      <c r="AD109" s="837"/>
      <c r="AE109" s="829"/>
      <c r="CC109" s="454"/>
      <c r="CD109" s="454"/>
      <c r="CE109" s="454"/>
    </row>
    <row r="110" spans="1:83" s="481" customFormat="1" ht="13.5" thickBot="1">
      <c r="A110" s="486"/>
      <c r="B110" s="487" t="s">
        <v>466</v>
      </c>
      <c r="C110" s="488"/>
      <c r="D110" s="488"/>
      <c r="E110" s="489"/>
      <c r="F110" s="490"/>
      <c r="G110" s="491">
        <f>SUM(G92:G109)</f>
        <v>220000</v>
      </c>
      <c r="H110" s="489"/>
      <c r="I110" s="490"/>
      <c r="J110" s="491">
        <f>SUM(J92:J109)</f>
        <v>170000</v>
      </c>
      <c r="K110" s="489"/>
      <c r="L110" s="490"/>
      <c r="M110" s="491">
        <f>SUM(M92:M109)</f>
        <v>325000</v>
      </c>
      <c r="N110" s="489"/>
      <c r="O110" s="490"/>
      <c r="P110" s="491">
        <f>SUM(P92:P109)</f>
        <v>175000</v>
      </c>
      <c r="Q110" s="489"/>
      <c r="R110" s="490"/>
      <c r="S110" s="491">
        <f>SUM(S92:S109)</f>
        <v>424305</v>
      </c>
      <c r="T110" s="489"/>
      <c r="U110" s="490"/>
      <c r="V110" s="491">
        <f>SUM(V92:V109)</f>
        <v>285000</v>
      </c>
      <c r="W110" s="489"/>
      <c r="X110" s="490"/>
      <c r="Y110" s="491">
        <f>SUM(Y92:Y109)</f>
        <v>95000</v>
      </c>
      <c r="Z110" s="489"/>
      <c r="AA110" s="490"/>
      <c r="AB110" s="491">
        <f>SUM(AB92:AB109)</f>
        <v>95000</v>
      </c>
      <c r="AC110" s="838"/>
      <c r="AD110" s="839"/>
      <c r="AE110" s="840">
        <f>SUM(AE92:AE109)</f>
        <v>95000</v>
      </c>
      <c r="AR110" s="482"/>
      <c r="AS110" s="482"/>
      <c r="AT110" s="482"/>
    </row>
  </sheetData>
  <autoFilter ref="A3:AE110"/>
  <mergeCells count="42">
    <mergeCell ref="Z3:Z4"/>
    <mergeCell ref="AA3:AA4"/>
    <mergeCell ref="AB3:AB4"/>
    <mergeCell ref="AA5:AB5"/>
    <mergeCell ref="AC3:AC4"/>
    <mergeCell ref="AD3:AD4"/>
    <mergeCell ref="AE3:AE4"/>
    <mergeCell ref="AC5:AE5"/>
    <mergeCell ref="A1:G1"/>
    <mergeCell ref="A2:G2"/>
    <mergeCell ref="A3:A4"/>
    <mergeCell ref="B3:B4"/>
    <mergeCell ref="C3:C4"/>
    <mergeCell ref="D3:D4"/>
    <mergeCell ref="E3:E4"/>
    <mergeCell ref="F3:F4"/>
    <mergeCell ref="G3:G4"/>
    <mergeCell ref="K3:K4"/>
    <mergeCell ref="L3:L4"/>
    <mergeCell ref="M3:M4"/>
    <mergeCell ref="L5:M5"/>
    <mergeCell ref="F5:G5"/>
    <mergeCell ref="N3:N4"/>
    <mergeCell ref="O3:O4"/>
    <mergeCell ref="P3:P4"/>
    <mergeCell ref="O5:P5"/>
    <mergeCell ref="H3:H4"/>
    <mergeCell ref="I3:I4"/>
    <mergeCell ref="J3:J4"/>
    <mergeCell ref="I5:J5"/>
    <mergeCell ref="Y3:Y4"/>
    <mergeCell ref="X5:Y5"/>
    <mergeCell ref="W3:W4"/>
    <mergeCell ref="X3:X4"/>
    <mergeCell ref="T3:T4"/>
    <mergeCell ref="U3:U4"/>
    <mergeCell ref="V3:V4"/>
    <mergeCell ref="U5:V5"/>
    <mergeCell ref="R5:S5"/>
    <mergeCell ref="S3:S4"/>
    <mergeCell ref="R3:R4"/>
    <mergeCell ref="Q3:Q4"/>
  </mergeCells>
  <printOptions horizontalCentered="1" gridLines="1"/>
  <pageMargins left="0.70866141732283472" right="0.70866141732283472" top="0.74803149606299213" bottom="0.74803149606299213" header="0.31496062992125984" footer="0.31496062992125984"/>
  <pageSetup paperSize="9" scale="26" orientation="portrait" horizontalDpi="1200" verticalDpi="1200" r:id="rId1"/>
  <headerFooter>
    <oddHeader>&amp;LMEPTEK Consultants</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103"/>
  <sheetViews>
    <sheetView showZeros="0" topLeftCell="L1" zoomScale="85" zoomScaleNormal="85" zoomScaleSheetLayoutView="100" workbookViewId="0">
      <selection activeCell="Q1" sqref="Q1:S1048576"/>
    </sheetView>
  </sheetViews>
  <sheetFormatPr defaultRowHeight="15"/>
  <cols>
    <col min="1" max="1" width="9.140625" style="492"/>
    <col min="2" max="2" width="56.140625" style="412" customWidth="1"/>
    <col min="3" max="3" width="7.7109375" style="492" customWidth="1"/>
    <col min="4" max="4" width="7.7109375" style="412" customWidth="1"/>
    <col min="5" max="5" width="11.28515625" style="493" customWidth="1"/>
    <col min="6" max="6" width="11.7109375" style="493" customWidth="1"/>
    <col min="7" max="7" width="11.7109375" style="494" customWidth="1"/>
    <col min="8" max="8" width="11.28515625" style="493" customWidth="1"/>
    <col min="9" max="9" width="11.7109375" style="493" customWidth="1"/>
    <col min="10" max="10" width="11.7109375" style="494" customWidth="1"/>
    <col min="11" max="11" width="11.28515625" style="493" customWidth="1"/>
    <col min="12" max="12" width="11.7109375" style="493" customWidth="1"/>
    <col min="13" max="13" width="11.7109375" style="494" customWidth="1"/>
    <col min="14" max="14" width="11.28515625" style="493" customWidth="1"/>
    <col min="15" max="15" width="11.7109375" style="493" customWidth="1"/>
    <col min="16" max="16" width="11.7109375" style="494" customWidth="1"/>
    <col min="17" max="17" width="11.28515625" style="493" customWidth="1"/>
    <col min="18" max="18" width="11.7109375" style="493" customWidth="1"/>
    <col min="19" max="19" width="11.7109375" style="494" customWidth="1"/>
    <col min="20" max="20" width="11.28515625" style="493" customWidth="1"/>
    <col min="21" max="21" width="11.7109375" style="493" customWidth="1"/>
    <col min="22" max="22" width="11.7109375" style="494" customWidth="1"/>
    <col min="23" max="23" width="11.28515625" style="493" customWidth="1"/>
    <col min="24" max="24" width="11.7109375" style="493" customWidth="1"/>
    <col min="25" max="25" width="11.7109375" style="494" customWidth="1"/>
    <col min="26" max="26" width="11.28515625" style="493" customWidth="1"/>
    <col min="27" max="27" width="11.7109375" style="493" customWidth="1"/>
    <col min="28" max="28" width="11.7109375" style="494" customWidth="1"/>
    <col min="29" max="29" width="11.28515625" style="493" customWidth="1"/>
    <col min="30" max="30" width="11.7109375" style="493" customWidth="1"/>
    <col min="31" max="31" width="11.7109375" style="494" customWidth="1"/>
    <col min="32" max="269" width="9.140625" style="412"/>
    <col min="270" max="270" width="56.140625" style="412" customWidth="1"/>
    <col min="271" max="272" width="7.7109375" style="412" customWidth="1"/>
    <col min="273" max="273" width="11.28515625" style="412" customWidth="1"/>
    <col min="274" max="275" width="11.7109375" style="412" customWidth="1"/>
    <col min="276" max="525" width="9.140625" style="412"/>
    <col min="526" max="526" width="56.140625" style="412" customWidth="1"/>
    <col min="527" max="528" width="7.7109375" style="412" customWidth="1"/>
    <col min="529" max="529" width="11.28515625" style="412" customWidth="1"/>
    <col min="530" max="531" width="11.7109375" style="412" customWidth="1"/>
    <col min="532" max="781" width="9.140625" style="412"/>
    <col min="782" max="782" width="56.140625" style="412" customWidth="1"/>
    <col min="783" max="784" width="7.7109375" style="412" customWidth="1"/>
    <col min="785" max="785" width="11.28515625" style="412" customWidth="1"/>
    <col min="786" max="787" width="11.7109375" style="412" customWidth="1"/>
    <col min="788" max="1037" width="9.140625" style="412"/>
    <col min="1038" max="1038" width="56.140625" style="412" customWidth="1"/>
    <col min="1039" max="1040" width="7.7109375" style="412" customWidth="1"/>
    <col min="1041" max="1041" width="11.28515625" style="412" customWidth="1"/>
    <col min="1042" max="1043" width="11.7109375" style="412" customWidth="1"/>
    <col min="1044" max="1293" width="9.140625" style="412"/>
    <col min="1294" max="1294" width="56.140625" style="412" customWidth="1"/>
    <col min="1295" max="1296" width="7.7109375" style="412" customWidth="1"/>
    <col min="1297" max="1297" width="11.28515625" style="412" customWidth="1"/>
    <col min="1298" max="1299" width="11.7109375" style="412" customWidth="1"/>
    <col min="1300" max="1549" width="9.140625" style="412"/>
    <col min="1550" max="1550" width="56.140625" style="412" customWidth="1"/>
    <col min="1551" max="1552" width="7.7109375" style="412" customWidth="1"/>
    <col min="1553" max="1553" width="11.28515625" style="412" customWidth="1"/>
    <col min="1554" max="1555" width="11.7109375" style="412" customWidth="1"/>
    <col min="1556" max="1805" width="9.140625" style="412"/>
    <col min="1806" max="1806" width="56.140625" style="412" customWidth="1"/>
    <col min="1807" max="1808" width="7.7109375" style="412" customWidth="1"/>
    <col min="1809" max="1809" width="11.28515625" style="412" customWidth="1"/>
    <col min="1810" max="1811" width="11.7109375" style="412" customWidth="1"/>
    <col min="1812" max="2061" width="9.140625" style="412"/>
    <col min="2062" max="2062" width="56.140625" style="412" customWidth="1"/>
    <col min="2063" max="2064" width="7.7109375" style="412" customWidth="1"/>
    <col min="2065" max="2065" width="11.28515625" style="412" customWidth="1"/>
    <col min="2066" max="2067" width="11.7109375" style="412" customWidth="1"/>
    <col min="2068" max="2317" width="9.140625" style="412"/>
    <col min="2318" max="2318" width="56.140625" style="412" customWidth="1"/>
    <col min="2319" max="2320" width="7.7109375" style="412" customWidth="1"/>
    <col min="2321" max="2321" width="11.28515625" style="412" customWidth="1"/>
    <col min="2322" max="2323" width="11.7109375" style="412" customWidth="1"/>
    <col min="2324" max="2573" width="9.140625" style="412"/>
    <col min="2574" max="2574" width="56.140625" style="412" customWidth="1"/>
    <col min="2575" max="2576" width="7.7109375" style="412" customWidth="1"/>
    <col min="2577" max="2577" width="11.28515625" style="412" customWidth="1"/>
    <col min="2578" max="2579" width="11.7109375" style="412" customWidth="1"/>
    <col min="2580" max="2829" width="9.140625" style="412"/>
    <col min="2830" max="2830" width="56.140625" style="412" customWidth="1"/>
    <col min="2831" max="2832" width="7.7109375" style="412" customWidth="1"/>
    <col min="2833" max="2833" width="11.28515625" style="412" customWidth="1"/>
    <col min="2834" max="2835" width="11.7109375" style="412" customWidth="1"/>
    <col min="2836" max="3085" width="9.140625" style="412"/>
    <col min="3086" max="3086" width="56.140625" style="412" customWidth="1"/>
    <col min="3087" max="3088" width="7.7109375" style="412" customWidth="1"/>
    <col min="3089" max="3089" width="11.28515625" style="412" customWidth="1"/>
    <col min="3090" max="3091" width="11.7109375" style="412" customWidth="1"/>
    <col min="3092" max="3341" width="9.140625" style="412"/>
    <col min="3342" max="3342" width="56.140625" style="412" customWidth="1"/>
    <col min="3343" max="3344" width="7.7109375" style="412" customWidth="1"/>
    <col min="3345" max="3345" width="11.28515625" style="412" customWidth="1"/>
    <col min="3346" max="3347" width="11.7109375" style="412" customWidth="1"/>
    <col min="3348" max="3597" width="9.140625" style="412"/>
    <col min="3598" max="3598" width="56.140625" style="412" customWidth="1"/>
    <col min="3599" max="3600" width="7.7109375" style="412" customWidth="1"/>
    <col min="3601" max="3601" width="11.28515625" style="412" customWidth="1"/>
    <col min="3602" max="3603" width="11.7109375" style="412" customWidth="1"/>
    <col min="3604" max="3853" width="9.140625" style="412"/>
    <col min="3854" max="3854" width="56.140625" style="412" customWidth="1"/>
    <col min="3855" max="3856" width="7.7109375" style="412" customWidth="1"/>
    <col min="3857" max="3857" width="11.28515625" style="412" customWidth="1"/>
    <col min="3858" max="3859" width="11.7109375" style="412" customWidth="1"/>
    <col min="3860" max="4109" width="9.140625" style="412"/>
    <col min="4110" max="4110" width="56.140625" style="412" customWidth="1"/>
    <col min="4111" max="4112" width="7.7109375" style="412" customWidth="1"/>
    <col min="4113" max="4113" width="11.28515625" style="412" customWidth="1"/>
    <col min="4114" max="4115" width="11.7109375" style="412" customWidth="1"/>
    <col min="4116" max="4365" width="9.140625" style="412"/>
    <col min="4366" max="4366" width="56.140625" style="412" customWidth="1"/>
    <col min="4367" max="4368" width="7.7109375" style="412" customWidth="1"/>
    <col min="4369" max="4369" width="11.28515625" style="412" customWidth="1"/>
    <col min="4370" max="4371" width="11.7109375" style="412" customWidth="1"/>
    <col min="4372" max="4621" width="9.140625" style="412"/>
    <col min="4622" max="4622" width="56.140625" style="412" customWidth="1"/>
    <col min="4623" max="4624" width="7.7109375" style="412" customWidth="1"/>
    <col min="4625" max="4625" width="11.28515625" style="412" customWidth="1"/>
    <col min="4626" max="4627" width="11.7109375" style="412" customWidth="1"/>
    <col min="4628" max="4877" width="9.140625" style="412"/>
    <col min="4878" max="4878" width="56.140625" style="412" customWidth="1"/>
    <col min="4879" max="4880" width="7.7109375" style="412" customWidth="1"/>
    <col min="4881" max="4881" width="11.28515625" style="412" customWidth="1"/>
    <col min="4882" max="4883" width="11.7109375" style="412" customWidth="1"/>
    <col min="4884" max="5133" width="9.140625" style="412"/>
    <col min="5134" max="5134" width="56.140625" style="412" customWidth="1"/>
    <col min="5135" max="5136" width="7.7109375" style="412" customWidth="1"/>
    <col min="5137" max="5137" width="11.28515625" style="412" customWidth="1"/>
    <col min="5138" max="5139" width="11.7109375" style="412" customWidth="1"/>
    <col min="5140" max="5389" width="9.140625" style="412"/>
    <col min="5390" max="5390" width="56.140625" style="412" customWidth="1"/>
    <col min="5391" max="5392" width="7.7109375" style="412" customWidth="1"/>
    <col min="5393" max="5393" width="11.28515625" style="412" customWidth="1"/>
    <col min="5394" max="5395" width="11.7109375" style="412" customWidth="1"/>
    <col min="5396" max="5645" width="9.140625" style="412"/>
    <col min="5646" max="5646" width="56.140625" style="412" customWidth="1"/>
    <col min="5647" max="5648" width="7.7109375" style="412" customWidth="1"/>
    <col min="5649" max="5649" width="11.28515625" style="412" customWidth="1"/>
    <col min="5650" max="5651" width="11.7109375" style="412" customWidth="1"/>
    <col min="5652" max="5901" width="9.140625" style="412"/>
    <col min="5902" max="5902" width="56.140625" style="412" customWidth="1"/>
    <col min="5903" max="5904" width="7.7109375" style="412" customWidth="1"/>
    <col min="5905" max="5905" width="11.28515625" style="412" customWidth="1"/>
    <col min="5906" max="5907" width="11.7109375" style="412" customWidth="1"/>
    <col min="5908" max="6157" width="9.140625" style="412"/>
    <col min="6158" max="6158" width="56.140625" style="412" customWidth="1"/>
    <col min="6159" max="6160" width="7.7109375" style="412" customWidth="1"/>
    <col min="6161" max="6161" width="11.28515625" style="412" customWidth="1"/>
    <col min="6162" max="6163" width="11.7109375" style="412" customWidth="1"/>
    <col min="6164" max="6413" width="9.140625" style="412"/>
    <col min="6414" max="6414" width="56.140625" style="412" customWidth="1"/>
    <col min="6415" max="6416" width="7.7109375" style="412" customWidth="1"/>
    <col min="6417" max="6417" width="11.28515625" style="412" customWidth="1"/>
    <col min="6418" max="6419" width="11.7109375" style="412" customWidth="1"/>
    <col min="6420" max="6669" width="9.140625" style="412"/>
    <col min="6670" max="6670" width="56.140625" style="412" customWidth="1"/>
    <col min="6671" max="6672" width="7.7109375" style="412" customWidth="1"/>
    <col min="6673" max="6673" width="11.28515625" style="412" customWidth="1"/>
    <col min="6674" max="6675" width="11.7109375" style="412" customWidth="1"/>
    <col min="6676" max="6925" width="9.140625" style="412"/>
    <col min="6926" max="6926" width="56.140625" style="412" customWidth="1"/>
    <col min="6927" max="6928" width="7.7109375" style="412" customWidth="1"/>
    <col min="6929" max="6929" width="11.28515625" style="412" customWidth="1"/>
    <col min="6930" max="6931" width="11.7109375" style="412" customWidth="1"/>
    <col min="6932" max="7181" width="9.140625" style="412"/>
    <col min="7182" max="7182" width="56.140625" style="412" customWidth="1"/>
    <col min="7183" max="7184" width="7.7109375" style="412" customWidth="1"/>
    <col min="7185" max="7185" width="11.28515625" style="412" customWidth="1"/>
    <col min="7186" max="7187" width="11.7109375" style="412" customWidth="1"/>
    <col min="7188" max="7437" width="9.140625" style="412"/>
    <col min="7438" max="7438" width="56.140625" style="412" customWidth="1"/>
    <col min="7439" max="7440" width="7.7109375" style="412" customWidth="1"/>
    <col min="7441" max="7441" width="11.28515625" style="412" customWidth="1"/>
    <col min="7442" max="7443" width="11.7109375" style="412" customWidth="1"/>
    <col min="7444" max="7693" width="9.140625" style="412"/>
    <col min="7694" max="7694" width="56.140625" style="412" customWidth="1"/>
    <col min="7695" max="7696" width="7.7109375" style="412" customWidth="1"/>
    <col min="7697" max="7697" width="11.28515625" style="412" customWidth="1"/>
    <col min="7698" max="7699" width="11.7109375" style="412" customWidth="1"/>
    <col min="7700" max="7949" width="9.140625" style="412"/>
    <col min="7950" max="7950" width="56.140625" style="412" customWidth="1"/>
    <col min="7951" max="7952" width="7.7109375" style="412" customWidth="1"/>
    <col min="7953" max="7953" width="11.28515625" style="412" customWidth="1"/>
    <col min="7954" max="7955" width="11.7109375" style="412" customWidth="1"/>
    <col min="7956" max="8205" width="9.140625" style="412"/>
    <col min="8206" max="8206" width="56.140625" style="412" customWidth="1"/>
    <col min="8207" max="8208" width="7.7109375" style="412" customWidth="1"/>
    <col min="8209" max="8209" width="11.28515625" style="412" customWidth="1"/>
    <col min="8210" max="8211" width="11.7109375" style="412" customWidth="1"/>
    <col min="8212" max="8461" width="9.140625" style="412"/>
    <col min="8462" max="8462" width="56.140625" style="412" customWidth="1"/>
    <col min="8463" max="8464" width="7.7109375" style="412" customWidth="1"/>
    <col min="8465" max="8465" width="11.28515625" style="412" customWidth="1"/>
    <col min="8466" max="8467" width="11.7109375" style="412" customWidth="1"/>
    <col min="8468" max="8717" width="9.140625" style="412"/>
    <col min="8718" max="8718" width="56.140625" style="412" customWidth="1"/>
    <col min="8719" max="8720" width="7.7109375" style="412" customWidth="1"/>
    <col min="8721" max="8721" width="11.28515625" style="412" customWidth="1"/>
    <col min="8722" max="8723" width="11.7109375" style="412" customWidth="1"/>
    <col min="8724" max="8973" width="9.140625" style="412"/>
    <col min="8974" max="8974" width="56.140625" style="412" customWidth="1"/>
    <col min="8975" max="8976" width="7.7109375" style="412" customWidth="1"/>
    <col min="8977" max="8977" width="11.28515625" style="412" customWidth="1"/>
    <col min="8978" max="8979" width="11.7109375" style="412" customWidth="1"/>
    <col min="8980" max="9229" width="9.140625" style="412"/>
    <col min="9230" max="9230" width="56.140625" style="412" customWidth="1"/>
    <col min="9231" max="9232" width="7.7109375" style="412" customWidth="1"/>
    <col min="9233" max="9233" width="11.28515625" style="412" customWidth="1"/>
    <col min="9234" max="9235" width="11.7109375" style="412" customWidth="1"/>
    <col min="9236" max="9485" width="9.140625" style="412"/>
    <col min="9486" max="9486" width="56.140625" style="412" customWidth="1"/>
    <col min="9487" max="9488" width="7.7109375" style="412" customWidth="1"/>
    <col min="9489" max="9489" width="11.28515625" style="412" customWidth="1"/>
    <col min="9490" max="9491" width="11.7109375" style="412" customWidth="1"/>
    <col min="9492" max="9741" width="9.140625" style="412"/>
    <col min="9742" max="9742" width="56.140625" style="412" customWidth="1"/>
    <col min="9743" max="9744" width="7.7109375" style="412" customWidth="1"/>
    <col min="9745" max="9745" width="11.28515625" style="412" customWidth="1"/>
    <col min="9746" max="9747" width="11.7109375" style="412" customWidth="1"/>
    <col min="9748" max="9997" width="9.140625" style="412"/>
    <col min="9998" max="9998" width="56.140625" style="412" customWidth="1"/>
    <col min="9999" max="10000" width="7.7109375" style="412" customWidth="1"/>
    <col min="10001" max="10001" width="11.28515625" style="412" customWidth="1"/>
    <col min="10002" max="10003" width="11.7109375" style="412" customWidth="1"/>
    <col min="10004" max="10253" width="9.140625" style="412"/>
    <col min="10254" max="10254" width="56.140625" style="412" customWidth="1"/>
    <col min="10255" max="10256" width="7.7109375" style="412" customWidth="1"/>
    <col min="10257" max="10257" width="11.28515625" style="412" customWidth="1"/>
    <col min="10258" max="10259" width="11.7109375" style="412" customWidth="1"/>
    <col min="10260" max="10509" width="9.140625" style="412"/>
    <col min="10510" max="10510" width="56.140625" style="412" customWidth="1"/>
    <col min="10511" max="10512" width="7.7109375" style="412" customWidth="1"/>
    <col min="10513" max="10513" width="11.28515625" style="412" customWidth="1"/>
    <col min="10514" max="10515" width="11.7109375" style="412" customWidth="1"/>
    <col min="10516" max="10765" width="9.140625" style="412"/>
    <col min="10766" max="10766" width="56.140625" style="412" customWidth="1"/>
    <col min="10767" max="10768" width="7.7109375" style="412" customWidth="1"/>
    <col min="10769" max="10769" width="11.28515625" style="412" customWidth="1"/>
    <col min="10770" max="10771" width="11.7109375" style="412" customWidth="1"/>
    <col min="10772" max="11021" width="9.140625" style="412"/>
    <col min="11022" max="11022" width="56.140625" style="412" customWidth="1"/>
    <col min="11023" max="11024" width="7.7109375" style="412" customWidth="1"/>
    <col min="11025" max="11025" width="11.28515625" style="412" customWidth="1"/>
    <col min="11026" max="11027" width="11.7109375" style="412" customWidth="1"/>
    <col min="11028" max="11277" width="9.140625" style="412"/>
    <col min="11278" max="11278" width="56.140625" style="412" customWidth="1"/>
    <col min="11279" max="11280" width="7.7109375" style="412" customWidth="1"/>
    <col min="11281" max="11281" width="11.28515625" style="412" customWidth="1"/>
    <col min="11282" max="11283" width="11.7109375" style="412" customWidth="1"/>
    <col min="11284" max="11533" width="9.140625" style="412"/>
    <col min="11534" max="11534" width="56.140625" style="412" customWidth="1"/>
    <col min="11535" max="11536" width="7.7109375" style="412" customWidth="1"/>
    <col min="11537" max="11537" width="11.28515625" style="412" customWidth="1"/>
    <col min="11538" max="11539" width="11.7109375" style="412" customWidth="1"/>
    <col min="11540" max="11789" width="9.140625" style="412"/>
    <col min="11790" max="11790" width="56.140625" style="412" customWidth="1"/>
    <col min="11791" max="11792" width="7.7109375" style="412" customWidth="1"/>
    <col min="11793" max="11793" width="11.28515625" style="412" customWidth="1"/>
    <col min="11794" max="11795" width="11.7109375" style="412" customWidth="1"/>
    <col min="11796" max="12045" width="9.140625" style="412"/>
    <col min="12046" max="12046" width="56.140625" style="412" customWidth="1"/>
    <col min="12047" max="12048" width="7.7109375" style="412" customWidth="1"/>
    <col min="12049" max="12049" width="11.28515625" style="412" customWidth="1"/>
    <col min="12050" max="12051" width="11.7109375" style="412" customWidth="1"/>
    <col min="12052" max="12301" width="9.140625" style="412"/>
    <col min="12302" max="12302" width="56.140625" style="412" customWidth="1"/>
    <col min="12303" max="12304" width="7.7109375" style="412" customWidth="1"/>
    <col min="12305" max="12305" width="11.28515625" style="412" customWidth="1"/>
    <col min="12306" max="12307" width="11.7109375" style="412" customWidth="1"/>
    <col min="12308" max="12557" width="9.140625" style="412"/>
    <col min="12558" max="12558" width="56.140625" style="412" customWidth="1"/>
    <col min="12559" max="12560" width="7.7109375" style="412" customWidth="1"/>
    <col min="12561" max="12561" width="11.28515625" style="412" customWidth="1"/>
    <col min="12562" max="12563" width="11.7109375" style="412" customWidth="1"/>
    <col min="12564" max="12813" width="9.140625" style="412"/>
    <col min="12814" max="12814" width="56.140625" style="412" customWidth="1"/>
    <col min="12815" max="12816" width="7.7109375" style="412" customWidth="1"/>
    <col min="12817" max="12817" width="11.28515625" style="412" customWidth="1"/>
    <col min="12818" max="12819" width="11.7109375" style="412" customWidth="1"/>
    <col min="12820" max="13069" width="9.140625" style="412"/>
    <col min="13070" max="13070" width="56.140625" style="412" customWidth="1"/>
    <col min="13071" max="13072" width="7.7109375" style="412" customWidth="1"/>
    <col min="13073" max="13073" width="11.28515625" style="412" customWidth="1"/>
    <col min="13074" max="13075" width="11.7109375" style="412" customWidth="1"/>
    <col min="13076" max="13325" width="9.140625" style="412"/>
    <col min="13326" max="13326" width="56.140625" style="412" customWidth="1"/>
    <col min="13327" max="13328" width="7.7109375" style="412" customWidth="1"/>
    <col min="13329" max="13329" width="11.28515625" style="412" customWidth="1"/>
    <col min="13330" max="13331" width="11.7109375" style="412" customWidth="1"/>
    <col min="13332" max="13581" width="9.140625" style="412"/>
    <col min="13582" max="13582" width="56.140625" style="412" customWidth="1"/>
    <col min="13583" max="13584" width="7.7109375" style="412" customWidth="1"/>
    <col min="13585" max="13585" width="11.28515625" style="412" customWidth="1"/>
    <col min="13586" max="13587" width="11.7109375" style="412" customWidth="1"/>
    <col min="13588" max="13837" width="9.140625" style="412"/>
    <col min="13838" max="13838" width="56.140625" style="412" customWidth="1"/>
    <col min="13839" max="13840" width="7.7109375" style="412" customWidth="1"/>
    <col min="13841" max="13841" width="11.28515625" style="412" customWidth="1"/>
    <col min="13842" max="13843" width="11.7109375" style="412" customWidth="1"/>
    <col min="13844" max="14093" width="9.140625" style="412"/>
    <col min="14094" max="14094" width="56.140625" style="412" customWidth="1"/>
    <col min="14095" max="14096" width="7.7109375" style="412" customWidth="1"/>
    <col min="14097" max="14097" width="11.28515625" style="412" customWidth="1"/>
    <col min="14098" max="14099" width="11.7109375" style="412" customWidth="1"/>
    <col min="14100" max="14349" width="9.140625" style="412"/>
    <col min="14350" max="14350" width="56.140625" style="412" customWidth="1"/>
    <col min="14351" max="14352" width="7.7109375" style="412" customWidth="1"/>
    <col min="14353" max="14353" width="11.28515625" style="412" customWidth="1"/>
    <col min="14354" max="14355" width="11.7109375" style="412" customWidth="1"/>
    <col min="14356" max="14605" width="9.140625" style="412"/>
    <col min="14606" max="14606" width="56.140625" style="412" customWidth="1"/>
    <col min="14607" max="14608" width="7.7109375" style="412" customWidth="1"/>
    <col min="14609" max="14609" width="11.28515625" style="412" customWidth="1"/>
    <col min="14610" max="14611" width="11.7109375" style="412" customWidth="1"/>
    <col min="14612" max="14861" width="9.140625" style="412"/>
    <col min="14862" max="14862" width="56.140625" style="412" customWidth="1"/>
    <col min="14863" max="14864" width="7.7109375" style="412" customWidth="1"/>
    <col min="14865" max="14865" width="11.28515625" style="412" customWidth="1"/>
    <col min="14866" max="14867" width="11.7109375" style="412" customWidth="1"/>
    <col min="14868" max="15117" width="9.140625" style="412"/>
    <col min="15118" max="15118" width="56.140625" style="412" customWidth="1"/>
    <col min="15119" max="15120" width="7.7109375" style="412" customWidth="1"/>
    <col min="15121" max="15121" width="11.28515625" style="412" customWidth="1"/>
    <col min="15122" max="15123" width="11.7109375" style="412" customWidth="1"/>
    <col min="15124" max="15373" width="9.140625" style="412"/>
    <col min="15374" max="15374" width="56.140625" style="412" customWidth="1"/>
    <col min="15375" max="15376" width="7.7109375" style="412" customWidth="1"/>
    <col min="15377" max="15377" width="11.28515625" style="412" customWidth="1"/>
    <col min="15378" max="15379" width="11.7109375" style="412" customWidth="1"/>
    <col min="15380" max="15629" width="9.140625" style="412"/>
    <col min="15630" max="15630" width="56.140625" style="412" customWidth="1"/>
    <col min="15631" max="15632" width="7.7109375" style="412" customWidth="1"/>
    <col min="15633" max="15633" width="11.28515625" style="412" customWidth="1"/>
    <col min="15634" max="15635" width="11.7109375" style="412" customWidth="1"/>
    <col min="15636" max="15885" width="9.140625" style="412"/>
    <col min="15886" max="15886" width="56.140625" style="412" customWidth="1"/>
    <col min="15887" max="15888" width="7.7109375" style="412" customWidth="1"/>
    <col min="15889" max="15889" width="11.28515625" style="412" customWidth="1"/>
    <col min="15890" max="15891" width="11.7109375" style="412" customWidth="1"/>
    <col min="15892" max="16141" width="9.140625" style="412"/>
    <col min="16142" max="16142" width="56.140625" style="412" customWidth="1"/>
    <col min="16143" max="16144" width="7.7109375" style="412" customWidth="1"/>
    <col min="16145" max="16145" width="11.28515625" style="412" customWidth="1"/>
    <col min="16146" max="16147" width="11.7109375" style="412" customWidth="1"/>
    <col min="16148" max="16384" width="9.140625" style="412"/>
  </cols>
  <sheetData>
    <row r="1" spans="1:224" ht="15.75" thickBot="1">
      <c r="A1" s="992" t="e">
        <f>+#REF!</f>
        <v>#REF!</v>
      </c>
      <c r="B1" s="993"/>
      <c r="C1" s="993"/>
      <c r="D1" s="993"/>
      <c r="E1" s="993"/>
      <c r="F1" s="993"/>
      <c r="G1" s="994"/>
      <c r="H1" s="919"/>
      <c r="I1" s="919"/>
      <c r="J1" s="919"/>
      <c r="K1" s="412"/>
      <c r="L1" s="412"/>
      <c r="M1" s="412"/>
      <c r="N1" s="412"/>
      <c r="O1" s="412"/>
      <c r="P1" s="412"/>
      <c r="Q1" s="412"/>
      <c r="R1" s="412"/>
      <c r="S1" s="412"/>
      <c r="T1" s="412"/>
      <c r="U1" s="412"/>
      <c r="V1" s="412"/>
      <c r="W1" s="412"/>
      <c r="X1" s="412"/>
      <c r="Y1" s="412"/>
      <c r="Z1" s="412"/>
      <c r="AA1" s="412"/>
      <c r="AB1" s="412"/>
      <c r="AC1" s="412"/>
      <c r="AD1" s="412"/>
      <c r="AE1" s="412"/>
    </row>
    <row r="2" spans="1:224" ht="15.75" thickBot="1">
      <c r="A2" s="995" t="s">
        <v>432</v>
      </c>
      <c r="B2" s="996"/>
      <c r="C2" s="996"/>
      <c r="D2" s="996"/>
      <c r="E2" s="996"/>
      <c r="F2" s="996"/>
      <c r="G2" s="997"/>
      <c r="H2" s="919"/>
      <c r="I2" s="919"/>
      <c r="J2" s="919"/>
      <c r="K2" s="412"/>
      <c r="L2" s="412"/>
      <c r="M2" s="412"/>
      <c r="N2" s="412"/>
      <c r="O2" s="412"/>
      <c r="P2" s="412"/>
      <c r="Q2" s="412"/>
      <c r="R2" s="412"/>
      <c r="S2" s="412"/>
      <c r="T2" s="412"/>
      <c r="U2" s="412"/>
      <c r="V2" s="412"/>
      <c r="W2" s="412"/>
      <c r="X2" s="412"/>
      <c r="Y2" s="412"/>
      <c r="Z2" s="412"/>
      <c r="AA2" s="412"/>
      <c r="AB2" s="412"/>
      <c r="AC2" s="412"/>
      <c r="AD2" s="412"/>
      <c r="AE2" s="412"/>
    </row>
    <row r="3" spans="1:224" ht="15" customHeight="1">
      <c r="A3" s="998" t="s">
        <v>137</v>
      </c>
      <c r="B3" s="1000" t="s">
        <v>433</v>
      </c>
      <c r="C3" s="1002" t="s">
        <v>88</v>
      </c>
      <c r="D3" s="1004" t="s">
        <v>89</v>
      </c>
      <c r="E3" s="975" t="s">
        <v>434</v>
      </c>
      <c r="F3" s="975" t="s">
        <v>435</v>
      </c>
      <c r="G3" s="977" t="s">
        <v>431</v>
      </c>
      <c r="H3" s="975" t="s">
        <v>434</v>
      </c>
      <c r="I3" s="975" t="s">
        <v>435</v>
      </c>
      <c r="J3" s="977" t="s">
        <v>431</v>
      </c>
      <c r="K3" s="975" t="s">
        <v>434</v>
      </c>
      <c r="L3" s="975" t="s">
        <v>435</v>
      </c>
      <c r="M3" s="977" t="s">
        <v>431</v>
      </c>
      <c r="N3" s="975" t="s">
        <v>434</v>
      </c>
      <c r="O3" s="975" t="s">
        <v>435</v>
      </c>
      <c r="P3" s="977" t="s">
        <v>431</v>
      </c>
      <c r="Q3" s="975" t="s">
        <v>434</v>
      </c>
      <c r="R3" s="975" t="s">
        <v>435</v>
      </c>
      <c r="S3" s="977" t="s">
        <v>431</v>
      </c>
      <c r="T3" s="975" t="s">
        <v>434</v>
      </c>
      <c r="U3" s="975" t="s">
        <v>435</v>
      </c>
      <c r="V3" s="977" t="s">
        <v>431</v>
      </c>
      <c r="W3" s="975" t="s">
        <v>434</v>
      </c>
      <c r="X3" s="975" t="s">
        <v>435</v>
      </c>
      <c r="Y3" s="977" t="s">
        <v>431</v>
      </c>
      <c r="Z3" s="975" t="s">
        <v>434</v>
      </c>
      <c r="AA3" s="975" t="s">
        <v>435</v>
      </c>
      <c r="AB3" s="977" t="s">
        <v>431</v>
      </c>
      <c r="AC3" s="986" t="s">
        <v>434</v>
      </c>
      <c r="AD3" s="986" t="s">
        <v>435</v>
      </c>
      <c r="AE3" s="988" t="s">
        <v>431</v>
      </c>
    </row>
    <row r="4" spans="1:224" ht="15.75" thickBot="1">
      <c r="A4" s="999" t="s">
        <v>436</v>
      </c>
      <c r="B4" s="1001" t="s">
        <v>437</v>
      </c>
      <c r="C4" s="1003"/>
      <c r="D4" s="1005"/>
      <c r="E4" s="976"/>
      <c r="F4" s="976"/>
      <c r="G4" s="978"/>
      <c r="H4" s="976"/>
      <c r="I4" s="976"/>
      <c r="J4" s="978"/>
      <c r="K4" s="976"/>
      <c r="L4" s="976"/>
      <c r="M4" s="978"/>
      <c r="N4" s="976"/>
      <c r="O4" s="976"/>
      <c r="P4" s="978"/>
      <c r="Q4" s="976"/>
      <c r="R4" s="976"/>
      <c r="S4" s="978"/>
      <c r="T4" s="976"/>
      <c r="U4" s="976"/>
      <c r="V4" s="978"/>
      <c r="W4" s="976"/>
      <c r="X4" s="976"/>
      <c r="Y4" s="978"/>
      <c r="Z4" s="976"/>
      <c r="AA4" s="976"/>
      <c r="AB4" s="978"/>
      <c r="AC4" s="1006"/>
      <c r="AD4" s="1006"/>
      <c r="AE4" s="1007"/>
    </row>
    <row r="5" spans="1:224" s="496" customFormat="1">
      <c r="A5" s="432"/>
      <c r="B5" s="433"/>
      <c r="C5" s="444"/>
      <c r="D5" s="444"/>
      <c r="E5" s="472"/>
      <c r="F5" s="931" t="s">
        <v>638</v>
      </c>
      <c r="G5" s="947"/>
      <c r="H5" s="472"/>
      <c r="I5" s="931" t="s">
        <v>636</v>
      </c>
      <c r="J5" s="947"/>
      <c r="K5" s="472"/>
      <c r="L5" s="936" t="s">
        <v>631</v>
      </c>
      <c r="M5" s="947"/>
      <c r="N5" s="472"/>
      <c r="O5" s="936" t="s">
        <v>632</v>
      </c>
      <c r="P5" s="947"/>
      <c r="Q5" s="472"/>
      <c r="R5" s="931" t="s">
        <v>639</v>
      </c>
      <c r="S5" s="947"/>
      <c r="T5" s="472"/>
      <c r="U5" s="931" t="s">
        <v>640</v>
      </c>
      <c r="V5" s="947"/>
      <c r="W5" s="472"/>
      <c r="X5" s="931" t="s">
        <v>641</v>
      </c>
      <c r="Y5" s="947"/>
      <c r="Z5" s="472"/>
      <c r="AA5" s="931" t="s">
        <v>642</v>
      </c>
      <c r="AB5" s="947"/>
      <c r="AC5" s="841"/>
      <c r="AD5" s="933" t="s">
        <v>634</v>
      </c>
      <c r="AE5" s="948"/>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c r="BT5" s="446"/>
      <c r="BU5" s="446"/>
      <c r="BV5" s="446"/>
      <c r="BW5" s="446"/>
      <c r="BX5" s="446"/>
      <c r="BY5" s="446"/>
      <c r="BZ5" s="446"/>
      <c r="CA5" s="446"/>
      <c r="CB5" s="446"/>
      <c r="CC5" s="446"/>
      <c r="CD5" s="446"/>
      <c r="CE5" s="446"/>
      <c r="CF5" s="446"/>
      <c r="CG5" s="446"/>
      <c r="CH5" s="446"/>
      <c r="CI5" s="446"/>
      <c r="CJ5" s="446"/>
      <c r="CK5" s="446"/>
      <c r="CL5" s="446"/>
      <c r="CM5" s="446"/>
      <c r="CN5" s="446"/>
      <c r="CO5" s="446"/>
      <c r="CP5" s="446"/>
      <c r="CQ5" s="446"/>
      <c r="CR5" s="446"/>
      <c r="CS5" s="446"/>
      <c r="CT5" s="446"/>
      <c r="CU5" s="446"/>
      <c r="CV5" s="446"/>
      <c r="CW5" s="446"/>
      <c r="CX5" s="446"/>
      <c r="CY5" s="446"/>
      <c r="CZ5" s="446"/>
      <c r="DA5" s="446"/>
      <c r="DB5" s="446"/>
      <c r="DC5" s="446"/>
      <c r="DD5" s="446"/>
      <c r="DE5" s="446"/>
      <c r="DF5" s="446"/>
      <c r="DG5" s="446"/>
      <c r="DH5" s="446"/>
      <c r="DI5" s="446"/>
      <c r="DJ5" s="446"/>
      <c r="DK5" s="446"/>
      <c r="DL5" s="446"/>
      <c r="DM5" s="446"/>
      <c r="DN5" s="446"/>
      <c r="DO5" s="446"/>
      <c r="DP5" s="446"/>
      <c r="DQ5" s="446"/>
      <c r="DR5" s="446"/>
      <c r="DS5" s="446"/>
      <c r="DT5" s="446"/>
      <c r="DU5" s="446"/>
      <c r="DV5" s="446"/>
      <c r="DW5" s="446"/>
      <c r="DX5" s="446"/>
      <c r="DY5" s="446"/>
      <c r="DZ5" s="446"/>
      <c r="EA5" s="446"/>
      <c r="EB5" s="446"/>
      <c r="EC5" s="446"/>
      <c r="ED5" s="446"/>
      <c r="EE5" s="446"/>
      <c r="EF5" s="446"/>
      <c r="EG5" s="446"/>
      <c r="EH5" s="446"/>
      <c r="EI5" s="446"/>
      <c r="EJ5" s="446"/>
      <c r="EK5" s="446"/>
      <c r="EL5" s="446"/>
      <c r="EM5" s="446"/>
      <c r="EN5" s="446"/>
      <c r="EO5" s="446"/>
      <c r="EP5" s="446"/>
      <c r="EQ5" s="446"/>
      <c r="ER5" s="446"/>
      <c r="ES5" s="446"/>
      <c r="ET5" s="446"/>
      <c r="EU5" s="446"/>
      <c r="EV5" s="446"/>
      <c r="EW5" s="446"/>
      <c r="EX5" s="446"/>
      <c r="EY5" s="446"/>
      <c r="EZ5" s="446"/>
      <c r="FA5" s="446"/>
      <c r="FB5" s="446"/>
      <c r="FC5" s="446"/>
      <c r="FD5" s="446"/>
      <c r="FE5" s="446"/>
      <c r="FF5" s="446"/>
      <c r="FG5" s="446"/>
      <c r="FH5" s="446"/>
      <c r="FI5" s="446"/>
      <c r="FJ5" s="446"/>
      <c r="FK5" s="446"/>
      <c r="FL5" s="446"/>
      <c r="FM5" s="446"/>
      <c r="FN5" s="446"/>
      <c r="FO5" s="446"/>
      <c r="FP5" s="446"/>
      <c r="FQ5" s="446"/>
      <c r="FR5" s="446"/>
      <c r="FS5" s="446"/>
      <c r="FT5" s="446"/>
      <c r="FU5" s="446"/>
      <c r="FV5" s="446"/>
      <c r="FW5" s="446"/>
      <c r="FX5" s="446"/>
      <c r="FY5" s="446"/>
      <c r="FZ5" s="446"/>
      <c r="GA5" s="446"/>
      <c r="GB5" s="446"/>
      <c r="GC5" s="446"/>
      <c r="GD5" s="446"/>
      <c r="GE5" s="446"/>
      <c r="GF5" s="446"/>
      <c r="GG5" s="446"/>
      <c r="GH5" s="446"/>
      <c r="GI5" s="446"/>
      <c r="GJ5" s="446"/>
      <c r="GK5" s="446"/>
      <c r="GL5" s="446"/>
      <c r="GM5" s="446"/>
      <c r="GN5" s="446"/>
      <c r="GO5" s="446"/>
      <c r="GP5" s="446"/>
      <c r="GQ5" s="446"/>
      <c r="GR5" s="446"/>
      <c r="GS5" s="446"/>
      <c r="GT5" s="446"/>
      <c r="GU5" s="446"/>
      <c r="GV5" s="446"/>
      <c r="GW5" s="446"/>
      <c r="GX5" s="446"/>
      <c r="GY5" s="446"/>
      <c r="GZ5" s="446"/>
      <c r="HA5" s="446"/>
      <c r="HB5" s="446"/>
      <c r="HC5" s="446"/>
      <c r="HD5" s="446"/>
      <c r="HE5" s="446"/>
      <c r="HF5" s="446"/>
      <c r="HG5" s="446"/>
      <c r="HH5" s="446"/>
      <c r="HI5" s="446"/>
      <c r="HJ5" s="446"/>
      <c r="HK5" s="446"/>
      <c r="HL5" s="446"/>
      <c r="HM5" s="446"/>
      <c r="HN5" s="446"/>
      <c r="HO5" s="446"/>
      <c r="HP5" s="446"/>
    </row>
    <row r="6" spans="1:224" s="496" customFormat="1">
      <c r="A6" s="432">
        <v>4</v>
      </c>
      <c r="B6" s="433" t="s">
        <v>522</v>
      </c>
      <c r="C6" s="444"/>
      <c r="D6" s="444"/>
      <c r="E6" s="472"/>
      <c r="F6" s="472"/>
      <c r="G6" s="495"/>
      <c r="H6" s="472"/>
      <c r="I6" s="472"/>
      <c r="J6" s="495"/>
      <c r="K6" s="472"/>
      <c r="L6" s="472"/>
      <c r="M6" s="495"/>
      <c r="N6" s="472"/>
      <c r="O6" s="472"/>
      <c r="P6" s="495"/>
      <c r="Q6" s="472"/>
      <c r="R6" s="472"/>
      <c r="S6" s="495"/>
      <c r="T6" s="472"/>
      <c r="U6" s="472"/>
      <c r="V6" s="495"/>
      <c r="W6" s="472"/>
      <c r="X6" s="472"/>
      <c r="Y6" s="495"/>
      <c r="Z6" s="472"/>
      <c r="AA6" s="472"/>
      <c r="AB6" s="495"/>
      <c r="AC6" s="841"/>
      <c r="AD6" s="841"/>
      <c r="AE6" s="842"/>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c r="BT6" s="446"/>
      <c r="BU6" s="446"/>
      <c r="BV6" s="446"/>
      <c r="BW6" s="446"/>
      <c r="BX6" s="446"/>
      <c r="BY6" s="446"/>
      <c r="BZ6" s="446"/>
      <c r="CA6" s="446"/>
      <c r="CB6" s="446"/>
      <c r="CC6" s="446"/>
      <c r="CD6" s="446"/>
      <c r="CE6" s="446"/>
      <c r="CF6" s="446"/>
      <c r="CG6" s="446"/>
      <c r="CH6" s="446"/>
      <c r="CI6" s="446"/>
      <c r="CJ6" s="446"/>
      <c r="CK6" s="446"/>
      <c r="CL6" s="446"/>
      <c r="CM6" s="446"/>
      <c r="CN6" s="446"/>
      <c r="CO6" s="446"/>
      <c r="CP6" s="446"/>
      <c r="CQ6" s="446"/>
      <c r="CR6" s="446"/>
      <c r="CS6" s="446"/>
      <c r="CT6" s="446"/>
      <c r="CU6" s="446"/>
      <c r="CV6" s="446"/>
      <c r="CW6" s="446"/>
      <c r="CX6" s="446"/>
      <c r="CY6" s="446"/>
      <c r="CZ6" s="446"/>
      <c r="DA6" s="446"/>
      <c r="DB6" s="446"/>
      <c r="DC6" s="446"/>
      <c r="DD6" s="446"/>
      <c r="DE6" s="446"/>
      <c r="DF6" s="446"/>
      <c r="DG6" s="446"/>
      <c r="DH6" s="446"/>
      <c r="DI6" s="446"/>
      <c r="DJ6" s="446"/>
      <c r="DK6" s="446"/>
      <c r="DL6" s="446"/>
      <c r="DM6" s="446"/>
      <c r="DN6" s="446"/>
      <c r="DO6" s="446"/>
      <c r="DP6" s="446"/>
      <c r="DQ6" s="446"/>
      <c r="DR6" s="446"/>
      <c r="DS6" s="446"/>
      <c r="DT6" s="446"/>
      <c r="DU6" s="446"/>
      <c r="DV6" s="446"/>
      <c r="DW6" s="446"/>
      <c r="DX6" s="446"/>
      <c r="DY6" s="446"/>
      <c r="DZ6" s="446"/>
      <c r="EA6" s="446"/>
      <c r="EB6" s="446"/>
      <c r="EC6" s="446"/>
      <c r="ED6" s="446"/>
      <c r="EE6" s="446"/>
      <c r="EF6" s="446"/>
      <c r="EG6" s="446"/>
      <c r="EH6" s="446"/>
      <c r="EI6" s="446"/>
      <c r="EJ6" s="446"/>
      <c r="EK6" s="446"/>
      <c r="EL6" s="446"/>
      <c r="EM6" s="446"/>
      <c r="EN6" s="446"/>
      <c r="EO6" s="446"/>
      <c r="EP6" s="446"/>
      <c r="EQ6" s="446"/>
      <c r="ER6" s="446"/>
      <c r="ES6" s="446"/>
      <c r="ET6" s="446"/>
      <c r="EU6" s="446"/>
      <c r="EV6" s="446"/>
      <c r="EW6" s="446"/>
      <c r="EX6" s="446"/>
      <c r="EY6" s="446"/>
      <c r="EZ6" s="446"/>
      <c r="FA6" s="446"/>
      <c r="FB6" s="446"/>
      <c r="FC6" s="446"/>
      <c r="FD6" s="446"/>
      <c r="FE6" s="446"/>
      <c r="FF6" s="446"/>
      <c r="FG6" s="446"/>
      <c r="FH6" s="446"/>
      <c r="FI6" s="446"/>
      <c r="FJ6" s="446"/>
      <c r="FK6" s="446"/>
      <c r="FL6" s="446"/>
      <c r="FM6" s="446"/>
      <c r="FN6" s="446"/>
      <c r="FO6" s="446"/>
      <c r="FP6" s="446"/>
      <c r="FQ6" s="446"/>
      <c r="FR6" s="446"/>
      <c r="FS6" s="446"/>
      <c r="FT6" s="446"/>
      <c r="FU6" s="446"/>
      <c r="FV6" s="446"/>
      <c r="FW6" s="446"/>
      <c r="FX6" s="446"/>
      <c r="FY6" s="446"/>
      <c r="FZ6" s="446"/>
      <c r="GA6" s="446"/>
      <c r="GB6" s="446"/>
      <c r="GC6" s="446"/>
      <c r="GD6" s="446"/>
      <c r="GE6" s="446"/>
      <c r="GF6" s="446"/>
      <c r="GG6" s="446"/>
      <c r="GH6" s="446"/>
      <c r="GI6" s="446"/>
      <c r="GJ6" s="446"/>
      <c r="GK6" s="446"/>
      <c r="GL6" s="446"/>
      <c r="GM6" s="446"/>
      <c r="GN6" s="446"/>
      <c r="GO6" s="446"/>
      <c r="GP6" s="446"/>
      <c r="GQ6" s="446"/>
      <c r="GR6" s="446"/>
      <c r="GS6" s="446"/>
      <c r="GT6" s="446"/>
      <c r="GU6" s="446"/>
      <c r="GV6" s="446"/>
      <c r="GW6" s="446"/>
      <c r="GX6" s="446"/>
      <c r="GY6" s="446"/>
      <c r="GZ6" s="446"/>
      <c r="HA6" s="446"/>
      <c r="HB6" s="446"/>
      <c r="HC6" s="446"/>
      <c r="HD6" s="446"/>
      <c r="HE6" s="446"/>
      <c r="HF6" s="446"/>
      <c r="HG6" s="446"/>
      <c r="HH6" s="446"/>
      <c r="HI6" s="446"/>
      <c r="HJ6" s="446"/>
      <c r="HK6" s="446"/>
      <c r="HL6" s="446"/>
      <c r="HM6" s="446"/>
      <c r="HN6" s="446"/>
      <c r="HO6" s="446"/>
      <c r="HP6" s="446"/>
    </row>
    <row r="7" spans="1:224" s="499" customFormat="1" ht="12.75">
      <c r="A7" s="434"/>
      <c r="B7" s="438"/>
      <c r="C7" s="428"/>
      <c r="D7" s="428"/>
      <c r="E7" s="429"/>
      <c r="F7" s="497"/>
      <c r="G7" s="498"/>
      <c r="H7" s="429"/>
      <c r="I7" s="497"/>
      <c r="J7" s="498"/>
      <c r="K7" s="429"/>
      <c r="L7" s="497"/>
      <c r="M7" s="498"/>
      <c r="N7" s="429"/>
      <c r="O7" s="497"/>
      <c r="P7" s="498"/>
      <c r="Q7" s="429"/>
      <c r="R7" s="497"/>
      <c r="S7" s="498"/>
      <c r="T7" s="429"/>
      <c r="U7" s="497"/>
      <c r="V7" s="498"/>
      <c r="W7" s="429"/>
      <c r="X7" s="497"/>
      <c r="Y7" s="498"/>
      <c r="Z7" s="429"/>
      <c r="AA7" s="497"/>
      <c r="AB7" s="498"/>
      <c r="AC7" s="807"/>
      <c r="AD7" s="843"/>
      <c r="AE7" s="844"/>
      <c r="CH7" s="430"/>
      <c r="CI7" s="430"/>
      <c r="CJ7" s="430"/>
    </row>
    <row r="8" spans="1:224" s="500" customFormat="1">
      <c r="A8" s="432">
        <v>4.0999999999999996</v>
      </c>
      <c r="B8" s="433" t="s">
        <v>523</v>
      </c>
      <c r="C8" s="444"/>
      <c r="D8" s="444"/>
      <c r="E8" s="472"/>
      <c r="F8" s="472"/>
      <c r="G8" s="495"/>
      <c r="H8" s="472"/>
      <c r="I8" s="472"/>
      <c r="J8" s="495"/>
      <c r="K8" s="472"/>
      <c r="L8" s="472"/>
      <c r="M8" s="495"/>
      <c r="N8" s="472"/>
      <c r="O8" s="472"/>
      <c r="P8" s="495"/>
      <c r="Q8" s="472"/>
      <c r="R8" s="472"/>
      <c r="S8" s="495"/>
      <c r="T8" s="472"/>
      <c r="U8" s="472"/>
      <c r="V8" s="495"/>
      <c r="W8" s="472"/>
      <c r="X8" s="472"/>
      <c r="Y8" s="495"/>
      <c r="Z8" s="472"/>
      <c r="AA8" s="472"/>
      <c r="AB8" s="495"/>
      <c r="AC8" s="841"/>
      <c r="AD8" s="841"/>
      <c r="AE8" s="842"/>
      <c r="BF8" s="446"/>
      <c r="BG8" s="446"/>
      <c r="BH8" s="446"/>
    </row>
    <row r="9" spans="1:224" s="503" customFormat="1" ht="102">
      <c r="A9" s="434"/>
      <c r="B9" s="501" t="s">
        <v>524</v>
      </c>
      <c r="C9" s="428"/>
      <c r="D9" s="428"/>
      <c r="E9" s="429"/>
      <c r="F9" s="429"/>
      <c r="G9" s="502"/>
      <c r="H9" s="429"/>
      <c r="I9" s="429"/>
      <c r="J9" s="502"/>
      <c r="K9" s="429"/>
      <c r="L9" s="429"/>
      <c r="M9" s="502"/>
      <c r="N9" s="429"/>
      <c r="O9" s="429"/>
      <c r="P9" s="502"/>
      <c r="Q9" s="429"/>
      <c r="R9" s="429"/>
      <c r="S9" s="502"/>
      <c r="T9" s="429"/>
      <c r="U9" s="429"/>
      <c r="V9" s="502"/>
      <c r="W9" s="429"/>
      <c r="X9" s="429"/>
      <c r="Y9" s="502"/>
      <c r="Z9" s="429"/>
      <c r="AA9" s="429"/>
      <c r="AB9" s="502"/>
      <c r="AC9" s="807"/>
      <c r="AD9" s="807"/>
      <c r="AE9" s="845"/>
    </row>
    <row r="10" spans="1:224" s="481" customFormat="1" ht="12.75">
      <c r="A10" s="432"/>
      <c r="B10" s="433" t="s">
        <v>525</v>
      </c>
      <c r="C10" s="444"/>
      <c r="D10" s="444"/>
      <c r="E10" s="472"/>
      <c r="F10" s="504"/>
      <c r="G10" s="505"/>
      <c r="H10" s="472"/>
      <c r="I10" s="504"/>
      <c r="J10" s="505"/>
      <c r="K10" s="472"/>
      <c r="L10" s="504"/>
      <c r="M10" s="505"/>
      <c r="N10" s="472"/>
      <c r="O10" s="504"/>
      <c r="P10" s="505"/>
      <c r="Q10" s="472"/>
      <c r="R10" s="504"/>
      <c r="S10" s="505"/>
      <c r="T10" s="472"/>
      <c r="U10" s="504"/>
      <c r="V10" s="505"/>
      <c r="W10" s="472"/>
      <c r="X10" s="504"/>
      <c r="Y10" s="505"/>
      <c r="Z10" s="472"/>
      <c r="AA10" s="504"/>
      <c r="AB10" s="505"/>
      <c r="AC10" s="841"/>
      <c r="AD10" s="846"/>
      <c r="AE10" s="847"/>
      <c r="CH10" s="482"/>
      <c r="CI10" s="482"/>
      <c r="CJ10" s="482"/>
    </row>
    <row r="11" spans="1:224" s="503" customFormat="1">
      <c r="A11" s="434"/>
      <c r="B11" s="433" t="s">
        <v>526</v>
      </c>
      <c r="C11" s="428"/>
      <c r="D11" s="428"/>
      <c r="E11" s="429"/>
      <c r="F11" s="429"/>
      <c r="G11" s="502"/>
      <c r="H11" s="429"/>
      <c r="I11" s="429"/>
      <c r="J11" s="502"/>
      <c r="K11" s="429"/>
      <c r="L11" s="429"/>
      <c r="M11" s="502"/>
      <c r="N11" s="429"/>
      <c r="O11" s="429"/>
      <c r="P11" s="502"/>
      <c r="Q11" s="429"/>
      <c r="R11" s="429"/>
      <c r="S11" s="502"/>
      <c r="T11" s="429"/>
      <c r="U11" s="429"/>
      <c r="V11" s="502"/>
      <c r="W11" s="429"/>
      <c r="X11" s="429"/>
      <c r="Y11" s="502"/>
      <c r="Z11" s="429"/>
      <c r="AA11" s="429"/>
      <c r="AB11" s="502"/>
      <c r="AC11" s="807"/>
      <c r="AD11" s="807"/>
      <c r="AE11" s="845"/>
    </row>
    <row r="12" spans="1:224" s="503" customFormat="1">
      <c r="A12" s="434" t="s">
        <v>177</v>
      </c>
      <c r="B12" s="438" t="s">
        <v>527</v>
      </c>
      <c r="C12" s="428" t="s">
        <v>528</v>
      </c>
      <c r="D12" s="428">
        <v>120</v>
      </c>
      <c r="E12" s="429">
        <v>1350</v>
      </c>
      <c r="F12" s="429">
        <v>350</v>
      </c>
      <c r="G12" s="437">
        <f>(E12+F12)*$D12</f>
        <v>204000</v>
      </c>
      <c r="H12" s="429">
        <v>1000</v>
      </c>
      <c r="I12" s="429">
        <v>350</v>
      </c>
      <c r="J12" s="437">
        <f>(H12+I12)*$D12</f>
        <v>162000</v>
      </c>
      <c r="K12" s="429">
        <v>1650</v>
      </c>
      <c r="L12" s="429"/>
      <c r="M12" s="437">
        <f>(K12+L12)*$D12</f>
        <v>198000</v>
      </c>
      <c r="N12" s="429">
        <v>1450</v>
      </c>
      <c r="O12" s="429"/>
      <c r="P12" s="437">
        <f>(N12+O12)*$D12</f>
        <v>174000</v>
      </c>
      <c r="Q12" s="640">
        <f>760*1.35</f>
        <v>1026</v>
      </c>
      <c r="R12" s="640">
        <f>280*1.35</f>
        <v>378</v>
      </c>
      <c r="S12" s="437">
        <f>(Q12+R12)*$D12</f>
        <v>168480</v>
      </c>
      <c r="T12" s="640">
        <v>950</v>
      </c>
      <c r="U12" s="640">
        <v>350</v>
      </c>
      <c r="V12" s="437">
        <f>(T12+U12)*$D12</f>
        <v>156000</v>
      </c>
      <c r="W12" s="676">
        <v>950</v>
      </c>
      <c r="X12" s="676">
        <v>350</v>
      </c>
      <c r="Y12" s="437">
        <f>(W12+X12)*$D12</f>
        <v>156000</v>
      </c>
      <c r="Z12" s="676">
        <v>950</v>
      </c>
      <c r="AA12" s="676">
        <v>350</v>
      </c>
      <c r="AB12" s="437">
        <f>(Z12+AA12)*$D12</f>
        <v>156000</v>
      </c>
      <c r="AC12" s="808">
        <f>MIN(E12,K12,N12,Q12,W12)</f>
        <v>950</v>
      </c>
      <c r="AD12" s="808">
        <f>MIN(F12,L12,O12,R12,X12)</f>
        <v>350</v>
      </c>
      <c r="AE12" s="721">
        <f>(AC12+AD12)*$D12</f>
        <v>156000</v>
      </c>
    </row>
    <row r="13" spans="1:224" s="511" customFormat="1">
      <c r="A13" s="506"/>
      <c r="B13" s="507"/>
      <c r="C13" s="508"/>
      <c r="D13" s="508"/>
      <c r="E13" s="509"/>
      <c r="F13" s="509"/>
      <c r="G13" s="510"/>
      <c r="H13" s="509"/>
      <c r="I13" s="509"/>
      <c r="J13" s="510"/>
      <c r="K13" s="509"/>
      <c r="L13" s="509"/>
      <c r="M13" s="510"/>
      <c r="N13" s="509"/>
      <c r="O13" s="509"/>
      <c r="P13" s="510"/>
      <c r="Q13" s="649"/>
      <c r="R13" s="649"/>
      <c r="S13" s="510"/>
      <c r="T13" s="649"/>
      <c r="U13" s="649"/>
      <c r="V13" s="510"/>
      <c r="W13" s="691"/>
      <c r="X13" s="691"/>
      <c r="Y13" s="510"/>
      <c r="Z13" s="691"/>
      <c r="AA13" s="691"/>
      <c r="AB13" s="510"/>
      <c r="AC13" s="848"/>
      <c r="AD13" s="848"/>
      <c r="AE13" s="849"/>
    </row>
    <row r="14" spans="1:224" s="503" customFormat="1">
      <c r="A14" s="432">
        <v>4.2</v>
      </c>
      <c r="B14" s="433" t="s">
        <v>529</v>
      </c>
      <c r="C14" s="428"/>
      <c r="D14" s="428"/>
      <c r="E14" s="429"/>
      <c r="F14" s="429"/>
      <c r="G14" s="512"/>
      <c r="H14" s="429"/>
      <c r="I14" s="429"/>
      <c r="J14" s="512"/>
      <c r="K14" s="429"/>
      <c r="L14" s="429"/>
      <c r="M14" s="512"/>
      <c r="N14" s="429"/>
      <c r="O14" s="429"/>
      <c r="P14" s="512"/>
      <c r="Q14" s="640"/>
      <c r="R14" s="640"/>
      <c r="S14" s="512"/>
      <c r="T14" s="640"/>
      <c r="U14" s="640"/>
      <c r="V14" s="512"/>
      <c r="W14" s="676"/>
      <c r="X14" s="676"/>
      <c r="Y14" s="512"/>
      <c r="Z14" s="676"/>
      <c r="AA14" s="676"/>
      <c r="AB14" s="512"/>
      <c r="AC14" s="808"/>
      <c r="AD14" s="808"/>
      <c r="AE14" s="850"/>
    </row>
    <row r="15" spans="1:224" s="503" customFormat="1" ht="76.5">
      <c r="A15" s="434"/>
      <c r="B15" s="438" t="s">
        <v>530</v>
      </c>
      <c r="C15" s="428"/>
      <c r="D15" s="428"/>
      <c r="E15" s="429"/>
      <c r="F15" s="429"/>
      <c r="G15" s="512"/>
      <c r="H15" s="429"/>
      <c r="I15" s="429"/>
      <c r="J15" s="512"/>
      <c r="K15" s="429"/>
      <c r="L15" s="429"/>
      <c r="M15" s="512"/>
      <c r="N15" s="429"/>
      <c r="O15" s="429"/>
      <c r="P15" s="512"/>
      <c r="Q15" s="640"/>
      <c r="R15" s="640"/>
      <c r="S15" s="512"/>
      <c r="T15" s="640"/>
      <c r="U15" s="640"/>
      <c r="V15" s="512"/>
      <c r="W15" s="676"/>
      <c r="X15" s="676"/>
      <c r="Y15" s="512"/>
      <c r="Z15" s="676"/>
      <c r="AA15" s="676"/>
      <c r="AB15" s="512"/>
      <c r="AC15" s="808"/>
      <c r="AD15" s="808"/>
      <c r="AE15" s="850"/>
    </row>
    <row r="16" spans="1:224" s="503" customFormat="1">
      <c r="A16" s="434"/>
      <c r="B16" s="433" t="s">
        <v>531</v>
      </c>
      <c r="C16" s="428"/>
      <c r="D16" s="428"/>
      <c r="E16" s="429"/>
      <c r="F16" s="429"/>
      <c r="G16" s="502"/>
      <c r="H16" s="429"/>
      <c r="I16" s="429"/>
      <c r="J16" s="502"/>
      <c r="K16" s="429"/>
      <c r="L16" s="429"/>
      <c r="M16" s="502"/>
      <c r="N16" s="429"/>
      <c r="O16" s="429"/>
      <c r="P16" s="502"/>
      <c r="Q16" s="640"/>
      <c r="R16" s="640"/>
      <c r="S16" s="502"/>
      <c r="T16" s="640"/>
      <c r="U16" s="640"/>
      <c r="V16" s="502"/>
      <c r="W16" s="676"/>
      <c r="X16" s="676"/>
      <c r="Y16" s="502"/>
      <c r="Z16" s="676"/>
      <c r="AA16" s="676"/>
      <c r="AB16" s="502"/>
      <c r="AC16" s="808"/>
      <c r="AD16" s="808"/>
      <c r="AE16" s="845"/>
    </row>
    <row r="17" spans="1:224" s="503" customFormat="1">
      <c r="A17" s="434"/>
      <c r="B17" s="438" t="s">
        <v>532</v>
      </c>
      <c r="C17" s="428" t="s">
        <v>528</v>
      </c>
      <c r="D17" s="428">
        <v>1</v>
      </c>
      <c r="E17" s="429">
        <v>18500</v>
      </c>
      <c r="F17" s="513">
        <v>2500</v>
      </c>
      <c r="G17" s="437">
        <f t="shared" ref="G17:G18" si="0">(E17+F17)*$D17</f>
        <v>21000</v>
      </c>
      <c r="H17" s="429">
        <v>12500</v>
      </c>
      <c r="I17" s="513">
        <v>1800</v>
      </c>
      <c r="J17" s="437">
        <f t="shared" ref="J17:J18" si="1">(H17+I17)*$D17</f>
        <v>14300</v>
      </c>
      <c r="K17" s="429">
        <v>12500</v>
      </c>
      <c r="L17" s="513"/>
      <c r="M17" s="437">
        <f t="shared" ref="M17:M18" si="2">(K17+L17)*$D17</f>
        <v>12500</v>
      </c>
      <c r="N17" s="429">
        <v>12500</v>
      </c>
      <c r="O17" s="513"/>
      <c r="P17" s="437">
        <f t="shared" ref="P17:P18" si="3">(N17+O17)*$D17</f>
        <v>12500</v>
      </c>
      <c r="Q17" s="640">
        <f>8900*1.35</f>
        <v>12015</v>
      </c>
      <c r="R17" s="650">
        <f>1200*1.35</f>
        <v>1620</v>
      </c>
      <c r="S17" s="437">
        <f t="shared" ref="S17:S18" si="4">(Q17+R17)*$D17</f>
        <v>13635</v>
      </c>
      <c r="T17" s="640">
        <v>9800</v>
      </c>
      <c r="U17" s="650">
        <v>1500</v>
      </c>
      <c r="V17" s="437">
        <f t="shared" ref="V17:V18" si="5">(T17+U17)*$D17</f>
        <v>11300</v>
      </c>
      <c r="W17" s="676">
        <v>4900</v>
      </c>
      <c r="X17" s="692">
        <v>700</v>
      </c>
      <c r="Y17" s="437">
        <f t="shared" ref="Y17:Y18" si="6">(W17+X17)*$D17</f>
        <v>5600</v>
      </c>
      <c r="Z17" s="676">
        <v>4900</v>
      </c>
      <c r="AA17" s="692">
        <v>700</v>
      </c>
      <c r="AB17" s="437">
        <f t="shared" ref="AB17:AB18" si="7">(Z17+AA17)*$D17</f>
        <v>5600</v>
      </c>
      <c r="AC17" s="808">
        <f>MIN(E17,K17,N17,Q17,W17)</f>
        <v>4900</v>
      </c>
      <c r="AD17" s="808">
        <f>MIN(F17,L17,O17,R17,X17)</f>
        <v>700</v>
      </c>
      <c r="AE17" s="721">
        <f t="shared" ref="AE17:AE18" si="8">(AC17+AD17)*$D17</f>
        <v>5600</v>
      </c>
    </row>
    <row r="18" spans="1:224" s="503" customFormat="1">
      <c r="A18" s="434"/>
      <c r="B18" s="438" t="s">
        <v>533</v>
      </c>
      <c r="C18" s="428" t="s">
        <v>528</v>
      </c>
      <c r="D18" s="428">
        <v>1</v>
      </c>
      <c r="E18" s="429">
        <v>22500</v>
      </c>
      <c r="F18" s="513">
        <v>3500</v>
      </c>
      <c r="G18" s="437">
        <f t="shared" si="0"/>
        <v>26000</v>
      </c>
      <c r="H18" s="429">
        <v>1550</v>
      </c>
      <c r="I18" s="513">
        <v>2250</v>
      </c>
      <c r="J18" s="437">
        <f t="shared" si="1"/>
        <v>3800</v>
      </c>
      <c r="K18" s="429">
        <v>12600</v>
      </c>
      <c r="L18" s="513"/>
      <c r="M18" s="437">
        <f t="shared" si="2"/>
        <v>12600</v>
      </c>
      <c r="N18" s="429">
        <v>12600</v>
      </c>
      <c r="O18" s="513"/>
      <c r="P18" s="437">
        <f t="shared" si="3"/>
        <v>12600</v>
      </c>
      <c r="Q18" s="640">
        <f>10900*1.35</f>
        <v>14715.000000000002</v>
      </c>
      <c r="R18" s="650">
        <f>1200*1.35</f>
        <v>1620</v>
      </c>
      <c r="S18" s="437">
        <f t="shared" si="4"/>
        <v>16335.000000000002</v>
      </c>
      <c r="T18" s="640">
        <v>9800</v>
      </c>
      <c r="U18" s="650">
        <v>1500</v>
      </c>
      <c r="V18" s="437">
        <f t="shared" si="5"/>
        <v>11300</v>
      </c>
      <c r="W18" s="676">
        <v>5200</v>
      </c>
      <c r="X18" s="692">
        <v>700</v>
      </c>
      <c r="Y18" s="437">
        <f t="shared" si="6"/>
        <v>5900</v>
      </c>
      <c r="Z18" s="676">
        <v>5200</v>
      </c>
      <c r="AA18" s="692">
        <v>700</v>
      </c>
      <c r="AB18" s="437">
        <f t="shared" si="7"/>
        <v>5900</v>
      </c>
      <c r="AC18" s="808">
        <f>MIN(E18,K18,N18,Q18,W18)</f>
        <v>5200</v>
      </c>
      <c r="AD18" s="808">
        <f>MIN(F18,L18,O18,R18,X18)</f>
        <v>700</v>
      </c>
      <c r="AE18" s="721">
        <f t="shared" si="8"/>
        <v>5900</v>
      </c>
    </row>
    <row r="19" spans="1:224" s="515" customFormat="1" ht="12.75">
      <c r="A19" s="420"/>
      <c r="B19" s="414"/>
      <c r="C19" s="421"/>
      <c r="D19" s="421"/>
      <c r="E19" s="514"/>
      <c r="F19" s="485"/>
      <c r="G19" s="485"/>
      <c r="H19" s="514"/>
      <c r="I19" s="485"/>
      <c r="J19" s="485"/>
      <c r="K19" s="514"/>
      <c r="L19" s="485"/>
      <c r="M19" s="485"/>
      <c r="N19" s="514"/>
      <c r="O19" s="485"/>
      <c r="P19" s="485"/>
      <c r="Q19" s="651"/>
      <c r="R19" s="652"/>
      <c r="S19" s="485"/>
      <c r="T19" s="651"/>
      <c r="U19" s="652"/>
      <c r="V19" s="485"/>
      <c r="W19" s="693"/>
      <c r="X19" s="694"/>
      <c r="Y19" s="485"/>
      <c r="Z19" s="693"/>
      <c r="AA19" s="694"/>
      <c r="AB19" s="485"/>
      <c r="AC19" s="851"/>
      <c r="AD19" s="852"/>
      <c r="AE19" s="837"/>
    </row>
    <row r="20" spans="1:224" s="446" customFormat="1" ht="15" customHeight="1">
      <c r="A20" s="475">
        <v>4.3</v>
      </c>
      <c r="B20" s="476" t="s">
        <v>534</v>
      </c>
      <c r="C20" s="477"/>
      <c r="D20" s="477"/>
      <c r="E20" s="516"/>
      <c r="F20" s="517"/>
      <c r="G20" s="512"/>
      <c r="H20" s="516"/>
      <c r="I20" s="517"/>
      <c r="J20" s="512"/>
      <c r="K20" s="516"/>
      <c r="L20" s="517"/>
      <c r="M20" s="512"/>
      <c r="N20" s="516"/>
      <c r="O20" s="517"/>
      <c r="P20" s="512"/>
      <c r="Q20" s="653"/>
      <c r="R20" s="654"/>
      <c r="S20" s="512"/>
      <c r="T20" s="653"/>
      <c r="U20" s="654"/>
      <c r="V20" s="512"/>
      <c r="W20" s="695"/>
      <c r="X20" s="696"/>
      <c r="Y20" s="512"/>
      <c r="Z20" s="695"/>
      <c r="AA20" s="696"/>
      <c r="AB20" s="512"/>
      <c r="AC20" s="853"/>
      <c r="AD20" s="854"/>
      <c r="AE20" s="850"/>
    </row>
    <row r="21" spans="1:224" s="503" customFormat="1">
      <c r="A21" s="518"/>
      <c r="B21" s="519" t="s">
        <v>535</v>
      </c>
      <c r="C21" s="520"/>
      <c r="D21" s="520"/>
      <c r="E21" s="521"/>
      <c r="F21" s="522"/>
      <c r="G21" s="512"/>
      <c r="H21" s="521"/>
      <c r="I21" s="522"/>
      <c r="J21" s="512"/>
      <c r="K21" s="521"/>
      <c r="L21" s="522"/>
      <c r="M21" s="512"/>
      <c r="N21" s="521"/>
      <c r="O21" s="522"/>
      <c r="P21" s="512"/>
      <c r="Q21" s="655"/>
      <c r="R21" s="656"/>
      <c r="S21" s="512"/>
      <c r="T21" s="655"/>
      <c r="U21" s="656"/>
      <c r="V21" s="512"/>
      <c r="W21" s="697"/>
      <c r="X21" s="698"/>
      <c r="Y21" s="512"/>
      <c r="Z21" s="697"/>
      <c r="AA21" s="698"/>
      <c r="AB21" s="512"/>
      <c r="AC21" s="855"/>
      <c r="AD21" s="856"/>
      <c r="AE21" s="850"/>
    </row>
    <row r="22" spans="1:224" s="503" customFormat="1" ht="15" customHeight="1">
      <c r="A22" s="518"/>
      <c r="B22" s="519" t="s">
        <v>536</v>
      </c>
      <c r="C22" s="520" t="s">
        <v>528</v>
      </c>
      <c r="D22" s="520">
        <v>0.5</v>
      </c>
      <c r="E22" s="429"/>
      <c r="F22" s="429"/>
      <c r="G22" s="437">
        <f>(E22+F22)*$D22</f>
        <v>0</v>
      </c>
      <c r="H22" s="429">
        <v>12500</v>
      </c>
      <c r="I22" s="429">
        <v>1550</v>
      </c>
      <c r="J22" s="437">
        <f>(H22+I22)*$D22</f>
        <v>7025</v>
      </c>
      <c r="K22" s="429">
        <v>17500</v>
      </c>
      <c r="L22" s="429"/>
      <c r="M22" s="437">
        <f>(K22+L22)*$D22</f>
        <v>8750</v>
      </c>
      <c r="N22" s="429">
        <v>17500</v>
      </c>
      <c r="O22" s="429"/>
      <c r="P22" s="437">
        <f>(N22+O22)*$D22</f>
        <v>8750</v>
      </c>
      <c r="Q22" s="640">
        <f>8600*1.35</f>
        <v>11610</v>
      </c>
      <c r="R22" s="640">
        <v>1620</v>
      </c>
      <c r="S22" s="437">
        <f>(Q22+R22)*$D22</f>
        <v>6615</v>
      </c>
      <c r="T22" s="640">
        <v>9800</v>
      </c>
      <c r="U22" s="640">
        <v>1500</v>
      </c>
      <c r="V22" s="437">
        <f>(T22+U22)*$D22</f>
        <v>5650</v>
      </c>
      <c r="W22" s="676">
        <v>6000</v>
      </c>
      <c r="X22" s="676">
        <v>700</v>
      </c>
      <c r="Y22" s="437">
        <f>(W22+X22)*$D22</f>
        <v>3350</v>
      </c>
      <c r="Z22" s="676">
        <v>6000</v>
      </c>
      <c r="AA22" s="676">
        <v>700</v>
      </c>
      <c r="AB22" s="437">
        <f>(Z22+AA22)*$D22</f>
        <v>3350</v>
      </c>
      <c r="AC22" s="808">
        <f>MIN(E22,K22,N22,Q22,W22)</f>
        <v>6000</v>
      </c>
      <c r="AD22" s="808">
        <f>MIN(F22,L22,O22,R22,X22)</f>
        <v>700</v>
      </c>
      <c r="AE22" s="721">
        <f>(AC22+AD22)*$D22</f>
        <v>3350</v>
      </c>
    </row>
    <row r="23" spans="1:224" s="503" customFormat="1">
      <c r="A23" s="518"/>
      <c r="B23" s="476" t="s">
        <v>531</v>
      </c>
      <c r="C23" s="520"/>
      <c r="D23" s="520"/>
      <c r="E23" s="523"/>
      <c r="F23" s="429"/>
      <c r="G23" s="502"/>
      <c r="H23" s="523"/>
      <c r="I23" s="429"/>
      <c r="J23" s="502"/>
      <c r="K23" s="523"/>
      <c r="L23" s="429"/>
      <c r="M23" s="502"/>
      <c r="N23" s="523"/>
      <c r="O23" s="429"/>
      <c r="P23" s="502"/>
      <c r="Q23" s="657"/>
      <c r="R23" s="640"/>
      <c r="S23" s="502"/>
      <c r="T23" s="657"/>
      <c r="U23" s="640"/>
      <c r="V23" s="502"/>
      <c r="W23" s="699"/>
      <c r="X23" s="676"/>
      <c r="Y23" s="502"/>
      <c r="Z23" s="699"/>
      <c r="AA23" s="676"/>
      <c r="AB23" s="502"/>
      <c r="AC23" s="857"/>
      <c r="AD23" s="808"/>
      <c r="AE23" s="845"/>
    </row>
    <row r="24" spans="1:224" s="503" customFormat="1">
      <c r="A24" s="518"/>
      <c r="B24" s="476"/>
      <c r="C24" s="520"/>
      <c r="D24" s="520"/>
      <c r="E24" s="523"/>
      <c r="F24" s="429"/>
      <c r="G24" s="502"/>
      <c r="H24" s="523"/>
      <c r="I24" s="429"/>
      <c r="J24" s="502"/>
      <c r="K24" s="523"/>
      <c r="L24" s="429"/>
      <c r="M24" s="502"/>
      <c r="N24" s="523"/>
      <c r="O24" s="429"/>
      <c r="P24" s="502"/>
      <c r="Q24" s="657"/>
      <c r="R24" s="640"/>
      <c r="S24" s="502"/>
      <c r="T24" s="657"/>
      <c r="U24" s="640"/>
      <c r="V24" s="502"/>
      <c r="W24" s="699"/>
      <c r="X24" s="676"/>
      <c r="Y24" s="502"/>
      <c r="Z24" s="699"/>
      <c r="AA24" s="676"/>
      <c r="AB24" s="502"/>
      <c r="AC24" s="857"/>
      <c r="AD24" s="808"/>
      <c r="AE24" s="845"/>
    </row>
    <row r="25" spans="1:224" s="496" customFormat="1">
      <c r="A25" s="432">
        <v>4.4000000000000004</v>
      </c>
      <c r="B25" s="433" t="s">
        <v>537</v>
      </c>
      <c r="C25" s="444"/>
      <c r="D25" s="444"/>
      <c r="E25" s="472"/>
      <c r="F25" s="472"/>
      <c r="G25" s="472"/>
      <c r="H25" s="472"/>
      <c r="I25" s="472"/>
      <c r="J25" s="472"/>
      <c r="K25" s="472"/>
      <c r="L25" s="472"/>
      <c r="M25" s="472"/>
      <c r="N25" s="472"/>
      <c r="O25" s="472"/>
      <c r="P25" s="472"/>
      <c r="Q25" s="647"/>
      <c r="R25" s="647"/>
      <c r="S25" s="472"/>
      <c r="T25" s="647"/>
      <c r="U25" s="647"/>
      <c r="V25" s="472"/>
      <c r="W25" s="687"/>
      <c r="X25" s="687"/>
      <c r="Y25" s="472"/>
      <c r="Z25" s="687"/>
      <c r="AA25" s="687"/>
      <c r="AB25" s="472"/>
      <c r="AC25" s="828"/>
      <c r="AD25" s="828"/>
      <c r="AE25" s="841"/>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446"/>
      <c r="CV25" s="446"/>
      <c r="CW25" s="446"/>
      <c r="CX25" s="446"/>
      <c r="CY25" s="446"/>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446"/>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46"/>
      <c r="EY25" s="446"/>
      <c r="EZ25" s="446"/>
      <c r="FA25" s="446"/>
      <c r="FB25" s="446"/>
      <c r="FC25" s="446"/>
      <c r="FD25" s="446"/>
      <c r="FE25" s="446"/>
      <c r="FF25" s="446"/>
      <c r="FG25" s="446"/>
      <c r="FH25" s="446"/>
      <c r="FI25" s="446"/>
      <c r="FJ25" s="446"/>
      <c r="FK25" s="446"/>
      <c r="FL25" s="446"/>
      <c r="FM25" s="446"/>
      <c r="FN25" s="446"/>
      <c r="FO25" s="446"/>
      <c r="FP25" s="446"/>
      <c r="FQ25" s="446"/>
      <c r="FR25" s="446"/>
      <c r="FS25" s="446"/>
      <c r="FT25" s="446"/>
      <c r="FU25" s="446"/>
      <c r="FV25" s="446"/>
      <c r="FW25" s="446"/>
      <c r="FX25" s="446"/>
      <c r="FY25" s="446"/>
      <c r="FZ25" s="446"/>
      <c r="GA25" s="446"/>
      <c r="GB25" s="446"/>
      <c r="GC25" s="446"/>
      <c r="GD25" s="446"/>
      <c r="GE25" s="446"/>
      <c r="GF25" s="446"/>
      <c r="GG25" s="446"/>
      <c r="GH25" s="446"/>
      <c r="GI25" s="446"/>
      <c r="GJ25" s="446"/>
      <c r="GK25" s="446"/>
      <c r="GL25" s="446"/>
      <c r="GM25" s="446"/>
      <c r="GN25" s="446"/>
      <c r="GO25" s="446"/>
      <c r="GP25" s="446"/>
      <c r="GQ25" s="446"/>
      <c r="GR25" s="446"/>
      <c r="GS25" s="446"/>
      <c r="GT25" s="446"/>
      <c r="GU25" s="446"/>
      <c r="GV25" s="446"/>
      <c r="GW25" s="446"/>
      <c r="GX25" s="446"/>
      <c r="GY25" s="446"/>
      <c r="GZ25" s="446"/>
      <c r="HA25" s="446"/>
      <c r="HB25" s="446"/>
      <c r="HC25" s="446"/>
      <c r="HD25" s="446"/>
      <c r="HE25" s="446"/>
      <c r="HF25" s="446"/>
      <c r="HG25" s="446"/>
      <c r="HH25" s="446"/>
      <c r="HI25" s="446"/>
      <c r="HJ25" s="446"/>
      <c r="HK25" s="446"/>
      <c r="HL25" s="446"/>
      <c r="HM25" s="446"/>
      <c r="HN25" s="446"/>
      <c r="HO25" s="446"/>
      <c r="HP25" s="446"/>
    </row>
    <row r="26" spans="1:224" s="503" customFormat="1" ht="66.75" customHeight="1">
      <c r="A26" s="434"/>
      <c r="B26" s="438" t="s">
        <v>538</v>
      </c>
      <c r="C26" s="428" t="s">
        <v>528</v>
      </c>
      <c r="D26" s="428">
        <v>2</v>
      </c>
      <c r="E26" s="429">
        <v>15500</v>
      </c>
      <c r="F26" s="464">
        <v>3500</v>
      </c>
      <c r="G26" s="437">
        <f>(E26+F26)*$D26</f>
        <v>38000</v>
      </c>
      <c r="H26" s="429">
        <v>10000</v>
      </c>
      <c r="I26" s="464">
        <v>1250</v>
      </c>
      <c r="J26" s="437">
        <f>(H26+I26)*$D26</f>
        <v>22500</v>
      </c>
      <c r="K26" s="429">
        <v>34000</v>
      </c>
      <c r="L26" s="464"/>
      <c r="M26" s="437">
        <f>(K26+L26)*$D26</f>
        <v>68000</v>
      </c>
      <c r="N26" s="429">
        <v>21000</v>
      </c>
      <c r="O26" s="464"/>
      <c r="P26" s="437">
        <f>(N26+O26)*$D26</f>
        <v>42000</v>
      </c>
      <c r="Q26" s="640">
        <f>7600*1.35</f>
        <v>10260</v>
      </c>
      <c r="R26" s="640">
        <v>1620</v>
      </c>
      <c r="S26" s="437">
        <f>(Q26+R26)*$D26</f>
        <v>23760</v>
      </c>
      <c r="T26" s="640">
        <v>9500</v>
      </c>
      <c r="U26" s="640">
        <v>1500</v>
      </c>
      <c r="V26" s="437">
        <f>(T26+U26)*$D26</f>
        <v>22000</v>
      </c>
      <c r="W26" s="676">
        <v>4500</v>
      </c>
      <c r="X26" s="676">
        <v>700</v>
      </c>
      <c r="Y26" s="437">
        <f>(W26+X26)*$D26</f>
        <v>10400</v>
      </c>
      <c r="Z26" s="676">
        <v>4500</v>
      </c>
      <c r="AA26" s="676">
        <v>700</v>
      </c>
      <c r="AB26" s="437">
        <f>(Z26+AA26)*$D26</f>
        <v>10400</v>
      </c>
      <c r="AC26" s="808">
        <f>MIN(E26,K26,N26,Q26,W26)</f>
        <v>4500</v>
      </c>
      <c r="AD26" s="808">
        <f>MIN(F26,L26,O26,R26,X26)</f>
        <v>700</v>
      </c>
      <c r="AE26" s="721">
        <f>(AC26+AD26)*$D26</f>
        <v>10400</v>
      </c>
    </row>
    <row r="27" spans="1:224" s="503" customFormat="1">
      <c r="A27" s="434"/>
      <c r="B27" s="433" t="s">
        <v>531</v>
      </c>
      <c r="C27" s="428"/>
      <c r="D27" s="428"/>
      <c r="E27" s="429"/>
      <c r="F27" s="429"/>
      <c r="G27" s="512"/>
      <c r="H27" s="429"/>
      <c r="I27" s="429"/>
      <c r="J27" s="512"/>
      <c r="K27" s="429"/>
      <c r="L27" s="429"/>
      <c r="M27" s="512"/>
      <c r="N27" s="429"/>
      <c r="O27" s="429"/>
      <c r="P27" s="512"/>
      <c r="Q27" s="640"/>
      <c r="R27" s="640"/>
      <c r="S27" s="512"/>
      <c r="T27" s="640"/>
      <c r="U27" s="640"/>
      <c r="V27" s="512"/>
      <c r="W27" s="676"/>
      <c r="X27" s="676"/>
      <c r="Y27" s="512"/>
      <c r="Z27" s="676"/>
      <c r="AA27" s="676"/>
      <c r="AB27" s="512"/>
      <c r="AC27" s="808"/>
      <c r="AD27" s="808"/>
      <c r="AE27" s="850"/>
    </row>
    <row r="28" spans="1:224" s="503" customFormat="1">
      <c r="A28" s="434"/>
      <c r="B28" s="433"/>
      <c r="C28" s="428"/>
      <c r="D28" s="428"/>
      <c r="E28" s="429"/>
      <c r="F28" s="429"/>
      <c r="G28" s="512"/>
      <c r="H28" s="429"/>
      <c r="I28" s="429"/>
      <c r="J28" s="512"/>
      <c r="K28" s="429"/>
      <c r="L28" s="429"/>
      <c r="M28" s="512"/>
      <c r="N28" s="429"/>
      <c r="O28" s="429"/>
      <c r="P28" s="512"/>
      <c r="Q28" s="640"/>
      <c r="R28" s="640"/>
      <c r="S28" s="512"/>
      <c r="T28" s="640"/>
      <c r="U28" s="640"/>
      <c r="V28" s="512"/>
      <c r="W28" s="676"/>
      <c r="X28" s="676"/>
      <c r="Y28" s="512"/>
      <c r="Z28" s="676"/>
      <c r="AA28" s="676"/>
      <c r="AB28" s="512"/>
      <c r="AC28" s="808"/>
      <c r="AD28" s="808"/>
      <c r="AE28" s="850"/>
    </row>
    <row r="29" spans="1:224" s="410" customFormat="1">
      <c r="A29" s="432">
        <v>4.5</v>
      </c>
      <c r="B29" s="433" t="s">
        <v>539</v>
      </c>
      <c r="C29" s="428"/>
      <c r="D29" s="428"/>
      <c r="E29" s="525"/>
      <c r="F29" s="526"/>
      <c r="G29" s="526"/>
      <c r="H29" s="525"/>
      <c r="I29" s="526"/>
      <c r="J29" s="526"/>
      <c r="K29" s="525"/>
      <c r="L29" s="526"/>
      <c r="M29" s="526"/>
      <c r="N29" s="525"/>
      <c r="O29" s="526"/>
      <c r="P29" s="526"/>
      <c r="Q29" s="658"/>
      <c r="R29" s="659"/>
      <c r="S29" s="526"/>
      <c r="T29" s="658"/>
      <c r="U29" s="659"/>
      <c r="V29" s="526"/>
      <c r="W29" s="525"/>
      <c r="X29" s="526"/>
      <c r="Y29" s="526"/>
      <c r="Z29" s="525"/>
      <c r="AA29" s="526"/>
      <c r="AB29" s="526"/>
      <c r="AC29" s="858"/>
      <c r="AD29" s="859"/>
      <c r="AE29" s="859"/>
    </row>
    <row r="30" spans="1:224" s="410" customFormat="1" ht="38.25">
      <c r="A30" s="434"/>
      <c r="B30" s="438" t="s">
        <v>540</v>
      </c>
      <c r="C30" s="428" t="s">
        <v>528</v>
      </c>
      <c r="D30" s="428">
        <v>1</v>
      </c>
      <c r="E30" s="464">
        <v>16500</v>
      </c>
      <c r="F30" s="464">
        <v>3500</v>
      </c>
      <c r="G30" s="437">
        <f>(E30+F30)*$D30</f>
        <v>20000</v>
      </c>
      <c r="H30" s="464">
        <v>12500</v>
      </c>
      <c r="I30" s="464">
        <v>1550</v>
      </c>
      <c r="J30" s="437">
        <f>(H30+I30)*$D30</f>
        <v>14050</v>
      </c>
      <c r="K30" s="464">
        <v>8500</v>
      </c>
      <c r="L30" s="464"/>
      <c r="M30" s="437">
        <f>(K30+L30)*$D30</f>
        <v>8500</v>
      </c>
      <c r="N30" s="464">
        <v>8500</v>
      </c>
      <c r="O30" s="464"/>
      <c r="P30" s="437">
        <f>(N30+O30)*$D30</f>
        <v>8500</v>
      </c>
      <c r="Q30" s="646">
        <f>8600*1.35</f>
        <v>11610</v>
      </c>
      <c r="R30" s="646">
        <v>1620</v>
      </c>
      <c r="S30" s="437">
        <f>(Q30+R30)*$D30</f>
        <v>13230</v>
      </c>
      <c r="T30" s="646">
        <v>11500</v>
      </c>
      <c r="U30" s="646">
        <v>1500</v>
      </c>
      <c r="V30" s="437">
        <f>(T30+U30)*$D30</f>
        <v>13000</v>
      </c>
      <c r="W30" s="686">
        <v>6400</v>
      </c>
      <c r="X30" s="686">
        <v>1000</v>
      </c>
      <c r="Y30" s="437">
        <f>(W30+X30)*$D30</f>
        <v>7400</v>
      </c>
      <c r="Z30" s="686">
        <v>6400</v>
      </c>
      <c r="AA30" s="686">
        <v>1000</v>
      </c>
      <c r="AB30" s="437">
        <f>(Z30+AA30)*$D30</f>
        <v>7400</v>
      </c>
      <c r="AC30" s="808">
        <f>MIN(E30,K30,N30,Q30,W30)</f>
        <v>6400</v>
      </c>
      <c r="AD30" s="808">
        <f>MIN(F30,L30,O30,R30,X30)</f>
        <v>1000</v>
      </c>
      <c r="AE30" s="721">
        <f>(AC30+AD30)*$D30</f>
        <v>7400</v>
      </c>
    </row>
    <row r="31" spans="1:224" s="410" customFormat="1">
      <c r="A31" s="434"/>
      <c r="B31" s="438"/>
      <c r="C31" s="428"/>
      <c r="D31" s="428"/>
      <c r="E31" s="464"/>
      <c r="F31" s="464"/>
      <c r="G31" s="524"/>
      <c r="H31" s="464"/>
      <c r="I31" s="464"/>
      <c r="J31" s="524"/>
      <c r="K31" s="464"/>
      <c r="L31" s="464"/>
      <c r="M31" s="524"/>
      <c r="N31" s="464"/>
      <c r="O31" s="464"/>
      <c r="P31" s="524"/>
      <c r="Q31" s="646"/>
      <c r="R31" s="646"/>
      <c r="S31" s="524"/>
      <c r="T31" s="646"/>
      <c r="U31" s="646"/>
      <c r="V31" s="524"/>
      <c r="W31" s="686"/>
      <c r="X31" s="686"/>
      <c r="Y31" s="524"/>
      <c r="Z31" s="686"/>
      <c r="AA31" s="686"/>
      <c r="AB31" s="524"/>
      <c r="AC31" s="824"/>
      <c r="AD31" s="824"/>
      <c r="AE31" s="860"/>
    </row>
    <row r="32" spans="1:224" s="447" customFormat="1" ht="12.75">
      <c r="A32" s="432">
        <v>4.5999999999999996</v>
      </c>
      <c r="B32" s="433" t="s">
        <v>541</v>
      </c>
      <c r="C32" s="444"/>
      <c r="D32" s="444"/>
      <c r="E32" s="472"/>
      <c r="F32" s="429"/>
      <c r="G32" s="512"/>
      <c r="H32" s="472"/>
      <c r="I32" s="429"/>
      <c r="J32" s="512"/>
      <c r="K32" s="472"/>
      <c r="L32" s="429"/>
      <c r="M32" s="512"/>
      <c r="N32" s="472"/>
      <c r="O32" s="429"/>
      <c r="P32" s="512"/>
      <c r="Q32" s="647"/>
      <c r="R32" s="640"/>
      <c r="S32" s="512"/>
      <c r="T32" s="647"/>
      <c r="U32" s="640"/>
      <c r="V32" s="512"/>
      <c r="W32" s="687"/>
      <c r="X32" s="676"/>
      <c r="Y32" s="512"/>
      <c r="Z32" s="687"/>
      <c r="AA32" s="676"/>
      <c r="AB32" s="512"/>
      <c r="AC32" s="828"/>
      <c r="AD32" s="808"/>
      <c r="AE32" s="850"/>
    </row>
    <row r="33" spans="1:224" s="474" customFormat="1" ht="38.25">
      <c r="A33" s="434"/>
      <c r="B33" s="527" t="s">
        <v>542</v>
      </c>
      <c r="C33" s="428"/>
      <c r="D33" s="428"/>
      <c r="E33" s="429"/>
      <c r="F33" s="429"/>
      <c r="G33" s="512"/>
      <c r="H33" s="429"/>
      <c r="I33" s="429"/>
      <c r="J33" s="512"/>
      <c r="K33" s="429"/>
      <c r="L33" s="429"/>
      <c r="M33" s="512"/>
      <c r="N33" s="429"/>
      <c r="O33" s="429"/>
      <c r="P33" s="512"/>
      <c r="Q33" s="640"/>
      <c r="R33" s="640"/>
      <c r="S33" s="512"/>
      <c r="T33" s="640"/>
      <c r="U33" s="640"/>
      <c r="V33" s="512"/>
      <c r="W33" s="676"/>
      <c r="X33" s="676"/>
      <c r="Y33" s="512"/>
      <c r="Z33" s="676"/>
      <c r="AA33" s="676"/>
      <c r="AB33" s="512"/>
      <c r="AC33" s="808"/>
      <c r="AD33" s="808"/>
      <c r="AE33" s="850"/>
    </row>
    <row r="34" spans="1:224" s="474" customFormat="1" ht="12.75">
      <c r="A34" s="434" t="s">
        <v>159</v>
      </c>
      <c r="B34" s="438" t="s">
        <v>543</v>
      </c>
      <c r="C34" s="428" t="s">
        <v>544</v>
      </c>
      <c r="D34" s="428">
        <v>1</v>
      </c>
      <c r="E34" s="429">
        <v>9500</v>
      </c>
      <c r="F34" s="429">
        <v>1500</v>
      </c>
      <c r="G34" s="437">
        <f>(E34+F34)*$D34</f>
        <v>11000</v>
      </c>
      <c r="H34" s="429">
        <v>3500</v>
      </c>
      <c r="I34" s="429">
        <v>1250</v>
      </c>
      <c r="J34" s="437">
        <f>(H34+I34)*$D34</f>
        <v>4750</v>
      </c>
      <c r="K34" s="429">
        <v>16500</v>
      </c>
      <c r="L34" s="429"/>
      <c r="M34" s="437">
        <f>(K34+L34)*$D34</f>
        <v>16500</v>
      </c>
      <c r="N34" s="429">
        <v>7500</v>
      </c>
      <c r="O34" s="429"/>
      <c r="P34" s="437">
        <f>(N34+O34)*$D34</f>
        <v>7500</v>
      </c>
      <c r="Q34" s="640">
        <f>1700*1.35</f>
        <v>2295</v>
      </c>
      <c r="R34" s="640">
        <f>550*1.35</f>
        <v>742.5</v>
      </c>
      <c r="S34" s="437">
        <f>(Q34+R34)*$D34</f>
        <v>3037.5</v>
      </c>
      <c r="T34" s="640">
        <v>2295</v>
      </c>
      <c r="U34" s="640">
        <v>742.5</v>
      </c>
      <c r="V34" s="437">
        <f>(T34+U34)*$D34</f>
        <v>3037.5</v>
      </c>
      <c r="W34" s="676">
        <v>3200</v>
      </c>
      <c r="X34" s="676">
        <v>900</v>
      </c>
      <c r="Y34" s="437">
        <f>(W34+X34)*$D34</f>
        <v>4100</v>
      </c>
      <c r="Z34" s="676">
        <v>2295</v>
      </c>
      <c r="AA34" s="676">
        <v>742.5</v>
      </c>
      <c r="AB34" s="437">
        <f>(Z34+AA34)*$D34</f>
        <v>3037.5</v>
      </c>
      <c r="AC34" s="808">
        <f>MIN(E34,K34,N34,Q34,W34)</f>
        <v>2295</v>
      </c>
      <c r="AD34" s="808">
        <f>MIN(F34,L34,O34,R34,X34)</f>
        <v>742.5</v>
      </c>
      <c r="AE34" s="721">
        <f>(AC34+AD34)*$D34</f>
        <v>3037.5</v>
      </c>
    </row>
    <row r="35" spans="1:224" s="532" customFormat="1" ht="12.75">
      <c r="A35" s="420"/>
      <c r="B35" s="528"/>
      <c r="C35" s="466"/>
      <c r="D35" s="466"/>
      <c r="E35" s="529"/>
      <c r="F35" s="530"/>
      <c r="G35" s="531"/>
      <c r="H35" s="529"/>
      <c r="I35" s="530"/>
      <c r="J35" s="531"/>
      <c r="K35" s="529"/>
      <c r="L35" s="530"/>
      <c r="M35" s="531"/>
      <c r="N35" s="529"/>
      <c r="O35" s="530"/>
      <c r="P35" s="531"/>
      <c r="Q35" s="660"/>
      <c r="R35" s="661"/>
      <c r="S35" s="531"/>
      <c r="T35" s="660"/>
      <c r="U35" s="661"/>
      <c r="V35" s="531"/>
      <c r="W35" s="700"/>
      <c r="X35" s="701"/>
      <c r="Y35" s="531"/>
      <c r="Z35" s="700"/>
      <c r="AA35" s="701"/>
      <c r="AB35" s="531"/>
      <c r="AC35" s="861"/>
      <c r="AD35" s="862"/>
      <c r="AE35" s="863"/>
      <c r="CD35" s="533"/>
      <c r="CE35" s="533"/>
      <c r="CF35" s="533"/>
    </row>
    <row r="36" spans="1:224" s="532" customFormat="1" ht="12.75">
      <c r="A36" s="471">
        <v>4.7</v>
      </c>
      <c r="B36" s="433" t="s">
        <v>545</v>
      </c>
      <c r="C36" s="428"/>
      <c r="D36" s="428"/>
      <c r="E36" s="529"/>
      <c r="F36" s="534"/>
      <c r="G36" s="531"/>
      <c r="H36" s="529"/>
      <c r="I36" s="534"/>
      <c r="J36" s="531"/>
      <c r="K36" s="529"/>
      <c r="L36" s="534"/>
      <c r="M36" s="531"/>
      <c r="N36" s="529"/>
      <c r="O36" s="534"/>
      <c r="P36" s="531"/>
      <c r="Q36" s="660"/>
      <c r="R36" s="662"/>
      <c r="S36" s="531"/>
      <c r="T36" s="660"/>
      <c r="U36" s="662"/>
      <c r="V36" s="531"/>
      <c r="W36" s="700"/>
      <c r="X36" s="702"/>
      <c r="Y36" s="531"/>
      <c r="Z36" s="700"/>
      <c r="AA36" s="702"/>
      <c r="AB36" s="531"/>
      <c r="AC36" s="861"/>
      <c r="AD36" s="864"/>
      <c r="AE36" s="863"/>
      <c r="CD36" s="533"/>
      <c r="CE36" s="533"/>
      <c r="CF36" s="533"/>
    </row>
    <row r="37" spans="1:224" s="532" customFormat="1" ht="51">
      <c r="A37" s="434"/>
      <c r="B37" s="438" t="s">
        <v>546</v>
      </c>
      <c r="C37" s="428"/>
      <c r="D37" s="428"/>
      <c r="E37" s="529"/>
      <c r="F37" s="534"/>
      <c r="G37" s="531"/>
      <c r="H37" s="529"/>
      <c r="I37" s="534"/>
      <c r="J37" s="531"/>
      <c r="K37" s="529"/>
      <c r="L37" s="534"/>
      <c r="M37" s="531"/>
      <c r="N37" s="529"/>
      <c r="O37" s="534"/>
      <c r="P37" s="531"/>
      <c r="Q37" s="660"/>
      <c r="R37" s="662"/>
      <c r="S37" s="531"/>
      <c r="T37" s="660"/>
      <c r="U37" s="662"/>
      <c r="V37" s="531"/>
      <c r="W37" s="700"/>
      <c r="X37" s="702"/>
      <c r="Y37" s="531"/>
      <c r="Z37" s="700"/>
      <c r="AA37" s="702"/>
      <c r="AB37" s="531"/>
      <c r="AC37" s="861"/>
      <c r="AD37" s="864"/>
      <c r="AE37" s="863"/>
      <c r="CD37" s="533"/>
      <c r="CE37" s="533"/>
      <c r="CF37" s="533"/>
    </row>
    <row r="38" spans="1:224" s="532" customFormat="1" ht="12.75">
      <c r="A38" s="434"/>
      <c r="B38" s="433" t="s">
        <v>547</v>
      </c>
      <c r="C38" s="428"/>
      <c r="D38" s="428"/>
      <c r="E38" s="529"/>
      <c r="F38" s="534"/>
      <c r="G38" s="531"/>
      <c r="H38" s="529"/>
      <c r="I38" s="534"/>
      <c r="J38" s="531"/>
      <c r="K38" s="529"/>
      <c r="L38" s="534"/>
      <c r="M38" s="531"/>
      <c r="N38" s="529"/>
      <c r="O38" s="534"/>
      <c r="P38" s="531"/>
      <c r="Q38" s="660"/>
      <c r="R38" s="662"/>
      <c r="S38" s="531"/>
      <c r="T38" s="660"/>
      <c r="U38" s="662"/>
      <c r="V38" s="531"/>
      <c r="W38" s="700"/>
      <c r="X38" s="702"/>
      <c r="Y38" s="531"/>
      <c r="Z38" s="700"/>
      <c r="AA38" s="702"/>
      <c r="AB38" s="531"/>
      <c r="AC38" s="861"/>
      <c r="AD38" s="864"/>
      <c r="AE38" s="863"/>
      <c r="CD38" s="533"/>
      <c r="CE38" s="533"/>
      <c r="CF38" s="533"/>
    </row>
    <row r="39" spans="1:224" s="532" customFormat="1" ht="12.75">
      <c r="A39" s="434" t="s">
        <v>159</v>
      </c>
      <c r="B39" s="438" t="s">
        <v>548</v>
      </c>
      <c r="C39" s="428" t="s">
        <v>528</v>
      </c>
      <c r="D39" s="428">
        <v>1</v>
      </c>
      <c r="E39" s="529">
        <v>18500</v>
      </c>
      <c r="F39" s="534">
        <v>1500</v>
      </c>
      <c r="G39" s="437">
        <f t="shared" ref="G39:G40" si="9">(E39+F39)*$D39</f>
        <v>20000</v>
      </c>
      <c r="H39" s="529">
        <v>14500</v>
      </c>
      <c r="I39" s="534">
        <v>1500</v>
      </c>
      <c r="J39" s="437">
        <f t="shared" ref="J39:J40" si="10">(H39+I39)*$D39</f>
        <v>16000</v>
      </c>
      <c r="K39" s="529">
        <v>6500</v>
      </c>
      <c r="L39" s="534"/>
      <c r="M39" s="437">
        <f t="shared" ref="M39:M40" si="11">(K39+L39)*$D39</f>
        <v>6500</v>
      </c>
      <c r="N39" s="529">
        <v>6500</v>
      </c>
      <c r="O39" s="534"/>
      <c r="P39" s="437">
        <f t="shared" ref="P39:P40" si="12">(N39+O39)*$D39</f>
        <v>6500</v>
      </c>
      <c r="Q39" s="660">
        <f>10300*1.35</f>
        <v>13905.000000000002</v>
      </c>
      <c r="R39" s="662">
        <f>2300*1.35</f>
        <v>3105</v>
      </c>
      <c r="S39" s="437">
        <f t="shared" ref="S39:S40" si="13">(Q39+R39)*$D39</f>
        <v>17010</v>
      </c>
      <c r="T39" s="660">
        <v>11000</v>
      </c>
      <c r="U39" s="662">
        <v>3000</v>
      </c>
      <c r="V39" s="437">
        <f t="shared" ref="V39:V40" si="14">(T39+U39)*$D39</f>
        <v>14000</v>
      </c>
      <c r="W39" s="700">
        <v>8800</v>
      </c>
      <c r="X39" s="702">
        <v>1000</v>
      </c>
      <c r="Y39" s="437">
        <f t="shared" ref="Y39:Y40" si="15">(W39+X39)*$D39</f>
        <v>9800</v>
      </c>
      <c r="Z39" s="700">
        <v>8500</v>
      </c>
      <c r="AA39" s="702">
        <v>1000</v>
      </c>
      <c r="AB39" s="437">
        <f t="shared" ref="AB39:AB40" si="16">(Z39+AA39)*$D39</f>
        <v>9500</v>
      </c>
      <c r="AC39" s="808">
        <f>MIN(E39,K39,N39,Q39,W39)</f>
        <v>6500</v>
      </c>
      <c r="AD39" s="808">
        <f>MIN(F39,L39,O39,R39,X39)</f>
        <v>1000</v>
      </c>
      <c r="AE39" s="721">
        <f t="shared" ref="AE39:AE40" si="17">(AC39+AD39)*$D39</f>
        <v>7500</v>
      </c>
      <c r="CD39" s="533"/>
      <c r="CE39" s="533"/>
      <c r="CF39" s="533"/>
    </row>
    <row r="40" spans="1:224" s="532" customFormat="1" ht="12.75">
      <c r="A40" s="434" t="s">
        <v>175</v>
      </c>
      <c r="B40" s="438" t="s">
        <v>549</v>
      </c>
      <c r="C40" s="428" t="s">
        <v>544</v>
      </c>
      <c r="D40" s="428">
        <v>1</v>
      </c>
      <c r="E40" s="529">
        <v>6500</v>
      </c>
      <c r="F40" s="534">
        <v>1000</v>
      </c>
      <c r="G40" s="437">
        <f t="shared" si="9"/>
        <v>7500</v>
      </c>
      <c r="H40" s="529">
        <v>6500</v>
      </c>
      <c r="I40" s="534">
        <v>1000</v>
      </c>
      <c r="J40" s="437">
        <f t="shared" si="10"/>
        <v>7500</v>
      </c>
      <c r="K40" s="529">
        <v>8500</v>
      </c>
      <c r="L40" s="534"/>
      <c r="M40" s="437">
        <f t="shared" si="11"/>
        <v>8500</v>
      </c>
      <c r="N40" s="529">
        <v>8500</v>
      </c>
      <c r="O40" s="534"/>
      <c r="P40" s="437">
        <f t="shared" si="12"/>
        <v>8500</v>
      </c>
      <c r="Q40" s="660">
        <f>12400*1.35</f>
        <v>16740</v>
      </c>
      <c r="R40" s="662">
        <v>3105</v>
      </c>
      <c r="S40" s="437">
        <f t="shared" si="13"/>
        <v>19845</v>
      </c>
      <c r="T40" s="660">
        <v>10000</v>
      </c>
      <c r="U40" s="662">
        <v>3000</v>
      </c>
      <c r="V40" s="437">
        <f t="shared" si="14"/>
        <v>13000</v>
      </c>
      <c r="W40" s="700">
        <v>2500</v>
      </c>
      <c r="X40" s="702">
        <v>650</v>
      </c>
      <c r="Y40" s="437">
        <f t="shared" si="15"/>
        <v>3150</v>
      </c>
      <c r="Z40" s="700">
        <v>2500</v>
      </c>
      <c r="AA40" s="702">
        <v>650</v>
      </c>
      <c r="AB40" s="437">
        <f t="shared" si="16"/>
        <v>3150</v>
      </c>
      <c r="AC40" s="808">
        <f>MIN(E40,K40,N40,Q40,W40)</f>
        <v>2500</v>
      </c>
      <c r="AD40" s="808">
        <f>MIN(F40,L40,O40,R40,X40)</f>
        <v>650</v>
      </c>
      <c r="AE40" s="721">
        <f t="shared" si="17"/>
        <v>3150</v>
      </c>
      <c r="CD40" s="533"/>
      <c r="CE40" s="533"/>
      <c r="CF40" s="533"/>
    </row>
    <row r="41" spans="1:224" s="532" customFormat="1" ht="12.75">
      <c r="A41" s="434"/>
      <c r="B41" s="438"/>
      <c r="C41" s="428"/>
      <c r="D41" s="428"/>
      <c r="E41" s="529"/>
      <c r="F41" s="534"/>
      <c r="G41" s="531"/>
      <c r="H41" s="529"/>
      <c r="I41" s="534"/>
      <c r="J41" s="531"/>
      <c r="K41" s="529"/>
      <c r="L41" s="534"/>
      <c r="M41" s="531"/>
      <c r="N41" s="529"/>
      <c r="O41" s="534"/>
      <c r="P41" s="531"/>
      <c r="Q41" s="529"/>
      <c r="R41" s="534"/>
      <c r="S41" s="531"/>
      <c r="T41" s="529"/>
      <c r="U41" s="534"/>
      <c r="V41" s="531"/>
      <c r="W41" s="700"/>
      <c r="X41" s="702"/>
      <c r="Y41" s="531"/>
      <c r="Z41" s="700"/>
      <c r="AA41" s="702"/>
      <c r="AB41" s="531"/>
      <c r="AC41" s="861"/>
      <c r="AD41" s="864"/>
      <c r="AE41" s="863"/>
      <c r="CD41" s="533"/>
      <c r="CE41" s="533"/>
      <c r="CF41" s="533"/>
    </row>
    <row r="42" spans="1:224" s="496" customFormat="1">
      <c r="A42" s="432"/>
      <c r="B42" s="433" t="s">
        <v>550</v>
      </c>
      <c r="C42" s="444"/>
      <c r="D42" s="444"/>
      <c r="E42" s="472"/>
      <c r="F42" s="472"/>
      <c r="G42" s="531"/>
      <c r="H42" s="472"/>
      <c r="I42" s="472"/>
      <c r="J42" s="531"/>
      <c r="K42" s="472"/>
      <c r="L42" s="472"/>
      <c r="M42" s="531"/>
      <c r="N42" s="472"/>
      <c r="O42" s="472"/>
      <c r="P42" s="531"/>
      <c r="Q42" s="472"/>
      <c r="R42" s="472"/>
      <c r="S42" s="531"/>
      <c r="T42" s="472"/>
      <c r="U42" s="472"/>
      <c r="V42" s="531"/>
      <c r="W42" s="687"/>
      <c r="X42" s="687"/>
      <c r="Y42" s="531"/>
      <c r="Z42" s="687"/>
      <c r="AA42" s="687"/>
      <c r="AB42" s="531"/>
      <c r="AC42" s="828"/>
      <c r="AD42" s="828"/>
      <c r="AE42" s="863"/>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446"/>
      <c r="CV42" s="446"/>
      <c r="CW42" s="446"/>
      <c r="CX42" s="446"/>
      <c r="CY42" s="446"/>
      <c r="CZ42" s="446"/>
      <c r="DA42" s="446"/>
      <c r="DB42" s="446"/>
      <c r="DC42" s="446"/>
      <c r="DD42" s="446"/>
      <c r="DE42" s="446"/>
      <c r="DF42" s="446"/>
      <c r="DG42" s="446"/>
      <c r="DH42" s="446"/>
      <c r="DI42" s="446"/>
      <c r="DJ42" s="446"/>
      <c r="DK42" s="446"/>
      <c r="DL42" s="446"/>
      <c r="DM42" s="446"/>
      <c r="DN42" s="446"/>
      <c r="DO42" s="446"/>
      <c r="DP42" s="446"/>
      <c r="DQ42" s="446"/>
      <c r="DR42" s="446"/>
      <c r="DS42" s="446"/>
      <c r="DT42" s="446"/>
      <c r="DU42" s="446"/>
      <c r="DV42" s="446"/>
      <c r="DW42" s="446"/>
      <c r="DX42" s="446"/>
      <c r="DY42" s="446"/>
      <c r="DZ42" s="446"/>
      <c r="EA42" s="446"/>
      <c r="EB42" s="446"/>
      <c r="EC42" s="446"/>
      <c r="ED42" s="446"/>
      <c r="EE42" s="446"/>
      <c r="EF42" s="446"/>
      <c r="EG42" s="446"/>
      <c r="EH42" s="446"/>
      <c r="EI42" s="446"/>
      <c r="EJ42" s="446"/>
      <c r="EK42" s="446"/>
      <c r="EL42" s="446"/>
      <c r="EM42" s="446"/>
      <c r="EN42" s="446"/>
      <c r="EO42" s="446"/>
      <c r="EP42" s="446"/>
      <c r="EQ42" s="446"/>
      <c r="ER42" s="446"/>
      <c r="ES42" s="446"/>
      <c r="ET42" s="446"/>
      <c r="EU42" s="446"/>
      <c r="EV42" s="446"/>
      <c r="EW42" s="446"/>
      <c r="EX42" s="446"/>
      <c r="EY42" s="446"/>
      <c r="EZ42" s="446"/>
      <c r="FA42" s="446"/>
      <c r="FB42" s="446"/>
      <c r="FC42" s="446"/>
      <c r="FD42" s="446"/>
      <c r="FE42" s="446"/>
      <c r="FF42" s="446"/>
      <c r="FG42" s="446"/>
      <c r="FH42" s="446"/>
      <c r="FI42" s="446"/>
      <c r="FJ42" s="446"/>
      <c r="FK42" s="446"/>
      <c r="FL42" s="446"/>
      <c r="FM42" s="446"/>
      <c r="FN42" s="446"/>
      <c r="FO42" s="446"/>
      <c r="FP42" s="446"/>
      <c r="FQ42" s="446"/>
      <c r="FR42" s="446"/>
      <c r="FS42" s="446"/>
      <c r="FT42" s="446"/>
      <c r="FU42" s="446"/>
      <c r="FV42" s="446"/>
      <c r="FW42" s="446"/>
      <c r="FX42" s="446"/>
      <c r="FY42" s="446"/>
      <c r="FZ42" s="446"/>
      <c r="GA42" s="446"/>
      <c r="GB42" s="446"/>
      <c r="GC42" s="446"/>
      <c r="GD42" s="446"/>
      <c r="GE42" s="446"/>
      <c r="GF42" s="446"/>
      <c r="GG42" s="446"/>
      <c r="GH42" s="446"/>
      <c r="GI42" s="446"/>
      <c r="GJ42" s="446"/>
      <c r="GK42" s="446"/>
      <c r="GL42" s="446"/>
      <c r="GM42" s="446"/>
      <c r="GN42" s="446"/>
      <c r="GO42" s="446"/>
      <c r="GP42" s="446"/>
      <c r="GQ42" s="446"/>
      <c r="GR42" s="446"/>
      <c r="GS42" s="446"/>
      <c r="GT42" s="446"/>
      <c r="GU42" s="446"/>
      <c r="GV42" s="446"/>
      <c r="GW42" s="446"/>
      <c r="GX42" s="446"/>
      <c r="GY42" s="446"/>
      <c r="GZ42" s="446"/>
      <c r="HA42" s="446"/>
      <c r="HB42" s="446"/>
      <c r="HC42" s="446"/>
      <c r="HD42" s="446"/>
      <c r="HE42" s="446"/>
      <c r="HF42" s="446"/>
      <c r="HG42" s="446"/>
      <c r="HH42" s="446"/>
      <c r="HI42" s="446"/>
      <c r="HJ42" s="446"/>
      <c r="HK42" s="446"/>
      <c r="HL42" s="446"/>
      <c r="HM42" s="446"/>
      <c r="HN42" s="446"/>
      <c r="HO42" s="446"/>
      <c r="HP42" s="446"/>
    </row>
    <row r="43" spans="1:224" s="496" customFormat="1" ht="38.25">
      <c r="A43" s="432"/>
      <c r="B43" s="433" t="s">
        <v>551</v>
      </c>
      <c r="C43" s="444"/>
      <c r="D43" s="444"/>
      <c r="E43" s="472"/>
      <c r="F43" s="472"/>
      <c r="G43" s="495"/>
      <c r="H43" s="472"/>
      <c r="I43" s="472"/>
      <c r="J43" s="495"/>
      <c r="K43" s="472"/>
      <c r="L43" s="472"/>
      <c r="M43" s="495"/>
      <c r="N43" s="472"/>
      <c r="O43" s="472"/>
      <c r="P43" s="495"/>
      <c r="Q43" s="472"/>
      <c r="R43" s="472"/>
      <c r="S43" s="495"/>
      <c r="T43" s="472"/>
      <c r="U43" s="472"/>
      <c r="V43" s="495"/>
      <c r="W43" s="687"/>
      <c r="X43" s="687"/>
      <c r="Y43" s="495"/>
      <c r="Z43" s="687"/>
      <c r="AA43" s="687"/>
      <c r="AB43" s="495"/>
      <c r="AC43" s="828"/>
      <c r="AD43" s="828"/>
      <c r="AE43" s="842"/>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446"/>
      <c r="CH43" s="446"/>
      <c r="CI43" s="446"/>
      <c r="CJ43" s="446"/>
      <c r="CK43" s="446"/>
      <c r="CL43" s="446"/>
      <c r="CM43" s="446"/>
      <c r="CN43" s="446"/>
      <c r="CO43" s="446"/>
      <c r="CP43" s="446"/>
      <c r="CQ43" s="446"/>
      <c r="CR43" s="446"/>
      <c r="CS43" s="446"/>
      <c r="CT43" s="446"/>
      <c r="CU43" s="446"/>
      <c r="CV43" s="446"/>
      <c r="CW43" s="446"/>
      <c r="CX43" s="446"/>
      <c r="CY43" s="446"/>
      <c r="CZ43" s="446"/>
      <c r="DA43" s="446"/>
      <c r="DB43" s="446"/>
      <c r="DC43" s="446"/>
      <c r="DD43" s="446"/>
      <c r="DE43" s="446"/>
      <c r="DF43" s="446"/>
      <c r="DG43" s="446"/>
      <c r="DH43" s="446"/>
      <c r="DI43" s="446"/>
      <c r="DJ43" s="446"/>
      <c r="DK43" s="446"/>
      <c r="DL43" s="446"/>
      <c r="DM43" s="446"/>
      <c r="DN43" s="446"/>
      <c r="DO43" s="446"/>
      <c r="DP43" s="446"/>
      <c r="DQ43" s="446"/>
      <c r="DR43" s="446"/>
      <c r="DS43" s="446"/>
      <c r="DT43" s="446"/>
      <c r="DU43" s="446"/>
      <c r="DV43" s="446"/>
      <c r="DW43" s="446"/>
      <c r="DX43" s="446"/>
      <c r="DY43" s="446"/>
      <c r="DZ43" s="446"/>
      <c r="EA43" s="446"/>
      <c r="EB43" s="446"/>
      <c r="EC43" s="446"/>
      <c r="ED43" s="446"/>
      <c r="EE43" s="446"/>
      <c r="EF43" s="446"/>
      <c r="EG43" s="446"/>
      <c r="EH43" s="446"/>
      <c r="EI43" s="446"/>
      <c r="EJ43" s="446"/>
      <c r="EK43" s="446"/>
      <c r="EL43" s="446"/>
      <c r="EM43" s="446"/>
      <c r="EN43" s="446"/>
      <c r="EO43" s="446"/>
      <c r="EP43" s="446"/>
      <c r="EQ43" s="446"/>
      <c r="ER43" s="446"/>
      <c r="ES43" s="446"/>
      <c r="ET43" s="446"/>
      <c r="EU43" s="446"/>
      <c r="EV43" s="446"/>
      <c r="EW43" s="446"/>
      <c r="EX43" s="446"/>
      <c r="EY43" s="446"/>
      <c r="EZ43" s="446"/>
      <c r="FA43" s="446"/>
      <c r="FB43" s="446"/>
      <c r="FC43" s="446"/>
      <c r="FD43" s="446"/>
      <c r="FE43" s="446"/>
      <c r="FF43" s="446"/>
      <c r="FG43" s="446"/>
      <c r="FH43" s="446"/>
      <c r="FI43" s="446"/>
      <c r="FJ43" s="446"/>
      <c r="FK43" s="446"/>
      <c r="FL43" s="446"/>
      <c r="FM43" s="446"/>
      <c r="FN43" s="446"/>
      <c r="FO43" s="446"/>
      <c r="FP43" s="446"/>
      <c r="FQ43" s="446"/>
      <c r="FR43" s="446"/>
      <c r="FS43" s="446"/>
      <c r="FT43" s="446"/>
      <c r="FU43" s="446"/>
      <c r="FV43" s="446"/>
      <c r="FW43" s="446"/>
      <c r="FX43" s="446"/>
      <c r="FY43" s="446"/>
      <c r="FZ43" s="446"/>
      <c r="GA43" s="446"/>
      <c r="GB43" s="446"/>
      <c r="GC43" s="446"/>
      <c r="GD43" s="446"/>
      <c r="GE43" s="446"/>
      <c r="GF43" s="446"/>
      <c r="GG43" s="446"/>
      <c r="GH43" s="446"/>
      <c r="GI43" s="446"/>
      <c r="GJ43" s="446"/>
      <c r="GK43" s="446"/>
      <c r="GL43" s="446"/>
      <c r="GM43" s="446"/>
      <c r="GN43" s="446"/>
      <c r="GO43" s="446"/>
      <c r="GP43" s="446"/>
      <c r="GQ43" s="446"/>
      <c r="GR43" s="446"/>
      <c r="GS43" s="446"/>
      <c r="GT43" s="446"/>
      <c r="GU43" s="446"/>
      <c r="GV43" s="446"/>
      <c r="GW43" s="446"/>
      <c r="GX43" s="446"/>
      <c r="GY43" s="446"/>
      <c r="GZ43" s="446"/>
      <c r="HA43" s="446"/>
      <c r="HB43" s="446"/>
      <c r="HC43" s="446"/>
      <c r="HD43" s="446"/>
      <c r="HE43" s="446"/>
      <c r="HF43" s="446"/>
      <c r="HG43" s="446"/>
      <c r="HH43" s="446"/>
      <c r="HI43" s="446"/>
      <c r="HJ43" s="446"/>
      <c r="HK43" s="446"/>
      <c r="HL43" s="446"/>
      <c r="HM43" s="446"/>
      <c r="HN43" s="446"/>
      <c r="HO43" s="446"/>
      <c r="HP43" s="446"/>
    </row>
    <row r="44" spans="1:224" s="496" customFormat="1">
      <c r="A44" s="432"/>
      <c r="B44" s="433" t="s">
        <v>552</v>
      </c>
      <c r="C44" s="444"/>
      <c r="D44" s="444"/>
      <c r="E44" s="472"/>
      <c r="F44" s="472"/>
      <c r="G44" s="495"/>
      <c r="H44" s="472"/>
      <c r="I44" s="472"/>
      <c r="J44" s="495"/>
      <c r="K44" s="472"/>
      <c r="L44" s="472"/>
      <c r="M44" s="495"/>
      <c r="N44" s="472"/>
      <c r="O44" s="472"/>
      <c r="P44" s="495"/>
      <c r="Q44" s="472"/>
      <c r="R44" s="472"/>
      <c r="S44" s="495"/>
      <c r="T44" s="472"/>
      <c r="U44" s="472"/>
      <c r="V44" s="495"/>
      <c r="W44" s="687"/>
      <c r="X44" s="687"/>
      <c r="Y44" s="495"/>
      <c r="Z44" s="687"/>
      <c r="AA44" s="687"/>
      <c r="AB44" s="495"/>
      <c r="AC44" s="828"/>
      <c r="AD44" s="828"/>
      <c r="AE44" s="842"/>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6"/>
      <c r="CM44" s="446"/>
      <c r="CN44" s="446"/>
      <c r="CO44" s="446"/>
      <c r="CP44" s="446"/>
      <c r="CQ44" s="446"/>
      <c r="CR44" s="446"/>
      <c r="CS44" s="446"/>
      <c r="CT44" s="446"/>
      <c r="CU44" s="446"/>
      <c r="CV44" s="446"/>
      <c r="CW44" s="446"/>
      <c r="CX44" s="446"/>
      <c r="CY44" s="446"/>
      <c r="CZ44" s="446"/>
      <c r="DA44" s="446"/>
      <c r="DB44" s="446"/>
      <c r="DC44" s="446"/>
      <c r="DD44" s="446"/>
      <c r="DE44" s="446"/>
      <c r="DF44" s="446"/>
      <c r="DG44" s="446"/>
      <c r="DH44" s="446"/>
      <c r="DI44" s="446"/>
      <c r="DJ44" s="446"/>
      <c r="DK44" s="446"/>
      <c r="DL44" s="446"/>
      <c r="DM44" s="446"/>
      <c r="DN44" s="446"/>
      <c r="DO44" s="446"/>
      <c r="DP44" s="446"/>
      <c r="DQ44" s="446"/>
      <c r="DR44" s="446"/>
      <c r="DS44" s="446"/>
      <c r="DT44" s="446"/>
      <c r="DU44" s="446"/>
      <c r="DV44" s="446"/>
      <c r="DW44" s="446"/>
      <c r="DX44" s="446"/>
      <c r="DY44" s="446"/>
      <c r="DZ44" s="446"/>
      <c r="EA44" s="446"/>
      <c r="EB44" s="446"/>
      <c r="EC44" s="446"/>
      <c r="ED44" s="446"/>
      <c r="EE44" s="446"/>
      <c r="EF44" s="446"/>
      <c r="EG44" s="446"/>
      <c r="EH44" s="446"/>
      <c r="EI44" s="446"/>
      <c r="EJ44" s="446"/>
      <c r="EK44" s="446"/>
      <c r="EL44" s="446"/>
      <c r="EM44" s="446"/>
      <c r="EN44" s="446"/>
      <c r="EO44" s="446"/>
      <c r="EP44" s="446"/>
      <c r="EQ44" s="446"/>
      <c r="ER44" s="446"/>
      <c r="ES44" s="446"/>
      <c r="ET44" s="446"/>
      <c r="EU44" s="446"/>
      <c r="EV44" s="446"/>
      <c r="EW44" s="446"/>
      <c r="EX44" s="446"/>
      <c r="EY44" s="446"/>
      <c r="EZ44" s="446"/>
      <c r="FA44" s="446"/>
      <c r="FB44" s="446"/>
      <c r="FC44" s="446"/>
      <c r="FD44" s="446"/>
      <c r="FE44" s="446"/>
      <c r="FF44" s="446"/>
      <c r="FG44" s="446"/>
      <c r="FH44" s="446"/>
      <c r="FI44" s="446"/>
      <c r="FJ44" s="446"/>
      <c r="FK44" s="446"/>
      <c r="FL44" s="446"/>
      <c r="FM44" s="446"/>
      <c r="FN44" s="446"/>
      <c r="FO44" s="446"/>
      <c r="FP44" s="446"/>
      <c r="FQ44" s="446"/>
      <c r="FR44" s="446"/>
      <c r="FS44" s="446"/>
      <c r="FT44" s="446"/>
      <c r="FU44" s="446"/>
      <c r="FV44" s="446"/>
      <c r="FW44" s="446"/>
      <c r="FX44" s="446"/>
      <c r="FY44" s="446"/>
      <c r="FZ44" s="446"/>
      <c r="GA44" s="446"/>
      <c r="GB44" s="446"/>
      <c r="GC44" s="446"/>
      <c r="GD44" s="446"/>
      <c r="GE44" s="446"/>
      <c r="GF44" s="446"/>
      <c r="GG44" s="446"/>
      <c r="GH44" s="446"/>
      <c r="GI44" s="446"/>
      <c r="GJ44" s="446"/>
      <c r="GK44" s="446"/>
      <c r="GL44" s="446"/>
      <c r="GM44" s="446"/>
      <c r="GN44" s="446"/>
      <c r="GO44" s="446"/>
      <c r="GP44" s="446"/>
      <c r="GQ44" s="446"/>
      <c r="GR44" s="446"/>
      <c r="GS44" s="446"/>
      <c r="GT44" s="446"/>
      <c r="GU44" s="446"/>
      <c r="GV44" s="446"/>
      <c r="GW44" s="446"/>
      <c r="GX44" s="446"/>
      <c r="GY44" s="446"/>
      <c r="GZ44" s="446"/>
      <c r="HA44" s="446"/>
      <c r="HB44" s="446"/>
      <c r="HC44" s="446"/>
      <c r="HD44" s="446"/>
      <c r="HE44" s="446"/>
      <c r="HF44" s="446"/>
      <c r="HG44" s="446"/>
      <c r="HH44" s="446"/>
      <c r="HI44" s="446"/>
      <c r="HJ44" s="446"/>
      <c r="HK44" s="446"/>
      <c r="HL44" s="446"/>
      <c r="HM44" s="446"/>
      <c r="HN44" s="446"/>
      <c r="HO44" s="446"/>
      <c r="HP44" s="446"/>
    </row>
    <row r="45" spans="1:224" s="496" customFormat="1" ht="25.5">
      <c r="A45" s="432"/>
      <c r="B45" s="433" t="s">
        <v>553</v>
      </c>
      <c r="C45" s="444"/>
      <c r="D45" s="444"/>
      <c r="E45" s="472"/>
      <c r="F45" s="472"/>
      <c r="G45" s="495"/>
      <c r="H45" s="472"/>
      <c r="I45" s="472"/>
      <c r="J45" s="495"/>
      <c r="K45" s="472"/>
      <c r="L45" s="472"/>
      <c r="M45" s="495"/>
      <c r="N45" s="472"/>
      <c r="O45" s="472"/>
      <c r="P45" s="495"/>
      <c r="Q45" s="472"/>
      <c r="R45" s="472"/>
      <c r="S45" s="495"/>
      <c r="T45" s="472"/>
      <c r="U45" s="472"/>
      <c r="V45" s="495"/>
      <c r="W45" s="687"/>
      <c r="X45" s="687"/>
      <c r="Y45" s="495"/>
      <c r="Z45" s="687"/>
      <c r="AA45" s="687"/>
      <c r="AB45" s="495"/>
      <c r="AC45" s="828"/>
      <c r="AD45" s="828"/>
      <c r="AE45" s="842"/>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6"/>
      <c r="BY45" s="446"/>
      <c r="BZ45" s="446"/>
      <c r="CA45" s="446"/>
      <c r="CB45" s="446"/>
      <c r="CC45" s="446"/>
      <c r="CD45" s="446"/>
      <c r="CE45" s="446"/>
      <c r="CF45" s="446"/>
      <c r="CG45" s="446"/>
      <c r="CH45" s="446"/>
      <c r="CI45" s="446"/>
      <c r="CJ45" s="446"/>
      <c r="CK45" s="446"/>
      <c r="CL45" s="446"/>
      <c r="CM45" s="446"/>
      <c r="CN45" s="446"/>
      <c r="CO45" s="446"/>
      <c r="CP45" s="446"/>
      <c r="CQ45" s="446"/>
      <c r="CR45" s="446"/>
      <c r="CS45" s="446"/>
      <c r="CT45" s="446"/>
      <c r="CU45" s="446"/>
      <c r="CV45" s="446"/>
      <c r="CW45" s="446"/>
      <c r="CX45" s="446"/>
      <c r="CY45" s="446"/>
      <c r="CZ45" s="446"/>
      <c r="DA45" s="446"/>
      <c r="DB45" s="446"/>
      <c r="DC45" s="446"/>
      <c r="DD45" s="446"/>
      <c r="DE45" s="446"/>
      <c r="DF45" s="446"/>
      <c r="DG45" s="446"/>
      <c r="DH45" s="446"/>
      <c r="DI45" s="446"/>
      <c r="DJ45" s="446"/>
      <c r="DK45" s="446"/>
      <c r="DL45" s="446"/>
      <c r="DM45" s="446"/>
      <c r="DN45" s="446"/>
      <c r="DO45" s="446"/>
      <c r="DP45" s="446"/>
      <c r="DQ45" s="446"/>
      <c r="DR45" s="446"/>
      <c r="DS45" s="446"/>
      <c r="DT45" s="446"/>
      <c r="DU45" s="446"/>
      <c r="DV45" s="446"/>
      <c r="DW45" s="446"/>
      <c r="DX45" s="446"/>
      <c r="DY45" s="446"/>
      <c r="DZ45" s="446"/>
      <c r="EA45" s="446"/>
      <c r="EB45" s="446"/>
      <c r="EC45" s="446"/>
      <c r="ED45" s="446"/>
      <c r="EE45" s="446"/>
      <c r="EF45" s="446"/>
      <c r="EG45" s="446"/>
      <c r="EH45" s="446"/>
      <c r="EI45" s="446"/>
      <c r="EJ45" s="446"/>
      <c r="EK45" s="446"/>
      <c r="EL45" s="446"/>
      <c r="EM45" s="446"/>
      <c r="EN45" s="446"/>
      <c r="EO45" s="446"/>
      <c r="EP45" s="446"/>
      <c r="EQ45" s="446"/>
      <c r="ER45" s="446"/>
      <c r="ES45" s="446"/>
      <c r="ET45" s="446"/>
      <c r="EU45" s="446"/>
      <c r="EV45" s="446"/>
      <c r="EW45" s="446"/>
      <c r="EX45" s="446"/>
      <c r="EY45" s="446"/>
      <c r="EZ45" s="446"/>
      <c r="FA45" s="446"/>
      <c r="FB45" s="446"/>
      <c r="FC45" s="446"/>
      <c r="FD45" s="446"/>
      <c r="FE45" s="446"/>
      <c r="FF45" s="446"/>
      <c r="FG45" s="446"/>
      <c r="FH45" s="446"/>
      <c r="FI45" s="446"/>
      <c r="FJ45" s="446"/>
      <c r="FK45" s="446"/>
      <c r="FL45" s="446"/>
      <c r="FM45" s="446"/>
      <c r="FN45" s="446"/>
      <c r="FO45" s="446"/>
      <c r="FP45" s="446"/>
      <c r="FQ45" s="446"/>
      <c r="FR45" s="446"/>
      <c r="FS45" s="446"/>
      <c r="FT45" s="446"/>
      <c r="FU45" s="446"/>
      <c r="FV45" s="446"/>
      <c r="FW45" s="446"/>
      <c r="FX45" s="446"/>
      <c r="FY45" s="446"/>
      <c r="FZ45" s="446"/>
      <c r="GA45" s="446"/>
      <c r="GB45" s="446"/>
      <c r="GC45" s="446"/>
      <c r="GD45" s="446"/>
      <c r="GE45" s="446"/>
      <c r="GF45" s="446"/>
      <c r="GG45" s="446"/>
      <c r="GH45" s="446"/>
      <c r="GI45" s="446"/>
      <c r="GJ45" s="446"/>
      <c r="GK45" s="446"/>
      <c r="GL45" s="446"/>
      <c r="GM45" s="446"/>
      <c r="GN45" s="446"/>
      <c r="GO45" s="446"/>
      <c r="GP45" s="446"/>
      <c r="GQ45" s="446"/>
      <c r="GR45" s="446"/>
      <c r="GS45" s="446"/>
      <c r="GT45" s="446"/>
      <c r="GU45" s="446"/>
      <c r="GV45" s="446"/>
      <c r="GW45" s="446"/>
      <c r="GX45" s="446"/>
      <c r="GY45" s="446"/>
      <c r="GZ45" s="446"/>
      <c r="HA45" s="446"/>
      <c r="HB45" s="446"/>
      <c r="HC45" s="446"/>
      <c r="HD45" s="446"/>
      <c r="HE45" s="446"/>
      <c r="HF45" s="446"/>
      <c r="HG45" s="446"/>
      <c r="HH45" s="446"/>
      <c r="HI45" s="446"/>
      <c r="HJ45" s="446"/>
      <c r="HK45" s="446"/>
      <c r="HL45" s="446"/>
      <c r="HM45" s="446"/>
      <c r="HN45" s="446"/>
      <c r="HO45" s="446"/>
      <c r="HP45" s="446"/>
    </row>
    <row r="46" spans="1:224" s="496" customFormat="1" ht="25.5">
      <c r="A46" s="432"/>
      <c r="B46" s="433" t="s">
        <v>554</v>
      </c>
      <c r="C46" s="444"/>
      <c r="D46" s="444"/>
      <c r="E46" s="472"/>
      <c r="F46" s="472"/>
      <c r="G46" s="495"/>
      <c r="H46" s="472"/>
      <c r="I46" s="472"/>
      <c r="J46" s="495"/>
      <c r="K46" s="472"/>
      <c r="L46" s="472"/>
      <c r="M46" s="495"/>
      <c r="N46" s="472"/>
      <c r="O46" s="472"/>
      <c r="P46" s="495"/>
      <c r="Q46" s="472"/>
      <c r="R46" s="472"/>
      <c r="S46" s="495"/>
      <c r="T46" s="472"/>
      <c r="U46" s="472"/>
      <c r="V46" s="495"/>
      <c r="W46" s="687"/>
      <c r="X46" s="687"/>
      <c r="Y46" s="495"/>
      <c r="Z46" s="687"/>
      <c r="AA46" s="687"/>
      <c r="AB46" s="495"/>
      <c r="AC46" s="828"/>
      <c r="AD46" s="828"/>
      <c r="AE46" s="842"/>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c r="BZ46" s="446"/>
      <c r="CA46" s="446"/>
      <c r="CB46" s="446"/>
      <c r="CC46" s="446"/>
      <c r="CD46" s="446"/>
      <c r="CE46" s="446"/>
      <c r="CF46" s="446"/>
      <c r="CG46" s="446"/>
      <c r="CH46" s="446"/>
      <c r="CI46" s="446"/>
      <c r="CJ46" s="446"/>
      <c r="CK46" s="446"/>
      <c r="CL46" s="446"/>
      <c r="CM46" s="446"/>
      <c r="CN46" s="446"/>
      <c r="CO46" s="446"/>
      <c r="CP46" s="446"/>
      <c r="CQ46" s="446"/>
      <c r="CR46" s="446"/>
      <c r="CS46" s="446"/>
      <c r="CT46" s="446"/>
      <c r="CU46" s="446"/>
      <c r="CV46" s="446"/>
      <c r="CW46" s="446"/>
      <c r="CX46" s="446"/>
      <c r="CY46" s="446"/>
      <c r="CZ46" s="446"/>
      <c r="DA46" s="446"/>
      <c r="DB46" s="446"/>
      <c r="DC46" s="446"/>
      <c r="DD46" s="446"/>
      <c r="DE46" s="446"/>
      <c r="DF46" s="446"/>
      <c r="DG46" s="446"/>
      <c r="DH46" s="446"/>
      <c r="DI46" s="446"/>
      <c r="DJ46" s="446"/>
      <c r="DK46" s="446"/>
      <c r="DL46" s="446"/>
      <c r="DM46" s="446"/>
      <c r="DN46" s="446"/>
      <c r="DO46" s="446"/>
      <c r="DP46" s="446"/>
      <c r="DQ46" s="446"/>
      <c r="DR46" s="446"/>
      <c r="DS46" s="446"/>
      <c r="DT46" s="446"/>
      <c r="DU46" s="446"/>
      <c r="DV46" s="446"/>
      <c r="DW46" s="446"/>
      <c r="DX46" s="446"/>
      <c r="DY46" s="446"/>
      <c r="DZ46" s="446"/>
      <c r="EA46" s="446"/>
      <c r="EB46" s="446"/>
      <c r="EC46" s="446"/>
      <c r="ED46" s="446"/>
      <c r="EE46" s="446"/>
      <c r="EF46" s="446"/>
      <c r="EG46" s="446"/>
      <c r="EH46" s="446"/>
      <c r="EI46" s="446"/>
      <c r="EJ46" s="446"/>
      <c r="EK46" s="446"/>
      <c r="EL46" s="446"/>
      <c r="EM46" s="446"/>
      <c r="EN46" s="446"/>
      <c r="EO46" s="446"/>
      <c r="EP46" s="446"/>
      <c r="EQ46" s="446"/>
      <c r="ER46" s="446"/>
      <c r="ES46" s="446"/>
      <c r="ET46" s="446"/>
      <c r="EU46" s="446"/>
      <c r="EV46" s="446"/>
      <c r="EW46" s="446"/>
      <c r="EX46" s="446"/>
      <c r="EY46" s="446"/>
      <c r="EZ46" s="446"/>
      <c r="FA46" s="446"/>
      <c r="FB46" s="446"/>
      <c r="FC46" s="446"/>
      <c r="FD46" s="446"/>
      <c r="FE46" s="446"/>
      <c r="FF46" s="446"/>
      <c r="FG46" s="446"/>
      <c r="FH46" s="446"/>
      <c r="FI46" s="446"/>
      <c r="FJ46" s="446"/>
      <c r="FK46" s="446"/>
      <c r="FL46" s="446"/>
      <c r="FM46" s="446"/>
      <c r="FN46" s="446"/>
      <c r="FO46" s="446"/>
      <c r="FP46" s="446"/>
      <c r="FQ46" s="446"/>
      <c r="FR46" s="446"/>
      <c r="FS46" s="446"/>
      <c r="FT46" s="446"/>
      <c r="FU46" s="446"/>
      <c r="FV46" s="446"/>
      <c r="FW46" s="446"/>
      <c r="FX46" s="446"/>
      <c r="FY46" s="446"/>
      <c r="FZ46" s="446"/>
      <c r="GA46" s="446"/>
      <c r="GB46" s="446"/>
      <c r="GC46" s="446"/>
      <c r="GD46" s="446"/>
      <c r="GE46" s="446"/>
      <c r="GF46" s="446"/>
      <c r="GG46" s="446"/>
      <c r="GH46" s="446"/>
      <c r="GI46" s="446"/>
      <c r="GJ46" s="446"/>
      <c r="GK46" s="446"/>
      <c r="GL46" s="446"/>
      <c r="GM46" s="446"/>
      <c r="GN46" s="446"/>
      <c r="GO46" s="446"/>
      <c r="GP46" s="446"/>
      <c r="GQ46" s="446"/>
      <c r="GR46" s="446"/>
      <c r="GS46" s="446"/>
      <c r="GT46" s="446"/>
      <c r="GU46" s="446"/>
      <c r="GV46" s="446"/>
      <c r="GW46" s="446"/>
      <c r="GX46" s="446"/>
      <c r="GY46" s="446"/>
      <c r="GZ46" s="446"/>
      <c r="HA46" s="446"/>
      <c r="HB46" s="446"/>
      <c r="HC46" s="446"/>
      <c r="HD46" s="446"/>
      <c r="HE46" s="446"/>
      <c r="HF46" s="446"/>
      <c r="HG46" s="446"/>
      <c r="HH46" s="446"/>
      <c r="HI46" s="446"/>
      <c r="HJ46" s="446"/>
      <c r="HK46" s="446"/>
      <c r="HL46" s="446"/>
      <c r="HM46" s="446"/>
      <c r="HN46" s="446"/>
      <c r="HO46" s="446"/>
      <c r="HP46" s="446"/>
    </row>
    <row r="47" spans="1:224" s="496" customFormat="1" ht="25.5">
      <c r="A47" s="432"/>
      <c r="B47" s="433" t="s">
        <v>555</v>
      </c>
      <c r="C47" s="444"/>
      <c r="D47" s="444"/>
      <c r="E47" s="472"/>
      <c r="F47" s="472"/>
      <c r="G47" s="495"/>
      <c r="H47" s="472"/>
      <c r="I47" s="472"/>
      <c r="J47" s="495"/>
      <c r="K47" s="472"/>
      <c r="L47" s="472"/>
      <c r="M47" s="495"/>
      <c r="N47" s="472"/>
      <c r="O47" s="472"/>
      <c r="P47" s="495"/>
      <c r="Q47" s="472"/>
      <c r="R47" s="472"/>
      <c r="S47" s="495"/>
      <c r="T47" s="472"/>
      <c r="U47" s="472"/>
      <c r="V47" s="495"/>
      <c r="W47" s="687"/>
      <c r="X47" s="687"/>
      <c r="Y47" s="495"/>
      <c r="Z47" s="687"/>
      <c r="AA47" s="687"/>
      <c r="AB47" s="495"/>
      <c r="AC47" s="828"/>
      <c r="AD47" s="828"/>
      <c r="AE47" s="842"/>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c r="BZ47" s="446"/>
      <c r="CA47" s="446"/>
      <c r="CB47" s="446"/>
      <c r="CC47" s="446"/>
      <c r="CD47" s="446"/>
      <c r="CE47" s="446"/>
      <c r="CF47" s="446"/>
      <c r="CG47" s="446"/>
      <c r="CH47" s="446"/>
      <c r="CI47" s="446"/>
      <c r="CJ47" s="446"/>
      <c r="CK47" s="446"/>
      <c r="CL47" s="446"/>
      <c r="CM47" s="446"/>
      <c r="CN47" s="446"/>
      <c r="CO47" s="446"/>
      <c r="CP47" s="446"/>
      <c r="CQ47" s="446"/>
      <c r="CR47" s="446"/>
      <c r="CS47" s="446"/>
      <c r="CT47" s="446"/>
      <c r="CU47" s="446"/>
      <c r="CV47" s="446"/>
      <c r="CW47" s="446"/>
      <c r="CX47" s="446"/>
      <c r="CY47" s="446"/>
      <c r="CZ47" s="446"/>
      <c r="DA47" s="446"/>
      <c r="DB47" s="446"/>
      <c r="DC47" s="446"/>
      <c r="DD47" s="446"/>
      <c r="DE47" s="446"/>
      <c r="DF47" s="446"/>
      <c r="DG47" s="446"/>
      <c r="DH47" s="446"/>
      <c r="DI47" s="446"/>
      <c r="DJ47" s="446"/>
      <c r="DK47" s="446"/>
      <c r="DL47" s="446"/>
      <c r="DM47" s="446"/>
      <c r="DN47" s="446"/>
      <c r="DO47" s="446"/>
      <c r="DP47" s="446"/>
      <c r="DQ47" s="446"/>
      <c r="DR47" s="446"/>
      <c r="DS47" s="446"/>
      <c r="DT47" s="446"/>
      <c r="DU47" s="446"/>
      <c r="DV47" s="446"/>
      <c r="DW47" s="446"/>
      <c r="DX47" s="446"/>
      <c r="DY47" s="446"/>
      <c r="DZ47" s="446"/>
      <c r="EA47" s="446"/>
      <c r="EB47" s="446"/>
      <c r="EC47" s="446"/>
      <c r="ED47" s="446"/>
      <c r="EE47" s="446"/>
      <c r="EF47" s="446"/>
      <c r="EG47" s="446"/>
      <c r="EH47" s="446"/>
      <c r="EI47" s="446"/>
      <c r="EJ47" s="446"/>
      <c r="EK47" s="446"/>
      <c r="EL47" s="446"/>
      <c r="EM47" s="446"/>
      <c r="EN47" s="446"/>
      <c r="EO47" s="446"/>
      <c r="EP47" s="446"/>
      <c r="EQ47" s="446"/>
      <c r="ER47" s="446"/>
      <c r="ES47" s="446"/>
      <c r="ET47" s="446"/>
      <c r="EU47" s="446"/>
      <c r="EV47" s="446"/>
      <c r="EW47" s="446"/>
      <c r="EX47" s="446"/>
      <c r="EY47" s="446"/>
      <c r="EZ47" s="446"/>
      <c r="FA47" s="446"/>
      <c r="FB47" s="446"/>
      <c r="FC47" s="446"/>
      <c r="FD47" s="446"/>
      <c r="FE47" s="446"/>
      <c r="FF47" s="446"/>
      <c r="FG47" s="446"/>
      <c r="FH47" s="446"/>
      <c r="FI47" s="446"/>
      <c r="FJ47" s="446"/>
      <c r="FK47" s="446"/>
      <c r="FL47" s="446"/>
      <c r="FM47" s="446"/>
      <c r="FN47" s="446"/>
      <c r="FO47" s="446"/>
      <c r="FP47" s="446"/>
      <c r="FQ47" s="446"/>
      <c r="FR47" s="446"/>
      <c r="FS47" s="446"/>
      <c r="FT47" s="446"/>
      <c r="FU47" s="446"/>
      <c r="FV47" s="446"/>
      <c r="FW47" s="446"/>
      <c r="FX47" s="446"/>
      <c r="FY47" s="446"/>
      <c r="FZ47" s="446"/>
      <c r="GA47" s="446"/>
      <c r="GB47" s="446"/>
      <c r="GC47" s="446"/>
      <c r="GD47" s="446"/>
      <c r="GE47" s="446"/>
      <c r="GF47" s="446"/>
      <c r="GG47" s="446"/>
      <c r="GH47" s="446"/>
      <c r="GI47" s="446"/>
      <c r="GJ47" s="446"/>
      <c r="GK47" s="446"/>
      <c r="GL47" s="446"/>
      <c r="GM47" s="446"/>
      <c r="GN47" s="446"/>
      <c r="GO47" s="446"/>
      <c r="GP47" s="446"/>
      <c r="GQ47" s="446"/>
      <c r="GR47" s="446"/>
      <c r="GS47" s="446"/>
      <c r="GT47" s="446"/>
      <c r="GU47" s="446"/>
      <c r="GV47" s="446"/>
      <c r="GW47" s="446"/>
      <c r="GX47" s="446"/>
      <c r="GY47" s="446"/>
      <c r="GZ47" s="446"/>
      <c r="HA47" s="446"/>
      <c r="HB47" s="446"/>
      <c r="HC47" s="446"/>
      <c r="HD47" s="446"/>
      <c r="HE47" s="446"/>
      <c r="HF47" s="446"/>
      <c r="HG47" s="446"/>
      <c r="HH47" s="446"/>
      <c r="HI47" s="446"/>
      <c r="HJ47" s="446"/>
      <c r="HK47" s="446"/>
      <c r="HL47" s="446"/>
      <c r="HM47" s="446"/>
      <c r="HN47" s="446"/>
      <c r="HO47" s="446"/>
      <c r="HP47" s="446"/>
    </row>
    <row r="48" spans="1:224" s="503" customFormat="1" ht="15.75" thickBot="1">
      <c r="A48" s="434"/>
      <c r="B48" s="438"/>
      <c r="C48" s="428"/>
      <c r="D48" s="428"/>
      <c r="E48" s="429"/>
      <c r="F48" s="429"/>
      <c r="G48" s="502"/>
      <c r="H48" s="429"/>
      <c r="I48" s="429"/>
      <c r="J48" s="502"/>
      <c r="K48" s="429"/>
      <c r="L48" s="429"/>
      <c r="M48" s="502"/>
      <c r="N48" s="429"/>
      <c r="O48" s="429"/>
      <c r="P48" s="502"/>
      <c r="Q48" s="429"/>
      <c r="R48" s="429"/>
      <c r="S48" s="502"/>
      <c r="T48" s="429"/>
      <c r="U48" s="429"/>
      <c r="V48" s="502"/>
      <c r="W48" s="676"/>
      <c r="X48" s="676"/>
      <c r="Y48" s="502"/>
      <c r="Z48" s="676"/>
      <c r="AA48" s="676"/>
      <c r="AB48" s="502"/>
      <c r="AC48" s="808"/>
      <c r="AD48" s="808"/>
      <c r="AE48" s="845"/>
    </row>
    <row r="49" spans="1:224" s="540" customFormat="1" ht="15.75" thickBot="1">
      <c r="A49" s="535"/>
      <c r="B49" s="536" t="s">
        <v>466</v>
      </c>
      <c r="C49" s="537"/>
      <c r="D49" s="490"/>
      <c r="E49" s="538"/>
      <c r="F49" s="538"/>
      <c r="G49" s="539">
        <f>SUM(G8:G48)</f>
        <v>347500</v>
      </c>
      <c r="H49" s="538"/>
      <c r="I49" s="538"/>
      <c r="J49" s="539">
        <f>SUM(J8:J48)</f>
        <v>251925</v>
      </c>
      <c r="K49" s="538"/>
      <c r="L49" s="538"/>
      <c r="M49" s="539">
        <f>SUM(M8:M48)</f>
        <v>339850</v>
      </c>
      <c r="N49" s="538"/>
      <c r="O49" s="538"/>
      <c r="P49" s="539">
        <f>SUM(P8:P48)</f>
        <v>280850</v>
      </c>
      <c r="Q49" s="538"/>
      <c r="R49" s="538"/>
      <c r="S49" s="539">
        <f>SUM(S8:S48)</f>
        <v>281947.5</v>
      </c>
      <c r="T49" s="538"/>
      <c r="U49" s="538"/>
      <c r="V49" s="539">
        <f>SUM(V8:V48)</f>
        <v>249287.5</v>
      </c>
      <c r="W49" s="703"/>
      <c r="X49" s="703"/>
      <c r="Y49" s="539">
        <f>SUM(Y8:Y48)</f>
        <v>205700</v>
      </c>
      <c r="Z49" s="703"/>
      <c r="AA49" s="703"/>
      <c r="AB49" s="539">
        <f>SUM(AB8:AB48)</f>
        <v>204337.5</v>
      </c>
      <c r="AC49" s="865"/>
      <c r="AD49" s="865"/>
      <c r="AE49" s="866">
        <f>SUM(AE8:AE48)</f>
        <v>202337.5</v>
      </c>
      <c r="BF49" s="541"/>
      <c r="BG49" s="541"/>
      <c r="BH49" s="541"/>
    </row>
    <row r="50" spans="1:224" s="511" customFormat="1">
      <c r="A50" s="506"/>
      <c r="B50" s="507"/>
      <c r="C50" s="508"/>
      <c r="D50" s="508"/>
      <c r="E50" s="509"/>
      <c r="F50" s="509"/>
      <c r="G50" s="542"/>
      <c r="H50" s="509"/>
      <c r="I50" s="509"/>
      <c r="J50" s="542"/>
      <c r="K50" s="509"/>
      <c r="L50" s="509"/>
      <c r="M50" s="542"/>
      <c r="N50" s="509"/>
      <c r="O50" s="509"/>
      <c r="P50" s="542"/>
      <c r="Q50" s="509"/>
      <c r="R50" s="509"/>
      <c r="S50" s="542"/>
      <c r="T50" s="509"/>
      <c r="U50" s="509"/>
      <c r="V50" s="542"/>
      <c r="W50" s="691"/>
      <c r="X50" s="691"/>
      <c r="Y50" s="542"/>
      <c r="Z50" s="691"/>
      <c r="AA50" s="691"/>
      <c r="AB50" s="542"/>
      <c r="AC50" s="848"/>
      <c r="AD50" s="848"/>
      <c r="AE50" s="867"/>
    </row>
    <row r="51" spans="1:224" s="496" customFormat="1">
      <c r="A51" s="432">
        <v>5</v>
      </c>
      <c r="B51" s="433" t="s">
        <v>556</v>
      </c>
      <c r="C51" s="444"/>
      <c r="D51" s="444"/>
      <c r="E51" s="472"/>
      <c r="F51" s="472"/>
      <c r="G51" s="495"/>
      <c r="H51" s="472"/>
      <c r="I51" s="472"/>
      <c r="J51" s="495"/>
      <c r="K51" s="472"/>
      <c r="L51" s="472"/>
      <c r="M51" s="495"/>
      <c r="N51" s="472"/>
      <c r="O51" s="472"/>
      <c r="P51" s="495"/>
      <c r="Q51" s="472"/>
      <c r="R51" s="472"/>
      <c r="S51" s="495"/>
      <c r="T51" s="472"/>
      <c r="U51" s="472"/>
      <c r="V51" s="495"/>
      <c r="W51" s="687"/>
      <c r="X51" s="687"/>
      <c r="Y51" s="495"/>
      <c r="Z51" s="687"/>
      <c r="AA51" s="687"/>
      <c r="AB51" s="495"/>
      <c r="AC51" s="828"/>
      <c r="AD51" s="828"/>
      <c r="AE51" s="842"/>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c r="HL51" s="446"/>
      <c r="HM51" s="446"/>
      <c r="HN51" s="446"/>
      <c r="HO51" s="446"/>
      <c r="HP51" s="446"/>
    </row>
    <row r="52" spans="1:224" s="496" customFormat="1">
      <c r="A52" s="432"/>
      <c r="B52" s="433"/>
      <c r="C52" s="444"/>
      <c r="D52" s="444"/>
      <c r="E52" s="472"/>
      <c r="F52" s="472"/>
      <c r="G52" s="495"/>
      <c r="H52" s="472"/>
      <c r="I52" s="472"/>
      <c r="J52" s="495"/>
      <c r="K52" s="472"/>
      <c r="L52" s="472"/>
      <c r="M52" s="495"/>
      <c r="N52" s="472"/>
      <c r="O52" s="472"/>
      <c r="P52" s="495"/>
      <c r="Q52" s="472"/>
      <c r="R52" s="472"/>
      <c r="S52" s="495"/>
      <c r="T52" s="472"/>
      <c r="U52" s="472"/>
      <c r="V52" s="495"/>
      <c r="W52" s="687"/>
      <c r="X52" s="687"/>
      <c r="Y52" s="495"/>
      <c r="Z52" s="687"/>
      <c r="AA52" s="687"/>
      <c r="AB52" s="495"/>
      <c r="AC52" s="828"/>
      <c r="AD52" s="828"/>
      <c r="AE52" s="842"/>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c r="HL52" s="446"/>
      <c r="HM52" s="446"/>
      <c r="HN52" s="446"/>
      <c r="HO52" s="446"/>
      <c r="HP52" s="446"/>
    </row>
    <row r="53" spans="1:224" s="500" customFormat="1">
      <c r="A53" s="432">
        <v>5.0999999999999996</v>
      </c>
      <c r="B53" s="433" t="s">
        <v>557</v>
      </c>
      <c r="C53" s="444"/>
      <c r="D53" s="444"/>
      <c r="E53" s="472"/>
      <c r="F53" s="472"/>
      <c r="G53" s="495"/>
      <c r="H53" s="472"/>
      <c r="I53" s="472"/>
      <c r="J53" s="495"/>
      <c r="K53" s="472"/>
      <c r="L53" s="472"/>
      <c r="M53" s="495"/>
      <c r="N53" s="472"/>
      <c r="O53" s="472"/>
      <c r="P53" s="495"/>
      <c r="Q53" s="472"/>
      <c r="R53" s="472"/>
      <c r="S53" s="495"/>
      <c r="T53" s="472"/>
      <c r="U53" s="472"/>
      <c r="V53" s="495"/>
      <c r="W53" s="687"/>
      <c r="X53" s="687"/>
      <c r="Y53" s="495"/>
      <c r="Z53" s="687"/>
      <c r="AA53" s="687"/>
      <c r="AB53" s="495"/>
      <c r="AC53" s="828"/>
      <c r="AD53" s="828"/>
      <c r="AE53" s="842"/>
      <c r="BF53" s="446"/>
      <c r="BG53" s="446"/>
      <c r="BH53" s="446"/>
    </row>
    <row r="54" spans="1:224" s="503" customFormat="1" ht="76.5">
      <c r="A54" s="434"/>
      <c r="B54" s="438" t="s">
        <v>558</v>
      </c>
      <c r="C54" s="428" t="s">
        <v>528</v>
      </c>
      <c r="D54" s="428">
        <v>30</v>
      </c>
      <c r="E54" s="429">
        <v>450</v>
      </c>
      <c r="F54" s="429">
        <v>250</v>
      </c>
      <c r="G54" s="437">
        <f>(E54+F54)*$D54</f>
        <v>21000</v>
      </c>
      <c r="H54" s="429">
        <v>450</v>
      </c>
      <c r="I54" s="429">
        <v>250</v>
      </c>
      <c r="J54" s="437">
        <f>(H54+I54)*$D54</f>
        <v>21000</v>
      </c>
      <c r="K54" s="429">
        <v>1750</v>
      </c>
      <c r="L54" s="429"/>
      <c r="M54" s="437">
        <f>(K54+L54)*$D54</f>
        <v>52500</v>
      </c>
      <c r="N54" s="429">
        <v>1200</v>
      </c>
      <c r="O54" s="429"/>
      <c r="P54" s="437">
        <f>(N54+O54)*$D54</f>
        <v>36000</v>
      </c>
      <c r="Q54" s="640">
        <f>790*1.35</f>
        <v>1066.5</v>
      </c>
      <c r="R54" s="640">
        <f>180*1.35</f>
        <v>243.00000000000003</v>
      </c>
      <c r="S54" s="437">
        <f>(Q54+R54)*$D54</f>
        <v>39285</v>
      </c>
      <c r="T54" s="640">
        <v>950</v>
      </c>
      <c r="U54" s="640">
        <v>200</v>
      </c>
      <c r="V54" s="437">
        <f>(T54+U54)*$D54</f>
        <v>34500</v>
      </c>
      <c r="W54" s="676">
        <v>600</v>
      </c>
      <c r="X54" s="676">
        <v>110</v>
      </c>
      <c r="Y54" s="437">
        <f>(W54+X54)*$D54</f>
        <v>21300</v>
      </c>
      <c r="Z54" s="676">
        <v>550</v>
      </c>
      <c r="AA54" s="676">
        <v>110</v>
      </c>
      <c r="AB54" s="437">
        <f>(Z54+AA54)*$D54</f>
        <v>19800</v>
      </c>
      <c r="AC54" s="808">
        <f>MIN(E54,K54,N54,Q54,W54)</f>
        <v>450</v>
      </c>
      <c r="AD54" s="808">
        <f>MIN(F54,L54,O54,R54,X54)</f>
        <v>110</v>
      </c>
      <c r="AE54" s="721">
        <f>(AC54+AD54)*$D54</f>
        <v>16800</v>
      </c>
    </row>
    <row r="55" spans="1:224" s="503" customFormat="1">
      <c r="A55" s="434"/>
      <c r="B55" s="433" t="s">
        <v>475</v>
      </c>
      <c r="C55" s="428"/>
      <c r="D55" s="428"/>
      <c r="E55" s="429"/>
      <c r="F55" s="429"/>
      <c r="G55" s="512"/>
      <c r="H55" s="429"/>
      <c r="I55" s="429"/>
      <c r="J55" s="512"/>
      <c r="K55" s="429"/>
      <c r="L55" s="429"/>
      <c r="M55" s="512"/>
      <c r="N55" s="429"/>
      <c r="O55" s="429"/>
      <c r="P55" s="512"/>
      <c r="Q55" s="640"/>
      <c r="R55" s="640"/>
      <c r="S55" s="512"/>
      <c r="T55" s="640"/>
      <c r="U55" s="640"/>
      <c r="V55" s="512"/>
      <c r="W55" s="676"/>
      <c r="X55" s="676"/>
      <c r="Y55" s="512"/>
      <c r="Z55" s="676"/>
      <c r="AA55" s="676"/>
      <c r="AB55" s="512"/>
      <c r="AC55" s="808"/>
      <c r="AD55" s="808"/>
      <c r="AE55" s="850"/>
    </row>
    <row r="56" spans="1:224" s="503" customFormat="1">
      <c r="A56" s="434"/>
      <c r="B56" s="438"/>
      <c r="C56" s="428"/>
      <c r="D56" s="428"/>
      <c r="E56" s="429"/>
      <c r="F56" s="429"/>
      <c r="G56" s="512"/>
      <c r="H56" s="429"/>
      <c r="I56" s="429"/>
      <c r="J56" s="512"/>
      <c r="K56" s="429"/>
      <c r="L56" s="429"/>
      <c r="M56" s="512"/>
      <c r="N56" s="429"/>
      <c r="O56" s="429"/>
      <c r="P56" s="512"/>
      <c r="Q56" s="640"/>
      <c r="R56" s="640"/>
      <c r="S56" s="512"/>
      <c r="T56" s="640"/>
      <c r="U56" s="640"/>
      <c r="V56" s="512"/>
      <c r="W56" s="676"/>
      <c r="X56" s="676"/>
      <c r="Y56" s="512"/>
      <c r="Z56" s="676"/>
      <c r="AA56" s="676"/>
      <c r="AB56" s="512"/>
      <c r="AC56" s="808"/>
      <c r="AD56" s="808"/>
      <c r="AE56" s="850"/>
    </row>
    <row r="57" spans="1:224" s="500" customFormat="1" ht="15.75" customHeight="1">
      <c r="A57" s="432">
        <v>5.2</v>
      </c>
      <c r="B57" s="433" t="s">
        <v>559</v>
      </c>
      <c r="C57" s="444"/>
      <c r="D57" s="444"/>
      <c r="E57" s="472"/>
      <c r="F57" s="472"/>
      <c r="G57" s="512"/>
      <c r="H57" s="472"/>
      <c r="I57" s="472"/>
      <c r="J57" s="512"/>
      <c r="K57" s="472"/>
      <c r="L57" s="472"/>
      <c r="M57" s="512"/>
      <c r="N57" s="472"/>
      <c r="O57" s="472"/>
      <c r="P57" s="512"/>
      <c r="Q57" s="647"/>
      <c r="R57" s="647"/>
      <c r="S57" s="512"/>
      <c r="T57" s="647"/>
      <c r="U57" s="647"/>
      <c r="V57" s="512"/>
      <c r="W57" s="687"/>
      <c r="X57" s="687"/>
      <c r="Y57" s="512"/>
      <c r="Z57" s="687"/>
      <c r="AA57" s="687"/>
      <c r="AB57" s="512"/>
      <c r="AC57" s="828"/>
      <c r="AD57" s="828"/>
      <c r="AE57" s="850"/>
      <c r="BF57" s="446"/>
      <c r="BG57" s="446"/>
      <c r="BH57" s="446"/>
    </row>
    <row r="58" spans="1:224" s="503" customFormat="1" ht="89.25">
      <c r="A58" s="434"/>
      <c r="B58" s="438" t="s">
        <v>560</v>
      </c>
      <c r="C58" s="428" t="s">
        <v>528</v>
      </c>
      <c r="D58" s="428">
        <v>5</v>
      </c>
      <c r="E58" s="429">
        <v>950</v>
      </c>
      <c r="F58" s="429">
        <v>350</v>
      </c>
      <c r="G58" s="437">
        <f>(E58+F58)*$D58</f>
        <v>6500</v>
      </c>
      <c r="H58" s="429">
        <v>850</v>
      </c>
      <c r="I58" s="429">
        <v>250</v>
      </c>
      <c r="J58" s="437">
        <f>(H58+I58)*$D58</f>
        <v>5500</v>
      </c>
      <c r="K58" s="429">
        <v>1450</v>
      </c>
      <c r="L58" s="429"/>
      <c r="M58" s="437">
        <f>(K58+L58)*$D58</f>
        <v>7250</v>
      </c>
      <c r="N58" s="429">
        <v>1450</v>
      </c>
      <c r="O58" s="429"/>
      <c r="P58" s="437">
        <f>(N58+O58)*$D58</f>
        <v>7250</v>
      </c>
      <c r="Q58" s="640">
        <f>980*1.35</f>
        <v>1323</v>
      </c>
      <c r="R58" s="640">
        <f>240*1.35</f>
        <v>324</v>
      </c>
      <c r="S58" s="437">
        <f>(Q58+R58)*$D58</f>
        <v>8235</v>
      </c>
      <c r="T58" s="640">
        <v>1250</v>
      </c>
      <c r="U58" s="640">
        <v>200</v>
      </c>
      <c r="V58" s="437">
        <f>(T58+U58)*$D58</f>
        <v>7250</v>
      </c>
      <c r="W58" s="676">
        <v>600</v>
      </c>
      <c r="X58" s="676">
        <v>110</v>
      </c>
      <c r="Y58" s="437">
        <f>(W58+X58)*$D58</f>
        <v>3550</v>
      </c>
      <c r="Z58" s="676">
        <v>600</v>
      </c>
      <c r="AA58" s="676">
        <v>110</v>
      </c>
      <c r="AB58" s="437">
        <f>(Z58+AA58)*$D58</f>
        <v>3550</v>
      </c>
      <c r="AC58" s="808">
        <f>MIN(E58,K58,N58,Q58,W58)</f>
        <v>600</v>
      </c>
      <c r="AD58" s="808">
        <f>MIN(F58,L58,O58,R58,X58)</f>
        <v>110</v>
      </c>
      <c r="AE58" s="721">
        <f>(AC58+AD58)*$D58</f>
        <v>3550</v>
      </c>
    </row>
    <row r="59" spans="1:224" s="503" customFormat="1">
      <c r="A59" s="434"/>
      <c r="B59" s="433" t="s">
        <v>475</v>
      </c>
      <c r="C59" s="428"/>
      <c r="D59" s="428"/>
      <c r="E59" s="429"/>
      <c r="F59" s="429"/>
      <c r="G59" s="512"/>
      <c r="H59" s="429"/>
      <c r="I59" s="429"/>
      <c r="J59" s="512"/>
      <c r="K59" s="429"/>
      <c r="L59" s="429"/>
      <c r="M59" s="512"/>
      <c r="N59" s="429"/>
      <c r="O59" s="429"/>
      <c r="P59" s="512"/>
      <c r="Q59" s="640"/>
      <c r="R59" s="640"/>
      <c r="S59" s="512"/>
      <c r="T59" s="640"/>
      <c r="U59" s="640"/>
      <c r="V59" s="512"/>
      <c r="W59" s="676"/>
      <c r="X59" s="676"/>
      <c r="Y59" s="512"/>
      <c r="Z59" s="676"/>
      <c r="AA59" s="676"/>
      <c r="AB59" s="512"/>
      <c r="AC59" s="808"/>
      <c r="AD59" s="808"/>
      <c r="AE59" s="850"/>
    </row>
    <row r="60" spans="1:224" s="410" customFormat="1">
      <c r="A60" s="432"/>
      <c r="B60" s="433"/>
      <c r="C60" s="444"/>
      <c r="D60" s="444"/>
      <c r="E60" s="543"/>
      <c r="F60" s="544"/>
      <c r="G60" s="479"/>
      <c r="H60" s="543"/>
      <c r="I60" s="544"/>
      <c r="J60" s="479"/>
      <c r="K60" s="543"/>
      <c r="L60" s="544"/>
      <c r="M60" s="479"/>
      <c r="N60" s="543"/>
      <c r="O60" s="544"/>
      <c r="P60" s="479"/>
      <c r="Q60" s="543"/>
      <c r="R60" s="544"/>
      <c r="S60" s="479"/>
      <c r="T60" s="543"/>
      <c r="U60" s="544"/>
      <c r="V60" s="479"/>
      <c r="W60" s="543"/>
      <c r="X60" s="544"/>
      <c r="Y60" s="479"/>
      <c r="Z60" s="543"/>
      <c r="AA60" s="544"/>
      <c r="AB60" s="479"/>
      <c r="AC60" s="868"/>
      <c r="AD60" s="869"/>
      <c r="AE60" s="831"/>
    </row>
    <row r="61" spans="1:224" s="410" customFormat="1">
      <c r="A61" s="432">
        <v>5.3</v>
      </c>
      <c r="B61" s="433" t="s">
        <v>561</v>
      </c>
      <c r="C61" s="444"/>
      <c r="D61" s="444"/>
      <c r="E61" s="464"/>
      <c r="F61" s="464"/>
      <c r="G61" s="479"/>
      <c r="H61" s="464"/>
      <c r="I61" s="464"/>
      <c r="J61" s="479"/>
      <c r="K61" s="464"/>
      <c r="L61" s="464"/>
      <c r="M61" s="479"/>
      <c r="N61" s="464"/>
      <c r="O61" s="464"/>
      <c r="P61" s="479"/>
      <c r="Q61" s="646"/>
      <c r="R61" s="646"/>
      <c r="S61" s="479"/>
      <c r="T61" s="646"/>
      <c r="U61" s="646"/>
      <c r="V61" s="479"/>
      <c r="W61" s="686"/>
      <c r="X61" s="686"/>
      <c r="Y61" s="479"/>
      <c r="Z61" s="686"/>
      <c r="AA61" s="686"/>
      <c r="AB61" s="479"/>
      <c r="AC61" s="824"/>
      <c r="AD61" s="824"/>
      <c r="AE61" s="831"/>
    </row>
    <row r="62" spans="1:224" s="410" customFormat="1" ht="102">
      <c r="A62" s="434"/>
      <c r="B62" s="419" t="s">
        <v>562</v>
      </c>
      <c r="C62" s="428" t="s">
        <v>528</v>
      </c>
      <c r="D62" s="428">
        <v>50</v>
      </c>
      <c r="E62" s="464">
        <v>950</v>
      </c>
      <c r="F62" s="464">
        <v>450</v>
      </c>
      <c r="G62" s="437">
        <f>(E62+F62)*$D62</f>
        <v>70000</v>
      </c>
      <c r="H62" s="464">
        <v>750</v>
      </c>
      <c r="I62" s="464">
        <v>180</v>
      </c>
      <c r="J62" s="437">
        <f>(H62+I62)*$D62</f>
        <v>46500</v>
      </c>
      <c r="K62" s="464">
        <v>2100</v>
      </c>
      <c r="L62" s="464"/>
      <c r="M62" s="437">
        <f>(K62+L62)*$D62</f>
        <v>105000</v>
      </c>
      <c r="N62" s="464">
        <v>3500</v>
      </c>
      <c r="O62" s="464"/>
      <c r="P62" s="437">
        <f>(N62+O62)*$D62</f>
        <v>175000</v>
      </c>
      <c r="Q62" s="646">
        <f>1080*1.35</f>
        <v>1458</v>
      </c>
      <c r="R62" s="646">
        <f>290*1.35</f>
        <v>391.5</v>
      </c>
      <c r="S62" s="437">
        <f>(Q62+R62)*$D62</f>
        <v>92475</v>
      </c>
      <c r="T62" s="646">
        <v>1500</v>
      </c>
      <c r="U62" s="646">
        <v>250</v>
      </c>
      <c r="V62" s="437">
        <f>(T62+U62)*$D62</f>
        <v>87500</v>
      </c>
      <c r="W62" s="676">
        <v>600</v>
      </c>
      <c r="X62" s="676">
        <v>110</v>
      </c>
      <c r="Y62" s="437">
        <f>(W62+X62)*$D62</f>
        <v>35500</v>
      </c>
      <c r="Z62" s="676">
        <v>600</v>
      </c>
      <c r="AA62" s="676">
        <v>110</v>
      </c>
      <c r="AB62" s="437">
        <f>(Z62+AA62)*$D62</f>
        <v>35500</v>
      </c>
      <c r="AC62" s="808">
        <f>MIN(E62,K62,N62,Q62,W62)</f>
        <v>600</v>
      </c>
      <c r="AD62" s="808">
        <f>MIN(F62,L62,O62,R62,X62)</f>
        <v>110</v>
      </c>
      <c r="AE62" s="721">
        <f>(AC62+AD62)*$D62</f>
        <v>35500</v>
      </c>
    </row>
    <row r="63" spans="1:224" s="410" customFormat="1">
      <c r="A63" s="432"/>
      <c r="B63" s="433" t="s">
        <v>563</v>
      </c>
      <c r="C63" s="444"/>
      <c r="D63" s="444"/>
      <c r="E63" s="543"/>
      <c r="F63" s="479"/>
      <c r="G63" s="479"/>
      <c r="H63" s="543"/>
      <c r="I63" s="479"/>
      <c r="J63" s="479"/>
      <c r="K63" s="543"/>
      <c r="L63" s="479"/>
      <c r="M63" s="479"/>
      <c r="N63" s="543"/>
      <c r="O63" s="479"/>
      <c r="P63" s="479"/>
      <c r="Q63" s="543"/>
      <c r="R63" s="479"/>
      <c r="S63" s="479"/>
      <c r="T63" s="543"/>
      <c r="U63" s="479"/>
      <c r="V63" s="479"/>
      <c r="W63" s="543"/>
      <c r="X63" s="479"/>
      <c r="Y63" s="479"/>
      <c r="Z63" s="543"/>
      <c r="AA63" s="479"/>
      <c r="AB63" s="479"/>
      <c r="AC63" s="868"/>
      <c r="AD63" s="831"/>
      <c r="AE63" s="831"/>
    </row>
    <row r="64" spans="1:224" s="410" customFormat="1">
      <c r="A64" s="432"/>
      <c r="B64" s="433"/>
      <c r="C64" s="444"/>
      <c r="D64" s="444"/>
      <c r="E64" s="543"/>
      <c r="F64" s="544"/>
      <c r="G64" s="479"/>
      <c r="H64" s="543"/>
      <c r="I64" s="544"/>
      <c r="J64" s="479"/>
      <c r="K64" s="543"/>
      <c r="L64" s="544"/>
      <c r="M64" s="479"/>
      <c r="N64" s="543"/>
      <c r="O64" s="544"/>
      <c r="P64" s="479"/>
      <c r="Q64" s="543"/>
      <c r="R64" s="544"/>
      <c r="S64" s="479"/>
      <c r="T64" s="543"/>
      <c r="U64" s="544"/>
      <c r="V64" s="479"/>
      <c r="W64" s="543"/>
      <c r="X64" s="544"/>
      <c r="Y64" s="479"/>
      <c r="Z64" s="543"/>
      <c r="AA64" s="544"/>
      <c r="AB64" s="479"/>
      <c r="AC64" s="868"/>
      <c r="AD64" s="869"/>
      <c r="AE64" s="831"/>
    </row>
    <row r="65" spans="1:60" s="547" customFormat="1">
      <c r="A65" s="545"/>
      <c r="B65" s="546" t="s">
        <v>438</v>
      </c>
      <c r="C65" s="428"/>
      <c r="D65" s="428"/>
      <c r="E65" s="429"/>
      <c r="F65" s="429"/>
      <c r="G65" s="512"/>
      <c r="H65" s="429"/>
      <c r="I65" s="429"/>
      <c r="J65" s="512"/>
      <c r="K65" s="429"/>
      <c r="L65" s="429"/>
      <c r="M65" s="512"/>
      <c r="N65" s="429"/>
      <c r="O65" s="429"/>
      <c r="P65" s="512"/>
      <c r="Q65" s="429"/>
      <c r="R65" s="429"/>
      <c r="S65" s="512"/>
      <c r="T65" s="429"/>
      <c r="U65" s="429"/>
      <c r="V65" s="512"/>
      <c r="W65" s="676"/>
      <c r="X65" s="676"/>
      <c r="Y65" s="512"/>
      <c r="Z65" s="676"/>
      <c r="AA65" s="676"/>
      <c r="AB65" s="512"/>
      <c r="AC65" s="808"/>
      <c r="AD65" s="808"/>
      <c r="AE65" s="850"/>
    </row>
    <row r="66" spans="1:60" s="547" customFormat="1" ht="25.5">
      <c r="A66" s="548" t="s">
        <v>395</v>
      </c>
      <c r="B66" s="549" t="s">
        <v>564</v>
      </c>
      <c r="C66" s="428"/>
      <c r="D66" s="428"/>
      <c r="E66" s="429"/>
      <c r="F66" s="429"/>
      <c r="G66" s="512"/>
      <c r="H66" s="429"/>
      <c r="I66" s="429"/>
      <c r="J66" s="512"/>
      <c r="K66" s="429"/>
      <c r="L66" s="429"/>
      <c r="M66" s="512"/>
      <c r="N66" s="429"/>
      <c r="O66" s="429"/>
      <c r="P66" s="512"/>
      <c r="Q66" s="429"/>
      <c r="R66" s="429"/>
      <c r="S66" s="512"/>
      <c r="T66" s="429"/>
      <c r="U66" s="429"/>
      <c r="V66" s="512"/>
      <c r="W66" s="676"/>
      <c r="X66" s="676"/>
      <c r="Y66" s="512"/>
      <c r="Z66" s="676"/>
      <c r="AA66" s="676"/>
      <c r="AB66" s="512"/>
      <c r="AC66" s="808"/>
      <c r="AD66" s="808"/>
      <c r="AE66" s="850"/>
    </row>
    <row r="67" spans="1:60" s="547" customFormat="1" ht="38.25">
      <c r="A67" s="548" t="s">
        <v>399</v>
      </c>
      <c r="B67" s="549" t="s">
        <v>565</v>
      </c>
      <c r="C67" s="428"/>
      <c r="D67" s="428"/>
      <c r="E67" s="429"/>
      <c r="F67" s="429"/>
      <c r="G67" s="512"/>
      <c r="H67" s="429"/>
      <c r="I67" s="429"/>
      <c r="J67" s="512"/>
      <c r="K67" s="429"/>
      <c r="L67" s="429"/>
      <c r="M67" s="512"/>
      <c r="N67" s="429"/>
      <c r="O67" s="429"/>
      <c r="P67" s="512"/>
      <c r="Q67" s="429"/>
      <c r="R67" s="429"/>
      <c r="S67" s="512"/>
      <c r="T67" s="429"/>
      <c r="U67" s="429"/>
      <c r="V67" s="512"/>
      <c r="W67" s="676"/>
      <c r="X67" s="676"/>
      <c r="Y67" s="512"/>
      <c r="Z67" s="676"/>
      <c r="AA67" s="676"/>
      <c r="AB67" s="512"/>
      <c r="AC67" s="808"/>
      <c r="AD67" s="808"/>
      <c r="AE67" s="850"/>
    </row>
    <row r="68" spans="1:60" s="547" customFormat="1">
      <c r="A68" s="545" t="s">
        <v>403</v>
      </c>
      <c r="B68" s="550" t="s">
        <v>566</v>
      </c>
      <c r="C68" s="428"/>
      <c r="D68" s="428"/>
      <c r="E68" s="429"/>
      <c r="F68" s="429"/>
      <c r="G68" s="512"/>
      <c r="H68" s="429"/>
      <c r="I68" s="429"/>
      <c r="J68" s="512"/>
      <c r="K68" s="429"/>
      <c r="L68" s="429"/>
      <c r="M68" s="512"/>
      <c r="N68" s="429"/>
      <c r="O68" s="429"/>
      <c r="P68" s="512"/>
      <c r="Q68" s="429"/>
      <c r="R68" s="429"/>
      <c r="S68" s="512"/>
      <c r="T68" s="429"/>
      <c r="U68" s="429"/>
      <c r="V68" s="512"/>
      <c r="W68" s="676"/>
      <c r="X68" s="676"/>
      <c r="Y68" s="512"/>
      <c r="Z68" s="676"/>
      <c r="AA68" s="676"/>
      <c r="AB68" s="512"/>
      <c r="AC68" s="808"/>
      <c r="AD68" s="808"/>
      <c r="AE68" s="850"/>
    </row>
    <row r="69" spans="1:60" s="547" customFormat="1" ht="15.75" thickBot="1">
      <c r="A69" s="434"/>
      <c r="B69" s="438"/>
      <c r="C69" s="428"/>
      <c r="D69" s="428"/>
      <c r="E69" s="429"/>
      <c r="F69" s="429"/>
      <c r="G69" s="512"/>
      <c r="H69" s="429"/>
      <c r="I69" s="429"/>
      <c r="J69" s="512"/>
      <c r="K69" s="429"/>
      <c r="L69" s="429"/>
      <c r="M69" s="512"/>
      <c r="N69" s="429"/>
      <c r="O69" s="429"/>
      <c r="P69" s="512"/>
      <c r="Q69" s="429"/>
      <c r="R69" s="429"/>
      <c r="S69" s="512"/>
      <c r="T69" s="429"/>
      <c r="U69" s="429"/>
      <c r="V69" s="512"/>
      <c r="W69" s="676"/>
      <c r="X69" s="676"/>
      <c r="Y69" s="512"/>
      <c r="Z69" s="676"/>
      <c r="AA69" s="676"/>
      <c r="AB69" s="512"/>
      <c r="AC69" s="808"/>
      <c r="AD69" s="808"/>
      <c r="AE69" s="850"/>
    </row>
    <row r="70" spans="1:60" s="540" customFormat="1" ht="15.75" thickBot="1">
      <c r="A70" s="535"/>
      <c r="B70" s="536" t="s">
        <v>466</v>
      </c>
      <c r="C70" s="537"/>
      <c r="D70" s="490"/>
      <c r="E70" s="538"/>
      <c r="F70" s="538"/>
      <c r="G70" s="551">
        <f>SUM(G54:G69)</f>
        <v>97500</v>
      </c>
      <c r="H70" s="538"/>
      <c r="I70" s="538"/>
      <c r="J70" s="551">
        <f>SUM(J54:J69)</f>
        <v>73000</v>
      </c>
      <c r="K70" s="538"/>
      <c r="L70" s="538"/>
      <c r="M70" s="551">
        <f>SUM(M54:M69)</f>
        <v>164750</v>
      </c>
      <c r="N70" s="538"/>
      <c r="O70" s="538"/>
      <c r="P70" s="551">
        <f>SUM(P54:P69)</f>
        <v>218250</v>
      </c>
      <c r="Q70" s="538"/>
      <c r="R70" s="538"/>
      <c r="S70" s="551">
        <f>SUM(S54:S69)</f>
        <v>139995</v>
      </c>
      <c r="T70" s="538"/>
      <c r="U70" s="538"/>
      <c r="V70" s="551">
        <f>SUM(V54:V69)</f>
        <v>129250</v>
      </c>
      <c r="W70" s="703"/>
      <c r="X70" s="703"/>
      <c r="Y70" s="551">
        <f>SUM(Y54:Y69)</f>
        <v>60350</v>
      </c>
      <c r="Z70" s="703"/>
      <c r="AA70" s="703"/>
      <c r="AB70" s="551">
        <f>SUM(AB54:AB69)</f>
        <v>58850</v>
      </c>
      <c r="AC70" s="865"/>
      <c r="AD70" s="865"/>
      <c r="AE70" s="870">
        <f>SUM(AE54:AE69)</f>
        <v>55850</v>
      </c>
      <c r="BF70" s="541"/>
      <c r="BG70" s="541"/>
      <c r="BH70" s="541"/>
    </row>
    <row r="71" spans="1:60">
      <c r="A71" s="475"/>
      <c r="B71" s="476"/>
      <c r="C71" s="477"/>
      <c r="D71" s="477"/>
      <c r="E71" s="552"/>
      <c r="F71" s="464"/>
      <c r="G71" s="479"/>
      <c r="H71" s="552"/>
      <c r="I71" s="464"/>
      <c r="J71" s="479"/>
      <c r="K71" s="552"/>
      <c r="L71" s="464"/>
      <c r="M71" s="479"/>
      <c r="N71" s="552"/>
      <c r="O71" s="464"/>
      <c r="P71" s="479"/>
      <c r="Q71" s="552"/>
      <c r="R71" s="464"/>
      <c r="S71" s="479"/>
      <c r="T71" s="552"/>
      <c r="U71" s="464"/>
      <c r="V71" s="479"/>
      <c r="W71" s="704"/>
      <c r="X71" s="686"/>
      <c r="Y71" s="479"/>
      <c r="Z71" s="704"/>
      <c r="AA71" s="686"/>
      <c r="AB71" s="479"/>
      <c r="AC71" s="871"/>
      <c r="AD71" s="824"/>
      <c r="AE71" s="831"/>
    </row>
    <row r="72" spans="1:60">
      <c r="A72" s="475">
        <v>6</v>
      </c>
      <c r="B72" s="476" t="s">
        <v>567</v>
      </c>
      <c r="C72" s="477"/>
      <c r="D72" s="477"/>
      <c r="E72" s="552"/>
      <c r="F72" s="464"/>
      <c r="G72" s="479"/>
      <c r="H72" s="552"/>
      <c r="I72" s="464"/>
      <c r="J72" s="479"/>
      <c r="K72" s="552"/>
      <c r="L72" s="464"/>
      <c r="M72" s="479"/>
      <c r="N72" s="552"/>
      <c r="O72" s="464"/>
      <c r="P72" s="479"/>
      <c r="Q72" s="552"/>
      <c r="R72" s="464"/>
      <c r="S72" s="479"/>
      <c r="T72" s="552"/>
      <c r="U72" s="464"/>
      <c r="V72" s="479"/>
      <c r="W72" s="704"/>
      <c r="X72" s="686"/>
      <c r="Y72" s="479"/>
      <c r="Z72" s="704"/>
      <c r="AA72" s="686"/>
      <c r="AB72" s="479"/>
      <c r="AC72" s="871"/>
      <c r="AD72" s="824"/>
      <c r="AE72" s="831"/>
    </row>
    <row r="73" spans="1:60">
      <c r="A73" s="475"/>
      <c r="B73" s="476"/>
      <c r="C73" s="477"/>
      <c r="D73" s="477"/>
      <c r="E73" s="552"/>
      <c r="F73" s="464"/>
      <c r="G73" s="479"/>
      <c r="H73" s="552"/>
      <c r="I73" s="464"/>
      <c r="J73" s="479"/>
      <c r="K73" s="552"/>
      <c r="L73" s="464"/>
      <c r="M73" s="479"/>
      <c r="N73" s="552"/>
      <c r="O73" s="464"/>
      <c r="P73" s="479"/>
      <c r="Q73" s="552"/>
      <c r="R73" s="464"/>
      <c r="S73" s="479"/>
      <c r="T73" s="552"/>
      <c r="U73" s="464"/>
      <c r="V73" s="479"/>
      <c r="W73" s="704"/>
      <c r="X73" s="686"/>
      <c r="Y73" s="479"/>
      <c r="Z73" s="704"/>
      <c r="AA73" s="686"/>
      <c r="AB73" s="479"/>
      <c r="AC73" s="871"/>
      <c r="AD73" s="824"/>
      <c r="AE73" s="831"/>
    </row>
    <row r="74" spans="1:60">
      <c r="A74" s="475">
        <v>6.2</v>
      </c>
      <c r="B74" s="476" t="s">
        <v>568</v>
      </c>
      <c r="C74" s="477"/>
      <c r="D74" s="477"/>
      <c r="E74" s="552"/>
      <c r="F74" s="464"/>
      <c r="G74" s="479"/>
      <c r="H74" s="552"/>
      <c r="I74" s="464"/>
      <c r="J74" s="479"/>
      <c r="K74" s="552"/>
      <c r="L74" s="464"/>
      <c r="M74" s="479"/>
      <c r="N74" s="552"/>
      <c r="O74" s="464"/>
      <c r="P74" s="479"/>
      <c r="Q74" s="552"/>
      <c r="R74" s="464"/>
      <c r="S74" s="479"/>
      <c r="T74" s="552"/>
      <c r="U74" s="464"/>
      <c r="V74" s="479"/>
      <c r="W74" s="704"/>
      <c r="X74" s="686"/>
      <c r="Y74" s="479"/>
      <c r="Z74" s="704"/>
      <c r="AA74" s="686"/>
      <c r="AB74" s="479"/>
      <c r="AC74" s="871"/>
      <c r="AD74" s="824"/>
      <c r="AE74" s="831"/>
    </row>
    <row r="75" spans="1:60" ht="140.25">
      <c r="A75" s="518"/>
      <c r="B75" s="519" t="s">
        <v>569</v>
      </c>
      <c r="C75" s="520"/>
      <c r="D75" s="520"/>
      <c r="E75" s="552"/>
      <c r="F75" s="464"/>
      <c r="G75" s="437"/>
      <c r="H75" s="552"/>
      <c r="I75" s="464"/>
      <c r="J75" s="437"/>
      <c r="K75" s="552"/>
      <c r="L75" s="464"/>
      <c r="M75" s="437"/>
      <c r="N75" s="552"/>
      <c r="O75" s="464"/>
      <c r="P75" s="437"/>
      <c r="Q75" s="552"/>
      <c r="R75" s="464"/>
      <c r="S75" s="437"/>
      <c r="T75" s="552"/>
      <c r="U75" s="464"/>
      <c r="V75" s="437"/>
      <c r="W75" s="704"/>
      <c r="X75" s="686"/>
      <c r="Y75" s="437"/>
      <c r="Z75" s="704"/>
      <c r="AA75" s="686"/>
      <c r="AB75" s="437"/>
      <c r="AC75" s="871"/>
      <c r="AD75" s="824"/>
      <c r="AE75" s="721"/>
    </row>
    <row r="76" spans="1:60">
      <c r="A76" s="475" t="s">
        <v>159</v>
      </c>
      <c r="B76" s="476" t="s">
        <v>570</v>
      </c>
      <c r="C76" s="477"/>
      <c r="D76" s="477"/>
      <c r="E76" s="552"/>
      <c r="F76" s="464"/>
      <c r="G76" s="479"/>
      <c r="H76" s="552"/>
      <c r="I76" s="464"/>
      <c r="J76" s="479"/>
      <c r="K76" s="552"/>
      <c r="L76" s="464"/>
      <c r="M76" s="479"/>
      <c r="N76" s="552"/>
      <c r="O76" s="464"/>
      <c r="P76" s="479"/>
      <c r="Q76" s="552"/>
      <c r="R76" s="464"/>
      <c r="S76" s="479"/>
      <c r="T76" s="552"/>
      <c r="U76" s="464"/>
      <c r="V76" s="479"/>
      <c r="W76" s="704"/>
      <c r="X76" s="686"/>
      <c r="Y76" s="479"/>
      <c r="Z76" s="704"/>
      <c r="AA76" s="686"/>
      <c r="AB76" s="479"/>
      <c r="AC76" s="871"/>
      <c r="AD76" s="824"/>
      <c r="AE76" s="831"/>
    </row>
    <row r="77" spans="1:60">
      <c r="A77" s="518"/>
      <c r="B77" s="519" t="s">
        <v>630</v>
      </c>
      <c r="C77" s="520" t="s">
        <v>472</v>
      </c>
      <c r="D77" s="520">
        <v>10</v>
      </c>
      <c r="E77" s="429">
        <v>950</v>
      </c>
      <c r="F77" s="429">
        <v>250</v>
      </c>
      <c r="G77" s="437">
        <f t="shared" ref="G77:G78" si="18">(E77+F77)*$D77</f>
        <v>12000</v>
      </c>
      <c r="H77" s="429">
        <v>500</v>
      </c>
      <c r="I77" s="429">
        <v>150</v>
      </c>
      <c r="J77" s="437">
        <f t="shared" ref="J77:J78" si="19">(H77+I77)*$D77</f>
        <v>6500</v>
      </c>
      <c r="K77" s="429">
        <v>460</v>
      </c>
      <c r="L77" s="429"/>
      <c r="M77" s="437">
        <f t="shared" ref="M77:M78" si="20">(K77+L77)*$D77</f>
        <v>4600</v>
      </c>
      <c r="N77" s="429">
        <v>460</v>
      </c>
      <c r="O77" s="429"/>
      <c r="P77" s="437">
        <f t="shared" ref="P77:P78" si="21">(N77+O77)*$D77</f>
        <v>4600</v>
      </c>
      <c r="Q77" s="640">
        <f>490*1.35</f>
        <v>661.5</v>
      </c>
      <c r="R77" s="640">
        <f>100*1.35</f>
        <v>135</v>
      </c>
      <c r="S77" s="437">
        <f t="shared" ref="S77:S78" si="22">(Q77+R77)*$D77</f>
        <v>7965</v>
      </c>
      <c r="T77" s="640">
        <v>650</v>
      </c>
      <c r="U77" s="640">
        <v>135</v>
      </c>
      <c r="V77" s="437">
        <f t="shared" ref="V77:V78" si="23">(T77+U77)*$D77</f>
        <v>7850</v>
      </c>
      <c r="W77" s="676">
        <v>550</v>
      </c>
      <c r="X77" s="676"/>
      <c r="Y77" s="437">
        <f t="shared" ref="Y77:Y78" si="24">(W77+X77)*$D77</f>
        <v>5500</v>
      </c>
      <c r="Z77" s="676">
        <v>460</v>
      </c>
      <c r="AA77" s="676">
        <v>135</v>
      </c>
      <c r="AB77" s="437">
        <f t="shared" ref="AB77:AB78" si="25">(Z77+AA77)*$D77</f>
        <v>5950</v>
      </c>
      <c r="AC77" s="808">
        <f>MIN(E77,K77,N77,Q77,W77)</f>
        <v>460</v>
      </c>
      <c r="AD77" s="808">
        <f>MIN(F77,L77,O77,R77,X77)</f>
        <v>135</v>
      </c>
      <c r="AE77" s="721">
        <f t="shared" ref="AE77:AE78" si="26">(AC77+AD77)*$D77</f>
        <v>5950</v>
      </c>
    </row>
    <row r="78" spans="1:60">
      <c r="A78" s="518"/>
      <c r="B78" s="519" t="s">
        <v>571</v>
      </c>
      <c r="C78" s="520" t="s">
        <v>472</v>
      </c>
      <c r="D78" s="520">
        <v>10</v>
      </c>
      <c r="E78" s="429">
        <v>950</v>
      </c>
      <c r="F78" s="429">
        <v>250</v>
      </c>
      <c r="G78" s="437">
        <f t="shared" si="18"/>
        <v>12000</v>
      </c>
      <c r="H78" s="429">
        <v>650</v>
      </c>
      <c r="I78" s="429">
        <v>150</v>
      </c>
      <c r="J78" s="437">
        <f t="shared" si="19"/>
        <v>8000</v>
      </c>
      <c r="K78" s="429">
        <v>4500</v>
      </c>
      <c r="L78" s="429"/>
      <c r="M78" s="437">
        <f t="shared" si="20"/>
        <v>45000</v>
      </c>
      <c r="N78" s="429">
        <v>4500</v>
      </c>
      <c r="O78" s="429"/>
      <c r="P78" s="437">
        <f t="shared" si="21"/>
        <v>45000</v>
      </c>
      <c r="Q78" s="640">
        <v>662</v>
      </c>
      <c r="R78" s="640">
        <v>135</v>
      </c>
      <c r="S78" s="437">
        <f t="shared" si="22"/>
        <v>7970</v>
      </c>
      <c r="T78" s="640">
        <v>650</v>
      </c>
      <c r="U78" s="640">
        <v>135</v>
      </c>
      <c r="V78" s="437">
        <f t="shared" si="23"/>
        <v>7850</v>
      </c>
      <c r="W78" s="676">
        <v>610</v>
      </c>
      <c r="X78" s="676"/>
      <c r="Y78" s="437">
        <f t="shared" si="24"/>
        <v>6100</v>
      </c>
      <c r="Z78" s="676">
        <v>610</v>
      </c>
      <c r="AA78" s="676">
        <v>135</v>
      </c>
      <c r="AB78" s="437">
        <f t="shared" si="25"/>
        <v>7450</v>
      </c>
      <c r="AC78" s="808">
        <f>MIN(E78,K78,N78,Q78,W78)</f>
        <v>610</v>
      </c>
      <c r="AD78" s="808">
        <f>MIN(F78,L78,O78,R78,X78)</f>
        <v>135</v>
      </c>
      <c r="AE78" s="721">
        <f t="shared" si="26"/>
        <v>7450</v>
      </c>
    </row>
    <row r="79" spans="1:60">
      <c r="A79" s="518"/>
      <c r="B79" s="519"/>
      <c r="C79" s="520"/>
      <c r="D79" s="520"/>
      <c r="E79" s="552"/>
      <c r="F79" s="464"/>
      <c r="G79" s="437"/>
      <c r="H79" s="552"/>
      <c r="I79" s="464"/>
      <c r="J79" s="437"/>
      <c r="K79" s="552"/>
      <c r="L79" s="464"/>
      <c r="M79" s="437"/>
      <c r="N79" s="552"/>
      <c r="O79" s="464"/>
      <c r="P79" s="437"/>
      <c r="Q79" s="663"/>
      <c r="R79" s="646"/>
      <c r="S79" s="437"/>
      <c r="T79" s="663"/>
      <c r="U79" s="646"/>
      <c r="V79" s="437"/>
      <c r="W79" s="704"/>
      <c r="X79" s="686"/>
      <c r="Y79" s="437"/>
      <c r="Z79" s="704"/>
      <c r="AA79" s="686"/>
      <c r="AB79" s="437"/>
      <c r="AC79" s="871"/>
      <c r="AD79" s="824"/>
      <c r="AE79" s="721"/>
    </row>
    <row r="80" spans="1:60">
      <c r="A80" s="475" t="s">
        <v>175</v>
      </c>
      <c r="B80" s="476" t="s">
        <v>572</v>
      </c>
      <c r="C80" s="477"/>
      <c r="D80" s="477"/>
      <c r="E80" s="552"/>
      <c r="F80" s="464"/>
      <c r="G80" s="479"/>
      <c r="H80" s="552"/>
      <c r="I80" s="464"/>
      <c r="J80" s="479"/>
      <c r="K80" s="552"/>
      <c r="L80" s="464"/>
      <c r="M80" s="479"/>
      <c r="N80" s="552"/>
      <c r="O80" s="464"/>
      <c r="P80" s="479"/>
      <c r="Q80" s="663"/>
      <c r="R80" s="646"/>
      <c r="S80" s="479"/>
      <c r="T80" s="663"/>
      <c r="U80" s="646"/>
      <c r="V80" s="479"/>
      <c r="W80" s="704"/>
      <c r="X80" s="686"/>
      <c r="Y80" s="479"/>
      <c r="Z80" s="704"/>
      <c r="AA80" s="686"/>
      <c r="AB80" s="479"/>
      <c r="AC80" s="871"/>
      <c r="AD80" s="824"/>
      <c r="AE80" s="831"/>
    </row>
    <row r="81" spans="1:31">
      <c r="A81" s="518"/>
      <c r="B81" s="519" t="s">
        <v>573</v>
      </c>
      <c r="C81" s="520" t="s">
        <v>472</v>
      </c>
      <c r="D81" s="520">
        <v>20</v>
      </c>
      <c r="E81" s="429">
        <v>80</v>
      </c>
      <c r="F81" s="429">
        <v>25</v>
      </c>
      <c r="G81" s="437">
        <f>(E81+F81)*$D81</f>
        <v>2100</v>
      </c>
      <c r="H81" s="429">
        <v>70</v>
      </c>
      <c r="I81" s="429">
        <v>15</v>
      </c>
      <c r="J81" s="437">
        <f>(H81+I81)*$D81</f>
        <v>1700</v>
      </c>
      <c r="K81" s="429">
        <v>230</v>
      </c>
      <c r="L81" s="429"/>
      <c r="M81" s="437">
        <f>(K81+L81)*$D81</f>
        <v>4600</v>
      </c>
      <c r="N81" s="429">
        <v>230</v>
      </c>
      <c r="O81" s="429"/>
      <c r="P81" s="437">
        <f>(N81+O81)*$D81</f>
        <v>4600</v>
      </c>
      <c r="Q81" s="640">
        <f>40*1.35</f>
        <v>54</v>
      </c>
      <c r="R81" s="640">
        <v>15</v>
      </c>
      <c r="S81" s="437">
        <f>(Q81+R81)*$D81</f>
        <v>1380</v>
      </c>
      <c r="T81" s="640">
        <v>54</v>
      </c>
      <c r="U81" s="640">
        <v>15</v>
      </c>
      <c r="V81" s="437">
        <f>(T81+U81)*$D81</f>
        <v>1380</v>
      </c>
      <c r="W81" s="676">
        <v>75</v>
      </c>
      <c r="X81" s="676">
        <v>25</v>
      </c>
      <c r="Y81" s="437">
        <f>(W81+X81)*$D81</f>
        <v>2000</v>
      </c>
      <c r="Z81" s="676">
        <v>54</v>
      </c>
      <c r="AA81" s="676">
        <v>15</v>
      </c>
      <c r="AB81" s="437">
        <f>(Z81+AA81)*$D81</f>
        <v>1380</v>
      </c>
      <c r="AC81" s="808">
        <f>MIN(E81,K81,N81,Q81,W81)</f>
        <v>54</v>
      </c>
      <c r="AD81" s="808">
        <f>MIN(F81,L81,O81,R81,X81)</f>
        <v>15</v>
      </c>
      <c r="AE81" s="721">
        <f>(AC81+AD81)*$D81</f>
        <v>1380</v>
      </c>
    </row>
    <row r="82" spans="1:31">
      <c r="A82" s="518"/>
      <c r="B82" s="519"/>
      <c r="C82" s="520"/>
      <c r="D82" s="520"/>
      <c r="E82" s="523"/>
      <c r="F82" s="429"/>
      <c r="G82" s="437"/>
      <c r="H82" s="523"/>
      <c r="I82" s="429"/>
      <c r="J82" s="437"/>
      <c r="K82" s="523"/>
      <c r="L82" s="429"/>
      <c r="M82" s="437"/>
      <c r="N82" s="523"/>
      <c r="O82" s="429"/>
      <c r="P82" s="437"/>
      <c r="Q82" s="657"/>
      <c r="R82" s="640"/>
      <c r="S82" s="437"/>
      <c r="T82" s="657"/>
      <c r="U82" s="640"/>
      <c r="V82" s="437"/>
      <c r="W82" s="699"/>
      <c r="X82" s="676"/>
      <c r="Y82" s="437"/>
      <c r="Z82" s="699"/>
      <c r="AA82" s="676"/>
      <c r="AB82" s="437"/>
      <c r="AC82" s="857"/>
      <c r="AD82" s="808"/>
      <c r="AE82" s="721"/>
    </row>
    <row r="83" spans="1:31">
      <c r="A83" s="413">
        <v>6.3</v>
      </c>
      <c r="B83" s="553" t="s">
        <v>574</v>
      </c>
      <c r="C83" s="554"/>
      <c r="D83" s="554"/>
      <c r="E83" s="523"/>
      <c r="F83" s="429"/>
      <c r="G83" s="437"/>
      <c r="H83" s="523"/>
      <c r="I83" s="429"/>
      <c r="J83" s="437"/>
      <c r="K83" s="523"/>
      <c r="L83" s="429"/>
      <c r="M83" s="437"/>
      <c r="N83" s="523"/>
      <c r="O83" s="429"/>
      <c r="P83" s="437"/>
      <c r="Q83" s="657"/>
      <c r="R83" s="640"/>
      <c r="S83" s="437"/>
      <c r="T83" s="657"/>
      <c r="U83" s="640"/>
      <c r="V83" s="437"/>
      <c r="W83" s="699"/>
      <c r="X83" s="676"/>
      <c r="Y83" s="437"/>
      <c r="Z83" s="699"/>
      <c r="AA83" s="676"/>
      <c r="AB83" s="437"/>
      <c r="AC83" s="857"/>
      <c r="AD83" s="808"/>
      <c r="AE83" s="721"/>
    </row>
    <row r="84" spans="1:31" ht="25.5">
      <c r="A84" s="418"/>
      <c r="B84" s="419" t="s">
        <v>575</v>
      </c>
      <c r="C84" s="415"/>
      <c r="D84" s="415"/>
      <c r="E84" s="523"/>
      <c r="F84" s="429"/>
      <c r="G84" s="437"/>
      <c r="H84" s="523"/>
      <c r="I84" s="429"/>
      <c r="J84" s="437"/>
      <c r="K84" s="523"/>
      <c r="L84" s="429"/>
      <c r="M84" s="437"/>
      <c r="N84" s="523"/>
      <c r="O84" s="429"/>
      <c r="P84" s="437"/>
      <c r="Q84" s="657"/>
      <c r="R84" s="640"/>
      <c r="S84" s="437"/>
      <c r="T84" s="657"/>
      <c r="U84" s="640"/>
      <c r="V84" s="437"/>
      <c r="W84" s="699"/>
      <c r="X84" s="676"/>
      <c r="Y84" s="437"/>
      <c r="Z84" s="699"/>
      <c r="AA84" s="676"/>
      <c r="AB84" s="437"/>
      <c r="AC84" s="857"/>
      <c r="AD84" s="808"/>
      <c r="AE84" s="721"/>
    </row>
    <row r="85" spans="1:31">
      <c r="A85" s="418"/>
      <c r="B85" s="419" t="s">
        <v>576</v>
      </c>
      <c r="C85" s="415"/>
      <c r="D85" s="415"/>
      <c r="E85" s="523"/>
      <c r="F85" s="429"/>
      <c r="G85" s="437"/>
      <c r="H85" s="523"/>
      <c r="I85" s="429"/>
      <c r="J85" s="437"/>
      <c r="K85" s="523"/>
      <c r="L85" s="429"/>
      <c r="M85" s="437"/>
      <c r="N85" s="523"/>
      <c r="O85" s="429"/>
      <c r="P85" s="437"/>
      <c r="Q85" s="657"/>
      <c r="R85" s="640"/>
      <c r="S85" s="437"/>
      <c r="T85" s="657"/>
      <c r="U85" s="640"/>
      <c r="V85" s="437"/>
      <c r="W85" s="699"/>
      <c r="X85" s="676"/>
      <c r="Y85" s="437"/>
      <c r="Z85" s="699"/>
      <c r="AA85" s="676"/>
      <c r="AB85" s="437"/>
      <c r="AC85" s="857"/>
      <c r="AD85" s="808"/>
      <c r="AE85" s="721"/>
    </row>
    <row r="86" spans="1:31">
      <c r="A86" s="418"/>
      <c r="B86" s="419" t="s">
        <v>577</v>
      </c>
      <c r="C86" s="415"/>
      <c r="D86" s="415"/>
      <c r="E86" s="523"/>
      <c r="F86" s="429"/>
      <c r="G86" s="437"/>
      <c r="H86" s="523"/>
      <c r="I86" s="429"/>
      <c r="J86" s="437"/>
      <c r="K86" s="523"/>
      <c r="L86" s="429"/>
      <c r="M86" s="437"/>
      <c r="N86" s="523"/>
      <c r="O86" s="429"/>
      <c r="P86" s="437"/>
      <c r="Q86" s="657"/>
      <c r="R86" s="640"/>
      <c r="S86" s="437"/>
      <c r="T86" s="657"/>
      <c r="U86" s="640"/>
      <c r="V86" s="437"/>
      <c r="W86" s="699"/>
      <c r="X86" s="676"/>
      <c r="Y86" s="437"/>
      <c r="Z86" s="699"/>
      <c r="AA86" s="676"/>
      <c r="AB86" s="437"/>
      <c r="AC86" s="857"/>
      <c r="AD86" s="808"/>
      <c r="AE86" s="721"/>
    </row>
    <row r="87" spans="1:31">
      <c r="A87" s="418"/>
      <c r="B87" s="419" t="s">
        <v>578</v>
      </c>
      <c r="C87" s="415"/>
      <c r="D87" s="415"/>
      <c r="E87" s="523"/>
      <c r="F87" s="429"/>
      <c r="G87" s="437"/>
      <c r="H87" s="523"/>
      <c r="I87" s="429"/>
      <c r="J87" s="437"/>
      <c r="K87" s="523"/>
      <c r="L87" s="429"/>
      <c r="M87" s="437"/>
      <c r="N87" s="523"/>
      <c r="O87" s="429"/>
      <c r="P87" s="437"/>
      <c r="Q87" s="657"/>
      <c r="R87" s="640"/>
      <c r="S87" s="437"/>
      <c r="T87" s="657"/>
      <c r="U87" s="640"/>
      <c r="V87" s="437"/>
      <c r="W87" s="699"/>
      <c r="X87" s="676"/>
      <c r="Y87" s="437"/>
      <c r="Z87" s="699"/>
      <c r="AA87" s="676"/>
      <c r="AB87" s="437"/>
      <c r="AC87" s="857"/>
      <c r="AD87" s="808"/>
      <c r="AE87" s="721"/>
    </row>
    <row r="88" spans="1:31">
      <c r="A88" s="418"/>
      <c r="B88" s="419" t="s">
        <v>579</v>
      </c>
      <c r="C88" s="415"/>
      <c r="D88" s="415"/>
      <c r="E88" s="523"/>
      <c r="F88" s="429"/>
      <c r="G88" s="437"/>
      <c r="H88" s="523"/>
      <c r="I88" s="429"/>
      <c r="J88" s="437"/>
      <c r="K88" s="523"/>
      <c r="L88" s="429"/>
      <c r="M88" s="437"/>
      <c r="N88" s="523"/>
      <c r="O88" s="429"/>
      <c r="P88" s="437"/>
      <c r="Q88" s="657"/>
      <c r="R88" s="640"/>
      <c r="S88" s="437"/>
      <c r="T88" s="657"/>
      <c r="U88" s="640"/>
      <c r="V88" s="437"/>
      <c r="W88" s="699"/>
      <c r="X88" s="676"/>
      <c r="Y88" s="437"/>
      <c r="Z88" s="699"/>
      <c r="AA88" s="676"/>
      <c r="AB88" s="437"/>
      <c r="AC88" s="857"/>
      <c r="AD88" s="808"/>
      <c r="AE88" s="721"/>
    </row>
    <row r="89" spans="1:31" ht="89.25">
      <c r="A89" s="418"/>
      <c r="B89" s="419" t="s">
        <v>580</v>
      </c>
      <c r="C89" s="415"/>
      <c r="D89" s="415"/>
      <c r="E89" s="523"/>
      <c r="F89" s="429"/>
      <c r="G89" s="437"/>
      <c r="H89" s="523"/>
      <c r="I89" s="429"/>
      <c r="J89" s="437"/>
      <c r="K89" s="523"/>
      <c r="L89" s="429"/>
      <c r="M89" s="437"/>
      <c r="N89" s="523"/>
      <c r="O89" s="429"/>
      <c r="P89" s="437"/>
      <c r="Q89" s="657"/>
      <c r="R89" s="640"/>
      <c r="S89" s="437"/>
      <c r="T89" s="657"/>
      <c r="U89" s="640"/>
      <c r="V89" s="437"/>
      <c r="W89" s="699"/>
      <c r="X89" s="676"/>
      <c r="Y89" s="437"/>
      <c r="Z89" s="699"/>
      <c r="AA89" s="676"/>
      <c r="AB89" s="437"/>
      <c r="AC89" s="857"/>
      <c r="AD89" s="808"/>
      <c r="AE89" s="721"/>
    </row>
    <row r="90" spans="1:31" s="503" customFormat="1">
      <c r="A90" s="434"/>
      <c r="B90" s="433" t="s">
        <v>581</v>
      </c>
      <c r="C90" s="428"/>
      <c r="D90" s="428"/>
      <c r="E90" s="429"/>
      <c r="F90" s="429"/>
      <c r="G90" s="512"/>
      <c r="H90" s="429"/>
      <c r="I90" s="429"/>
      <c r="J90" s="512"/>
      <c r="K90" s="429"/>
      <c r="L90" s="429"/>
      <c r="M90" s="512"/>
      <c r="N90" s="429"/>
      <c r="O90" s="429"/>
      <c r="P90" s="512"/>
      <c r="Q90" s="640"/>
      <c r="R90" s="640"/>
      <c r="S90" s="512"/>
      <c r="T90" s="640"/>
      <c r="U90" s="640"/>
      <c r="V90" s="512"/>
      <c r="W90" s="676"/>
      <c r="X90" s="676"/>
      <c r="Y90" s="512"/>
      <c r="Z90" s="676"/>
      <c r="AA90" s="676"/>
      <c r="AB90" s="512"/>
      <c r="AC90" s="808"/>
      <c r="AD90" s="808"/>
      <c r="AE90" s="850"/>
    </row>
    <row r="91" spans="1:31">
      <c r="A91" s="418" t="s">
        <v>159</v>
      </c>
      <c r="B91" s="419" t="s">
        <v>582</v>
      </c>
      <c r="C91" s="415" t="s">
        <v>481</v>
      </c>
      <c r="D91" s="415">
        <v>1</v>
      </c>
      <c r="E91" s="523">
        <v>6200</v>
      </c>
      <c r="F91" s="429">
        <v>5000</v>
      </c>
      <c r="G91" s="437">
        <f>(E91+F91)*$D91</f>
        <v>11200</v>
      </c>
      <c r="H91" s="523">
        <v>32000</v>
      </c>
      <c r="I91" s="429">
        <v>1620</v>
      </c>
      <c r="J91" s="437">
        <f>(H91+I91)*$D91</f>
        <v>33620</v>
      </c>
      <c r="K91" s="523">
        <v>45000</v>
      </c>
      <c r="L91" s="429"/>
      <c r="M91" s="437">
        <f>(K91+L91)*$D91</f>
        <v>45000</v>
      </c>
      <c r="N91" s="523">
        <v>45000</v>
      </c>
      <c r="O91" s="429"/>
      <c r="P91" s="437">
        <f>(N91+O91)*$D91</f>
        <v>45000</v>
      </c>
      <c r="Q91" s="657">
        <f>21300*1.35</f>
        <v>28755.000000000004</v>
      </c>
      <c r="R91" s="640">
        <f>1200*1.35</f>
        <v>1620</v>
      </c>
      <c r="S91" s="437">
        <f>(Q91+R91)*$D91</f>
        <v>30375.000000000004</v>
      </c>
      <c r="T91" s="657">
        <v>26000</v>
      </c>
      <c r="U91" s="640">
        <v>1500</v>
      </c>
      <c r="V91" s="437">
        <f>(T91+U91)*$D91</f>
        <v>27500</v>
      </c>
      <c r="W91" s="699">
        <v>57000</v>
      </c>
      <c r="X91" s="676">
        <v>4500</v>
      </c>
      <c r="Y91" s="437">
        <f>(W91+X91)*$D91</f>
        <v>61500</v>
      </c>
      <c r="Z91" s="699">
        <v>55000</v>
      </c>
      <c r="AA91" s="676">
        <v>2500</v>
      </c>
      <c r="AB91" s="437">
        <f>(Z91+AA91)*$D91</f>
        <v>57500</v>
      </c>
      <c r="AC91" s="808">
        <f>MIN(E91,K91,N91,Q91,W91)</f>
        <v>6200</v>
      </c>
      <c r="AD91" s="808">
        <f>MIN(F91,L91,O91,R91,X91)</f>
        <v>1620</v>
      </c>
      <c r="AE91" s="721">
        <f>(AC91+AD91)*$D91</f>
        <v>7820</v>
      </c>
    </row>
    <row r="92" spans="1:31">
      <c r="A92" s="518"/>
      <c r="B92" s="519"/>
      <c r="C92" s="520"/>
      <c r="D92" s="520"/>
      <c r="E92" s="523"/>
      <c r="F92" s="429"/>
      <c r="G92" s="437"/>
      <c r="H92" s="523"/>
      <c r="I92" s="429"/>
      <c r="J92" s="437"/>
      <c r="K92" s="523"/>
      <c r="L92" s="429"/>
      <c r="M92" s="437"/>
      <c r="N92" s="523"/>
      <c r="O92" s="429"/>
      <c r="P92" s="437"/>
      <c r="Q92" s="657"/>
      <c r="R92" s="640"/>
      <c r="S92" s="437"/>
      <c r="T92" s="657"/>
      <c r="U92" s="640"/>
      <c r="V92" s="437"/>
      <c r="W92" s="699"/>
      <c r="X92" s="676"/>
      <c r="Y92" s="437"/>
      <c r="Z92" s="699"/>
      <c r="AA92" s="676"/>
      <c r="AB92" s="437"/>
      <c r="AC92" s="857"/>
      <c r="AD92" s="808"/>
      <c r="AE92" s="721"/>
    </row>
    <row r="93" spans="1:31">
      <c r="A93" s="475">
        <v>6.4</v>
      </c>
      <c r="B93" s="476" t="s">
        <v>583</v>
      </c>
      <c r="C93" s="477"/>
      <c r="D93" s="477"/>
      <c r="E93" s="552"/>
      <c r="F93" s="464"/>
      <c r="G93" s="479"/>
      <c r="H93" s="552"/>
      <c r="I93" s="464"/>
      <c r="J93" s="479"/>
      <c r="K93" s="552"/>
      <c r="L93" s="464"/>
      <c r="M93" s="479"/>
      <c r="N93" s="552"/>
      <c r="O93" s="464"/>
      <c r="P93" s="479"/>
      <c r="Q93" s="663"/>
      <c r="R93" s="646"/>
      <c r="S93" s="479"/>
      <c r="T93" s="663"/>
      <c r="U93" s="646"/>
      <c r="V93" s="479"/>
      <c r="W93" s="704"/>
      <c r="X93" s="686"/>
      <c r="Y93" s="479"/>
      <c r="Z93" s="704"/>
      <c r="AA93" s="686"/>
      <c r="AB93" s="479"/>
      <c r="AC93" s="871"/>
      <c r="AD93" s="824"/>
      <c r="AE93" s="831"/>
    </row>
    <row r="94" spans="1:31" ht="102">
      <c r="A94" s="518"/>
      <c r="B94" s="519" t="s">
        <v>584</v>
      </c>
      <c r="C94" s="520"/>
      <c r="D94" s="520"/>
      <c r="E94" s="552"/>
      <c r="F94" s="464"/>
      <c r="G94" s="437"/>
      <c r="H94" s="552"/>
      <c r="I94" s="464"/>
      <c r="J94" s="437"/>
      <c r="K94" s="552"/>
      <c r="L94" s="464"/>
      <c r="M94" s="437"/>
      <c r="N94" s="552"/>
      <c r="O94" s="464"/>
      <c r="P94" s="437"/>
      <c r="Q94" s="663"/>
      <c r="R94" s="646"/>
      <c r="S94" s="437"/>
      <c r="T94" s="663"/>
      <c r="U94" s="646"/>
      <c r="V94" s="437"/>
      <c r="W94" s="704"/>
      <c r="X94" s="686"/>
      <c r="Y94" s="437"/>
      <c r="Z94" s="704"/>
      <c r="AA94" s="686"/>
      <c r="AB94" s="437"/>
      <c r="AC94" s="871"/>
      <c r="AD94" s="824"/>
      <c r="AE94" s="721"/>
    </row>
    <row r="95" spans="1:31">
      <c r="A95" s="518" t="s">
        <v>159</v>
      </c>
      <c r="B95" s="519" t="e">
        <f>+#REF!</f>
        <v>#REF!</v>
      </c>
      <c r="C95" s="520" t="s">
        <v>103</v>
      </c>
      <c r="D95" s="520">
        <v>2</v>
      </c>
      <c r="E95" s="429">
        <v>1250</v>
      </c>
      <c r="F95" s="429">
        <v>250</v>
      </c>
      <c r="G95" s="437">
        <f>(E95+F95)*$D95</f>
        <v>3000</v>
      </c>
      <c r="H95" s="429">
        <v>1250</v>
      </c>
      <c r="I95" s="429">
        <v>250</v>
      </c>
      <c r="J95" s="437">
        <f>(H95+I95)*$D95</f>
        <v>3000</v>
      </c>
      <c r="K95" s="429">
        <v>2400</v>
      </c>
      <c r="L95" s="429"/>
      <c r="M95" s="437">
        <f>(K95+L95)*$D95</f>
        <v>4800</v>
      </c>
      <c r="N95" s="429">
        <v>2400</v>
      </c>
      <c r="O95" s="429"/>
      <c r="P95" s="437">
        <f>(N95+O95)*$D95</f>
        <v>4800</v>
      </c>
      <c r="Q95" s="722"/>
      <c r="R95" s="722"/>
      <c r="S95" s="721">
        <f>(Q95+R95)*$D95</f>
        <v>0</v>
      </c>
      <c r="T95" s="640">
        <v>1250</v>
      </c>
      <c r="U95" s="640">
        <v>250</v>
      </c>
      <c r="V95" s="437">
        <f>(T95+U95)*$D95</f>
        <v>3000</v>
      </c>
      <c r="W95" s="676">
        <v>1250</v>
      </c>
      <c r="X95" s="676">
        <v>220</v>
      </c>
      <c r="Y95" s="437">
        <f>(W95+X95)*$D95</f>
        <v>2940</v>
      </c>
      <c r="Z95" s="676">
        <v>1250</v>
      </c>
      <c r="AA95" s="676">
        <v>220</v>
      </c>
      <c r="AB95" s="437">
        <f>(Z95+AA95)*$D95</f>
        <v>2940</v>
      </c>
      <c r="AC95" s="808">
        <f>MIN(E95,K95,N95,Q95,W95)</f>
        <v>1250</v>
      </c>
      <c r="AD95" s="808">
        <f>MIN(F95,L95,O95,R95,X95)</f>
        <v>220</v>
      </c>
      <c r="AE95" s="721">
        <f>(AC95+AD95)*$D95</f>
        <v>2940</v>
      </c>
    </row>
    <row r="96" spans="1:31">
      <c r="A96" s="518"/>
      <c r="B96" s="519"/>
      <c r="C96" s="520"/>
      <c r="D96" s="520"/>
      <c r="E96" s="523"/>
      <c r="F96" s="429"/>
      <c r="G96" s="437"/>
      <c r="H96" s="523"/>
      <c r="I96" s="429"/>
      <c r="J96" s="437"/>
      <c r="K96" s="523"/>
      <c r="L96" s="429"/>
      <c r="M96" s="437"/>
      <c r="N96" s="523"/>
      <c r="O96" s="429"/>
      <c r="P96" s="437"/>
      <c r="Q96" s="657"/>
      <c r="R96" s="640"/>
      <c r="S96" s="437"/>
      <c r="T96" s="657"/>
      <c r="U96" s="640"/>
      <c r="V96" s="437"/>
      <c r="W96" s="699"/>
      <c r="X96" s="676"/>
      <c r="Y96" s="437"/>
      <c r="Z96" s="699"/>
      <c r="AA96" s="676"/>
      <c r="AB96" s="437"/>
      <c r="AC96" s="857"/>
      <c r="AD96" s="808"/>
      <c r="AE96" s="721"/>
    </row>
    <row r="97" spans="1:60">
      <c r="A97" s="475">
        <v>6.5</v>
      </c>
      <c r="B97" s="476" t="s">
        <v>585</v>
      </c>
      <c r="C97" s="477"/>
      <c r="D97" s="477"/>
      <c r="E97" s="552"/>
      <c r="F97" s="464"/>
      <c r="G97" s="479"/>
      <c r="H97" s="552"/>
      <c r="I97" s="464"/>
      <c r="J97" s="479"/>
      <c r="K97" s="552"/>
      <c r="L97" s="464"/>
      <c r="M97" s="479"/>
      <c r="N97" s="552"/>
      <c r="O97" s="464"/>
      <c r="P97" s="479"/>
      <c r="Q97" s="663"/>
      <c r="R97" s="646"/>
      <c r="S97" s="479"/>
      <c r="T97" s="663"/>
      <c r="U97" s="646"/>
      <c r="V97" s="479"/>
      <c r="W97" s="704"/>
      <c r="X97" s="686"/>
      <c r="Y97" s="479"/>
      <c r="Z97" s="704"/>
      <c r="AA97" s="686"/>
      <c r="AB97" s="479"/>
      <c r="AC97" s="871"/>
      <c r="AD97" s="824"/>
      <c r="AE97" s="831"/>
    </row>
    <row r="98" spans="1:60" ht="51">
      <c r="A98" s="518"/>
      <c r="B98" s="519" t="s">
        <v>586</v>
      </c>
      <c r="C98" s="520"/>
      <c r="D98" s="520"/>
      <c r="E98" s="552"/>
      <c r="F98" s="464"/>
      <c r="G98" s="437"/>
      <c r="H98" s="552"/>
      <c r="I98" s="464"/>
      <c r="J98" s="437"/>
      <c r="K98" s="552"/>
      <c r="L98" s="464"/>
      <c r="M98" s="437"/>
      <c r="N98" s="552"/>
      <c r="O98" s="464"/>
      <c r="P98" s="437"/>
      <c r="Q98" s="663"/>
      <c r="R98" s="646"/>
      <c r="S98" s="437"/>
      <c r="T98" s="663"/>
      <c r="U98" s="646"/>
      <c r="V98" s="437"/>
      <c r="W98" s="704"/>
      <c r="X98" s="686"/>
      <c r="Y98" s="437"/>
      <c r="Z98" s="704"/>
      <c r="AA98" s="686"/>
      <c r="AB98" s="437"/>
      <c r="AC98" s="871"/>
      <c r="AD98" s="824"/>
      <c r="AE98" s="721"/>
    </row>
    <row r="99" spans="1:60">
      <c r="A99" s="518" t="s">
        <v>159</v>
      </c>
      <c r="B99" s="519" t="s">
        <v>587</v>
      </c>
      <c r="C99" s="520" t="s">
        <v>472</v>
      </c>
      <c r="D99" s="520">
        <v>10</v>
      </c>
      <c r="E99" s="429">
        <v>1350</v>
      </c>
      <c r="F99" s="429">
        <v>350</v>
      </c>
      <c r="G99" s="437">
        <f>(E99+F99)*$D99</f>
        <v>17000</v>
      </c>
      <c r="H99" s="429">
        <v>450</v>
      </c>
      <c r="I99" s="429">
        <v>125</v>
      </c>
      <c r="J99" s="437">
        <f>(H99+I99)*$D99</f>
        <v>5750</v>
      </c>
      <c r="K99" s="429">
        <v>2300</v>
      </c>
      <c r="L99" s="429"/>
      <c r="M99" s="437">
        <f>(K99+L99)*$D99</f>
        <v>23000</v>
      </c>
      <c r="N99" s="429">
        <v>2300</v>
      </c>
      <c r="O99" s="429"/>
      <c r="P99" s="437">
        <f>(N99+O99)*$D99</f>
        <v>23000</v>
      </c>
      <c r="Q99" s="640">
        <f>450*1.35</f>
        <v>607.5</v>
      </c>
      <c r="R99" s="640">
        <f>110*1.35</f>
        <v>148.5</v>
      </c>
      <c r="S99" s="437">
        <f>(Q99+R99)*$D99</f>
        <v>7560</v>
      </c>
      <c r="T99" s="640">
        <v>600</v>
      </c>
      <c r="U99" s="640">
        <v>145</v>
      </c>
      <c r="V99" s="437">
        <f>(T99+U99)*$D99</f>
        <v>7450</v>
      </c>
      <c r="W99" s="676">
        <v>360</v>
      </c>
      <c r="X99" s="676">
        <v>90</v>
      </c>
      <c r="Y99" s="437">
        <f>(W99+X99)*$D99</f>
        <v>4500</v>
      </c>
      <c r="Z99" s="676">
        <v>360</v>
      </c>
      <c r="AA99" s="676">
        <v>90</v>
      </c>
      <c r="AB99" s="437">
        <f>(Z99+AA99)*$D99</f>
        <v>4500</v>
      </c>
      <c r="AC99" s="808">
        <f>MIN(E99,K99,N99,Q99,W99)</f>
        <v>360</v>
      </c>
      <c r="AD99" s="808">
        <f>MIN(F99,L99,O99,R99,X99)</f>
        <v>90</v>
      </c>
      <c r="AE99" s="721">
        <f>(AC99+AD99)*$D99</f>
        <v>4500</v>
      </c>
    </row>
    <row r="100" spans="1:60" s="557" customFormat="1" ht="15.75" thickBot="1">
      <c r="A100" s="555"/>
      <c r="B100" s="527"/>
      <c r="C100" s="466"/>
      <c r="D100" s="466"/>
      <c r="E100" s="529"/>
      <c r="F100" s="529"/>
      <c r="G100" s="556"/>
      <c r="H100" s="529"/>
      <c r="I100" s="529"/>
      <c r="J100" s="556"/>
      <c r="K100" s="529"/>
      <c r="L100" s="529"/>
      <c r="M100" s="556"/>
      <c r="N100" s="529"/>
      <c r="O100" s="529"/>
      <c r="P100" s="556"/>
      <c r="Q100" s="529"/>
      <c r="R100" s="529"/>
      <c r="S100" s="556"/>
      <c r="T100" s="529"/>
      <c r="U100" s="529"/>
      <c r="V100" s="556"/>
      <c r="W100" s="529"/>
      <c r="X100" s="529"/>
      <c r="Y100" s="556"/>
      <c r="Z100" s="529"/>
      <c r="AA100" s="529"/>
      <c r="AB100" s="556"/>
      <c r="AC100" s="872"/>
      <c r="AD100" s="872"/>
      <c r="AE100" s="873"/>
    </row>
    <row r="101" spans="1:60" s="560" customFormat="1" ht="15.75" thickBot="1">
      <c r="A101" s="448"/>
      <c r="B101" s="536" t="s">
        <v>466</v>
      </c>
      <c r="C101" s="450"/>
      <c r="D101" s="558"/>
      <c r="E101" s="559"/>
      <c r="F101" s="559"/>
      <c r="G101" s="452">
        <f>SUM(G75:G100)</f>
        <v>57300</v>
      </c>
      <c r="H101" s="559"/>
      <c r="I101" s="559"/>
      <c r="J101" s="452">
        <f>SUM(J75:J100)</f>
        <v>58570</v>
      </c>
      <c r="K101" s="559"/>
      <c r="L101" s="559"/>
      <c r="M101" s="452">
        <f>SUM(M75:M100)</f>
        <v>127000</v>
      </c>
      <c r="N101" s="559"/>
      <c r="O101" s="559"/>
      <c r="P101" s="452">
        <f>SUM(P75:P100)</f>
        <v>127000</v>
      </c>
      <c r="Q101" s="559"/>
      <c r="R101" s="559"/>
      <c r="S101" s="452">
        <f>SUM(S75:S100)</f>
        <v>55250</v>
      </c>
      <c r="T101" s="559"/>
      <c r="U101" s="559"/>
      <c r="V101" s="452">
        <f>SUM(V75:V100)</f>
        <v>55030</v>
      </c>
      <c r="W101" s="559"/>
      <c r="X101" s="559"/>
      <c r="Y101" s="452">
        <f>SUM(Y75:Y100)</f>
        <v>82540</v>
      </c>
      <c r="Z101" s="559"/>
      <c r="AA101" s="559"/>
      <c r="AB101" s="452">
        <f>SUM(AB75:AB100)</f>
        <v>79720</v>
      </c>
      <c r="AC101" s="874"/>
      <c r="AD101" s="874"/>
      <c r="AE101" s="816">
        <f>SUM(AE75:AE100)</f>
        <v>30040</v>
      </c>
      <c r="BF101" s="561"/>
      <c r="BG101" s="561"/>
      <c r="BH101" s="561"/>
    </row>
    <row r="102" spans="1:60" s="560" customFormat="1" ht="15.75" thickBot="1">
      <c r="A102" s="420"/>
      <c r="B102" s="433"/>
      <c r="C102" s="421"/>
      <c r="D102" s="562"/>
      <c r="E102" s="563"/>
      <c r="F102" s="563"/>
      <c r="G102" s="564"/>
      <c r="H102" s="563"/>
      <c r="I102" s="563"/>
      <c r="J102" s="564"/>
      <c r="K102" s="563"/>
      <c r="L102" s="563"/>
      <c r="M102" s="564"/>
      <c r="N102" s="563"/>
      <c r="O102" s="563"/>
      <c r="P102" s="564"/>
      <c r="Q102" s="563"/>
      <c r="R102" s="563"/>
      <c r="S102" s="564"/>
      <c r="T102" s="563"/>
      <c r="U102" s="563"/>
      <c r="V102" s="564"/>
      <c r="W102" s="563"/>
      <c r="X102" s="563"/>
      <c r="Y102" s="564"/>
      <c r="Z102" s="563"/>
      <c r="AA102" s="563"/>
      <c r="AB102" s="564"/>
      <c r="AC102" s="875"/>
      <c r="AD102" s="875"/>
      <c r="AE102" s="876"/>
      <c r="BF102" s="561"/>
      <c r="BG102" s="561"/>
      <c r="BH102" s="561"/>
    </row>
    <row r="103" spans="1:60" s="560" customFormat="1" ht="15.75" thickBot="1">
      <c r="A103" s="448"/>
      <c r="B103" s="450" t="s">
        <v>80</v>
      </c>
      <c r="C103" s="450"/>
      <c r="D103" s="558"/>
      <c r="E103" s="559"/>
      <c r="F103" s="559"/>
      <c r="G103" s="452">
        <f>G101+G70+G49</f>
        <v>502300</v>
      </c>
      <c r="H103" s="559"/>
      <c r="I103" s="559"/>
      <c r="J103" s="452">
        <f>J101+J70+J49</f>
        <v>383495</v>
      </c>
      <c r="K103" s="559"/>
      <c r="L103" s="559"/>
      <c r="M103" s="452">
        <f>M101+M70+M49</f>
        <v>631600</v>
      </c>
      <c r="N103" s="559"/>
      <c r="O103" s="559"/>
      <c r="P103" s="452">
        <f>P101+P70+P49</f>
        <v>626100</v>
      </c>
      <c r="Q103" s="559"/>
      <c r="R103" s="559"/>
      <c r="S103" s="452">
        <f>S101+S70+S49</f>
        <v>477192.5</v>
      </c>
      <c r="T103" s="559"/>
      <c r="U103" s="559"/>
      <c r="V103" s="452">
        <f>V101+V70+V49</f>
        <v>433567.5</v>
      </c>
      <c r="W103" s="559"/>
      <c r="X103" s="559"/>
      <c r="Y103" s="452">
        <f>Y101+Y70+Y49</f>
        <v>348590</v>
      </c>
      <c r="Z103" s="559"/>
      <c r="AA103" s="559"/>
      <c r="AB103" s="452">
        <f>AB101+AB70+AB49</f>
        <v>342907.5</v>
      </c>
      <c r="AC103" s="874"/>
      <c r="AD103" s="874"/>
      <c r="AE103" s="816">
        <f>AE101+AE70+AE49</f>
        <v>288227.5</v>
      </c>
      <c r="BF103" s="561"/>
      <c r="BG103" s="561"/>
      <c r="BH103" s="561"/>
    </row>
  </sheetData>
  <autoFilter ref="A3:AE103"/>
  <mergeCells count="42">
    <mergeCell ref="Z3:Z4"/>
    <mergeCell ref="AA3:AA4"/>
    <mergeCell ref="AB3:AB4"/>
    <mergeCell ref="AA5:AB5"/>
    <mergeCell ref="J3:J4"/>
    <mergeCell ref="I5:J5"/>
    <mergeCell ref="T3:T4"/>
    <mergeCell ref="U3:U4"/>
    <mergeCell ref="V3:V4"/>
    <mergeCell ref="U5:V5"/>
    <mergeCell ref="L5:M5"/>
    <mergeCell ref="AC3:AC4"/>
    <mergeCell ref="AD3:AD4"/>
    <mergeCell ref="AE3:AE4"/>
    <mergeCell ref="AD5:AE5"/>
    <mergeCell ref="A1:G1"/>
    <mergeCell ref="A2:G2"/>
    <mergeCell ref="A3:A4"/>
    <mergeCell ref="B3:B4"/>
    <mergeCell ref="C3:C4"/>
    <mergeCell ref="D3:D4"/>
    <mergeCell ref="E3:E4"/>
    <mergeCell ref="F3:F4"/>
    <mergeCell ref="G3:G4"/>
    <mergeCell ref="K3:K4"/>
    <mergeCell ref="L3:L4"/>
    <mergeCell ref="M3:M4"/>
    <mergeCell ref="F5:G5"/>
    <mergeCell ref="Y3:Y4"/>
    <mergeCell ref="X5:Y5"/>
    <mergeCell ref="Q3:Q4"/>
    <mergeCell ref="R3:R4"/>
    <mergeCell ref="S3:S4"/>
    <mergeCell ref="R5:S5"/>
    <mergeCell ref="W3:W4"/>
    <mergeCell ref="N3:N4"/>
    <mergeCell ref="O3:O4"/>
    <mergeCell ref="P3:P4"/>
    <mergeCell ref="O5:P5"/>
    <mergeCell ref="X3:X4"/>
    <mergeCell ref="H3:H4"/>
    <mergeCell ref="I3:I4"/>
  </mergeCells>
  <printOptions horizontalCentered="1" gridLines="1"/>
  <pageMargins left="0.70866141732283472" right="0.70866141732283472" top="0.74803149606299213" bottom="0.74803149606299213" header="0.31496062992125984" footer="0.31496062992125984"/>
  <pageSetup paperSize="9" scale="30" orientation="portrait" horizontalDpi="1200" verticalDpi="1200" r:id="rId1"/>
  <headerFooter>
    <oddHeader>&amp;LMEPTEK Consultants</oddHead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opLeftCell="K1" zoomScale="85" zoomScaleNormal="85" zoomScaleSheetLayoutView="85" workbookViewId="0">
      <selection activeCell="Q1" sqref="Q1:S1048576"/>
    </sheetView>
  </sheetViews>
  <sheetFormatPr defaultRowHeight="15"/>
  <cols>
    <col min="1" max="1" width="7.28515625" style="74" customWidth="1"/>
    <col min="2" max="2" width="51.28515625" style="74" customWidth="1"/>
    <col min="3" max="3" width="9.140625" style="66"/>
    <col min="4" max="4" width="10.140625" style="74" bestFit="1" customWidth="1"/>
    <col min="5" max="5" width="11.28515625" style="74" bestFit="1" customWidth="1"/>
    <col min="6" max="7" width="11.85546875" style="74" customWidth="1"/>
    <col min="8" max="8" width="11.28515625" style="74" bestFit="1" customWidth="1"/>
    <col min="9" max="10" width="11.85546875" style="74" customWidth="1"/>
    <col min="11" max="11" width="11.28515625" style="74" bestFit="1" customWidth="1"/>
    <col min="12" max="12" width="11.85546875" style="74" customWidth="1"/>
    <col min="13" max="13" width="11.85546875" style="588" customWidth="1"/>
    <col min="14" max="14" width="11.28515625" style="74" bestFit="1" customWidth="1"/>
    <col min="15" max="15" width="11.85546875" style="74" customWidth="1"/>
    <col min="16" max="16" width="11.85546875" style="588" customWidth="1"/>
    <col min="17" max="17" width="11.28515625" style="74" bestFit="1" customWidth="1"/>
    <col min="18" max="18" width="11.85546875" style="74" customWidth="1"/>
    <col min="19" max="19" width="11.85546875" style="588" customWidth="1"/>
    <col min="20" max="20" width="11.28515625" style="74" bestFit="1" customWidth="1"/>
    <col min="21" max="21" width="11.85546875" style="74" customWidth="1"/>
    <col min="22" max="22" width="11.85546875" style="588" customWidth="1"/>
    <col min="23" max="23" width="11.28515625" style="74" bestFit="1" customWidth="1"/>
    <col min="24" max="24" width="11.85546875" style="74" customWidth="1"/>
    <col min="25" max="25" width="11.85546875" style="588" customWidth="1"/>
    <col min="26" max="26" width="11.28515625" style="74" bestFit="1" customWidth="1"/>
    <col min="27" max="27" width="11.85546875" style="74" customWidth="1"/>
    <col min="28" max="28" width="11.85546875" style="588" customWidth="1"/>
    <col min="29" max="29" width="11.28515625" style="74" bestFit="1" customWidth="1"/>
    <col min="30" max="30" width="11.85546875" style="74" customWidth="1"/>
    <col min="31" max="31" width="11.85546875" style="588" customWidth="1"/>
    <col min="32" max="264" width="9.140625" style="74"/>
    <col min="265" max="265" width="47.5703125" style="74" customWidth="1"/>
    <col min="266" max="268" width="9.140625" style="74"/>
    <col min="269" max="269" width="11.85546875" style="74" customWidth="1"/>
    <col min="270" max="520" width="9.140625" style="74"/>
    <col min="521" max="521" width="47.5703125" style="74" customWidth="1"/>
    <col min="522" max="524" width="9.140625" style="74"/>
    <col min="525" max="525" width="11.85546875" style="74" customWidth="1"/>
    <col min="526" max="776" width="9.140625" style="74"/>
    <col min="777" max="777" width="47.5703125" style="74" customWidth="1"/>
    <col min="778" max="780" width="9.140625" style="74"/>
    <col min="781" max="781" width="11.85546875" style="74" customWidth="1"/>
    <col min="782" max="1032" width="9.140625" style="74"/>
    <col min="1033" max="1033" width="47.5703125" style="74" customWidth="1"/>
    <col min="1034" max="1036" width="9.140625" style="74"/>
    <col min="1037" max="1037" width="11.85546875" style="74" customWidth="1"/>
    <col min="1038" max="1288" width="9.140625" style="74"/>
    <col min="1289" max="1289" width="47.5703125" style="74" customWidth="1"/>
    <col min="1290" max="1292" width="9.140625" style="74"/>
    <col min="1293" max="1293" width="11.85546875" style="74" customWidth="1"/>
    <col min="1294" max="1544" width="9.140625" style="74"/>
    <col min="1545" max="1545" width="47.5703125" style="74" customWidth="1"/>
    <col min="1546" max="1548" width="9.140625" style="74"/>
    <col min="1549" max="1549" width="11.85546875" style="74" customWidth="1"/>
    <col min="1550" max="1800" width="9.140625" style="74"/>
    <col min="1801" max="1801" width="47.5703125" style="74" customWidth="1"/>
    <col min="1802" max="1804" width="9.140625" style="74"/>
    <col min="1805" max="1805" width="11.85546875" style="74" customWidth="1"/>
    <col min="1806" max="2056" width="9.140625" style="74"/>
    <col min="2057" max="2057" width="47.5703125" style="74" customWidth="1"/>
    <col min="2058" max="2060" width="9.140625" style="74"/>
    <col min="2061" max="2061" width="11.85546875" style="74" customWidth="1"/>
    <col min="2062" max="2312" width="9.140625" style="74"/>
    <col min="2313" max="2313" width="47.5703125" style="74" customWidth="1"/>
    <col min="2314" max="2316" width="9.140625" style="74"/>
    <col min="2317" max="2317" width="11.85546875" style="74" customWidth="1"/>
    <col min="2318" max="2568" width="9.140625" style="74"/>
    <col min="2569" max="2569" width="47.5703125" style="74" customWidth="1"/>
    <col min="2570" max="2572" width="9.140625" style="74"/>
    <col min="2573" max="2573" width="11.85546875" style="74" customWidth="1"/>
    <col min="2574" max="2824" width="9.140625" style="74"/>
    <col min="2825" max="2825" width="47.5703125" style="74" customWidth="1"/>
    <col min="2826" max="2828" width="9.140625" style="74"/>
    <col min="2829" max="2829" width="11.85546875" style="74" customWidth="1"/>
    <col min="2830" max="3080" width="9.140625" style="74"/>
    <col min="3081" max="3081" width="47.5703125" style="74" customWidth="1"/>
    <col min="3082" max="3084" width="9.140625" style="74"/>
    <col min="3085" max="3085" width="11.85546875" style="74" customWidth="1"/>
    <col min="3086" max="3336" width="9.140625" style="74"/>
    <col min="3337" max="3337" width="47.5703125" style="74" customWidth="1"/>
    <col min="3338" max="3340" width="9.140625" style="74"/>
    <col min="3341" max="3341" width="11.85546875" style="74" customWidth="1"/>
    <col min="3342" max="3592" width="9.140625" style="74"/>
    <col min="3593" max="3593" width="47.5703125" style="74" customWidth="1"/>
    <col min="3594" max="3596" width="9.140625" style="74"/>
    <col min="3597" max="3597" width="11.85546875" style="74" customWidth="1"/>
    <col min="3598" max="3848" width="9.140625" style="74"/>
    <col min="3849" max="3849" width="47.5703125" style="74" customWidth="1"/>
    <col min="3850" max="3852" width="9.140625" style="74"/>
    <col min="3853" max="3853" width="11.85546875" style="74" customWidth="1"/>
    <col min="3854" max="4104" width="9.140625" style="74"/>
    <col min="4105" max="4105" width="47.5703125" style="74" customWidth="1"/>
    <col min="4106" max="4108" width="9.140625" style="74"/>
    <col min="4109" max="4109" width="11.85546875" style="74" customWidth="1"/>
    <col min="4110" max="4360" width="9.140625" style="74"/>
    <col min="4361" max="4361" width="47.5703125" style="74" customWidth="1"/>
    <col min="4362" max="4364" width="9.140625" style="74"/>
    <col min="4365" max="4365" width="11.85546875" style="74" customWidth="1"/>
    <col min="4366" max="4616" width="9.140625" style="74"/>
    <col min="4617" max="4617" width="47.5703125" style="74" customWidth="1"/>
    <col min="4618" max="4620" width="9.140625" style="74"/>
    <col min="4621" max="4621" width="11.85546875" style="74" customWidth="1"/>
    <col min="4622" max="4872" width="9.140625" style="74"/>
    <col min="4873" max="4873" width="47.5703125" style="74" customWidth="1"/>
    <col min="4874" max="4876" width="9.140625" style="74"/>
    <col min="4877" max="4877" width="11.85546875" style="74" customWidth="1"/>
    <col min="4878" max="5128" width="9.140625" style="74"/>
    <col min="5129" max="5129" width="47.5703125" style="74" customWidth="1"/>
    <col min="5130" max="5132" width="9.140625" style="74"/>
    <col min="5133" max="5133" width="11.85546875" style="74" customWidth="1"/>
    <col min="5134" max="5384" width="9.140625" style="74"/>
    <col min="5385" max="5385" width="47.5703125" style="74" customWidth="1"/>
    <col min="5386" max="5388" width="9.140625" style="74"/>
    <col min="5389" max="5389" width="11.85546875" style="74" customWidth="1"/>
    <col min="5390" max="5640" width="9.140625" style="74"/>
    <col min="5641" max="5641" width="47.5703125" style="74" customWidth="1"/>
    <col min="5642" max="5644" width="9.140625" style="74"/>
    <col min="5645" max="5645" width="11.85546875" style="74" customWidth="1"/>
    <col min="5646" max="5896" width="9.140625" style="74"/>
    <col min="5897" max="5897" width="47.5703125" style="74" customWidth="1"/>
    <col min="5898" max="5900" width="9.140625" style="74"/>
    <col min="5901" max="5901" width="11.85546875" style="74" customWidth="1"/>
    <col min="5902" max="6152" width="9.140625" style="74"/>
    <col min="6153" max="6153" width="47.5703125" style="74" customWidth="1"/>
    <col min="6154" max="6156" width="9.140625" style="74"/>
    <col min="6157" max="6157" width="11.85546875" style="74" customWidth="1"/>
    <col min="6158" max="6408" width="9.140625" style="74"/>
    <col min="6409" max="6409" width="47.5703125" style="74" customWidth="1"/>
    <col min="6410" max="6412" width="9.140625" style="74"/>
    <col min="6413" max="6413" width="11.85546875" style="74" customWidth="1"/>
    <col min="6414" max="6664" width="9.140625" style="74"/>
    <col min="6665" max="6665" width="47.5703125" style="74" customWidth="1"/>
    <col min="6666" max="6668" width="9.140625" style="74"/>
    <col min="6669" max="6669" width="11.85546875" style="74" customWidth="1"/>
    <col min="6670" max="6920" width="9.140625" style="74"/>
    <col min="6921" max="6921" width="47.5703125" style="74" customWidth="1"/>
    <col min="6922" max="6924" width="9.140625" style="74"/>
    <col min="6925" max="6925" width="11.85546875" style="74" customWidth="1"/>
    <col min="6926" max="7176" width="9.140625" style="74"/>
    <col min="7177" max="7177" width="47.5703125" style="74" customWidth="1"/>
    <col min="7178" max="7180" width="9.140625" style="74"/>
    <col min="7181" max="7181" width="11.85546875" style="74" customWidth="1"/>
    <col min="7182" max="7432" width="9.140625" style="74"/>
    <col min="7433" max="7433" width="47.5703125" style="74" customWidth="1"/>
    <col min="7434" max="7436" width="9.140625" style="74"/>
    <col min="7437" max="7437" width="11.85546875" style="74" customWidth="1"/>
    <col min="7438" max="7688" width="9.140625" style="74"/>
    <col min="7689" max="7689" width="47.5703125" style="74" customWidth="1"/>
    <col min="7690" max="7692" width="9.140625" style="74"/>
    <col min="7693" max="7693" width="11.85546875" style="74" customWidth="1"/>
    <col min="7694" max="7944" width="9.140625" style="74"/>
    <col min="7945" max="7945" width="47.5703125" style="74" customWidth="1"/>
    <col min="7946" max="7948" width="9.140625" style="74"/>
    <col min="7949" max="7949" width="11.85546875" style="74" customWidth="1"/>
    <col min="7950" max="8200" width="9.140625" style="74"/>
    <col min="8201" max="8201" width="47.5703125" style="74" customWidth="1"/>
    <col min="8202" max="8204" width="9.140625" style="74"/>
    <col min="8205" max="8205" width="11.85546875" style="74" customWidth="1"/>
    <col min="8206" max="8456" width="9.140625" style="74"/>
    <col min="8457" max="8457" width="47.5703125" style="74" customWidth="1"/>
    <col min="8458" max="8460" width="9.140625" style="74"/>
    <col min="8461" max="8461" width="11.85546875" style="74" customWidth="1"/>
    <col min="8462" max="8712" width="9.140625" style="74"/>
    <col min="8713" max="8713" width="47.5703125" style="74" customWidth="1"/>
    <col min="8714" max="8716" width="9.140625" style="74"/>
    <col min="8717" max="8717" width="11.85546875" style="74" customWidth="1"/>
    <col min="8718" max="8968" width="9.140625" style="74"/>
    <col min="8969" max="8969" width="47.5703125" style="74" customWidth="1"/>
    <col min="8970" max="8972" width="9.140625" style="74"/>
    <col min="8973" max="8973" width="11.85546875" style="74" customWidth="1"/>
    <col min="8974" max="9224" width="9.140625" style="74"/>
    <col min="9225" max="9225" width="47.5703125" style="74" customWidth="1"/>
    <col min="9226" max="9228" width="9.140625" style="74"/>
    <col min="9229" max="9229" width="11.85546875" style="74" customWidth="1"/>
    <col min="9230" max="9480" width="9.140625" style="74"/>
    <col min="9481" max="9481" width="47.5703125" style="74" customWidth="1"/>
    <col min="9482" max="9484" width="9.140625" style="74"/>
    <col min="9485" max="9485" width="11.85546875" style="74" customWidth="1"/>
    <col min="9486" max="9736" width="9.140625" style="74"/>
    <col min="9737" max="9737" width="47.5703125" style="74" customWidth="1"/>
    <col min="9738" max="9740" width="9.140625" style="74"/>
    <col min="9741" max="9741" width="11.85546875" style="74" customWidth="1"/>
    <col min="9742" max="9992" width="9.140625" style="74"/>
    <col min="9993" max="9993" width="47.5703125" style="74" customWidth="1"/>
    <col min="9994" max="9996" width="9.140625" style="74"/>
    <col min="9997" max="9997" width="11.85546875" style="74" customWidth="1"/>
    <col min="9998" max="10248" width="9.140625" style="74"/>
    <col min="10249" max="10249" width="47.5703125" style="74" customWidth="1"/>
    <col min="10250" max="10252" width="9.140625" style="74"/>
    <col min="10253" max="10253" width="11.85546875" style="74" customWidth="1"/>
    <col min="10254" max="10504" width="9.140625" style="74"/>
    <col min="10505" max="10505" width="47.5703125" style="74" customWidth="1"/>
    <col min="10506" max="10508" width="9.140625" style="74"/>
    <col min="10509" max="10509" width="11.85546875" style="74" customWidth="1"/>
    <col min="10510" max="10760" width="9.140625" style="74"/>
    <col min="10761" max="10761" width="47.5703125" style="74" customWidth="1"/>
    <col min="10762" max="10764" width="9.140625" style="74"/>
    <col min="10765" max="10765" width="11.85546875" style="74" customWidth="1"/>
    <col min="10766" max="11016" width="9.140625" style="74"/>
    <col min="11017" max="11017" width="47.5703125" style="74" customWidth="1"/>
    <col min="11018" max="11020" width="9.140625" style="74"/>
    <col min="11021" max="11021" width="11.85546875" style="74" customWidth="1"/>
    <col min="11022" max="11272" width="9.140625" style="74"/>
    <col min="11273" max="11273" width="47.5703125" style="74" customWidth="1"/>
    <col min="11274" max="11276" width="9.140625" style="74"/>
    <col min="11277" max="11277" width="11.85546875" style="74" customWidth="1"/>
    <col min="11278" max="11528" width="9.140625" style="74"/>
    <col min="11529" max="11529" width="47.5703125" style="74" customWidth="1"/>
    <col min="11530" max="11532" width="9.140625" style="74"/>
    <col min="11533" max="11533" width="11.85546875" style="74" customWidth="1"/>
    <col min="11534" max="11784" width="9.140625" style="74"/>
    <col min="11785" max="11785" width="47.5703125" style="74" customWidth="1"/>
    <col min="11786" max="11788" width="9.140625" style="74"/>
    <col min="11789" max="11789" width="11.85546875" style="74" customWidth="1"/>
    <col min="11790" max="12040" width="9.140625" style="74"/>
    <col min="12041" max="12041" width="47.5703125" style="74" customWidth="1"/>
    <col min="12042" max="12044" width="9.140625" style="74"/>
    <col min="12045" max="12045" width="11.85546875" style="74" customWidth="1"/>
    <col min="12046" max="12296" width="9.140625" style="74"/>
    <col min="12297" max="12297" width="47.5703125" style="74" customWidth="1"/>
    <col min="12298" max="12300" width="9.140625" style="74"/>
    <col min="12301" max="12301" width="11.85546875" style="74" customWidth="1"/>
    <col min="12302" max="12552" width="9.140625" style="74"/>
    <col min="12553" max="12553" width="47.5703125" style="74" customWidth="1"/>
    <col min="12554" max="12556" width="9.140625" style="74"/>
    <col min="12557" max="12557" width="11.85546875" style="74" customWidth="1"/>
    <col min="12558" max="12808" width="9.140625" style="74"/>
    <col min="12809" max="12809" width="47.5703125" style="74" customWidth="1"/>
    <col min="12810" max="12812" width="9.140625" style="74"/>
    <col min="12813" max="12813" width="11.85546875" style="74" customWidth="1"/>
    <col min="12814" max="13064" width="9.140625" style="74"/>
    <col min="13065" max="13065" width="47.5703125" style="74" customWidth="1"/>
    <col min="13066" max="13068" width="9.140625" style="74"/>
    <col min="13069" max="13069" width="11.85546875" style="74" customWidth="1"/>
    <col min="13070" max="13320" width="9.140625" style="74"/>
    <col min="13321" max="13321" width="47.5703125" style="74" customWidth="1"/>
    <col min="13322" max="13324" width="9.140625" style="74"/>
    <col min="13325" max="13325" width="11.85546875" style="74" customWidth="1"/>
    <col min="13326" max="13576" width="9.140625" style="74"/>
    <col min="13577" max="13577" width="47.5703125" style="74" customWidth="1"/>
    <col min="13578" max="13580" width="9.140625" style="74"/>
    <col min="13581" max="13581" width="11.85546875" style="74" customWidth="1"/>
    <col min="13582" max="13832" width="9.140625" style="74"/>
    <col min="13833" max="13833" width="47.5703125" style="74" customWidth="1"/>
    <col min="13834" max="13836" width="9.140625" style="74"/>
    <col min="13837" max="13837" width="11.85546875" style="74" customWidth="1"/>
    <col min="13838" max="14088" width="9.140625" style="74"/>
    <col min="14089" max="14089" width="47.5703125" style="74" customWidth="1"/>
    <col min="14090" max="14092" width="9.140625" style="74"/>
    <col min="14093" max="14093" width="11.85546875" style="74" customWidth="1"/>
    <col min="14094" max="14344" width="9.140625" style="74"/>
    <col min="14345" max="14345" width="47.5703125" style="74" customWidth="1"/>
    <col min="14346" max="14348" width="9.140625" style="74"/>
    <col min="14349" max="14349" width="11.85546875" style="74" customWidth="1"/>
    <col min="14350" max="14600" width="9.140625" style="74"/>
    <col min="14601" max="14601" width="47.5703125" style="74" customWidth="1"/>
    <col min="14602" max="14604" width="9.140625" style="74"/>
    <col min="14605" max="14605" width="11.85546875" style="74" customWidth="1"/>
    <col min="14606" max="14856" width="9.140625" style="74"/>
    <col min="14857" max="14857" width="47.5703125" style="74" customWidth="1"/>
    <col min="14858" max="14860" width="9.140625" style="74"/>
    <col min="14861" max="14861" width="11.85546875" style="74" customWidth="1"/>
    <col min="14862" max="15112" width="9.140625" style="74"/>
    <col min="15113" max="15113" width="47.5703125" style="74" customWidth="1"/>
    <col min="15114" max="15116" width="9.140625" style="74"/>
    <col min="15117" max="15117" width="11.85546875" style="74" customWidth="1"/>
    <col min="15118" max="15368" width="9.140625" style="74"/>
    <col min="15369" max="15369" width="47.5703125" style="74" customWidth="1"/>
    <col min="15370" max="15372" width="9.140625" style="74"/>
    <col min="15373" max="15373" width="11.85546875" style="74" customWidth="1"/>
    <col min="15374" max="15624" width="9.140625" style="74"/>
    <col min="15625" max="15625" width="47.5703125" style="74" customWidth="1"/>
    <col min="15626" max="15628" width="9.140625" style="74"/>
    <col min="15629" max="15629" width="11.85546875" style="74" customWidth="1"/>
    <col min="15630" max="15880" width="9.140625" style="74"/>
    <col min="15881" max="15881" width="47.5703125" style="74" customWidth="1"/>
    <col min="15882" max="15884" width="9.140625" style="74"/>
    <col min="15885" max="15885" width="11.85546875" style="74" customWidth="1"/>
    <col min="15886" max="16136" width="9.140625" style="74"/>
    <col min="16137" max="16137" width="47.5703125" style="74" customWidth="1"/>
    <col min="16138" max="16140" width="9.140625" style="74"/>
    <col min="16141" max="16141" width="11.85546875" style="74" customWidth="1"/>
    <col min="16142" max="16384" width="9.140625" style="74"/>
  </cols>
  <sheetData>
    <row r="1" spans="1:31" s="66" customFormat="1" ht="24" customHeight="1">
      <c r="A1" s="1012"/>
      <c r="B1" s="1013"/>
      <c r="C1" s="1013"/>
      <c r="D1" s="1013"/>
      <c r="E1" s="1013"/>
      <c r="F1" s="1013"/>
      <c r="M1" s="569"/>
      <c r="P1" s="569"/>
      <c r="S1" s="569"/>
      <c r="V1" s="569"/>
      <c r="Y1" s="569"/>
      <c r="AB1" s="569"/>
      <c r="AE1" s="569"/>
    </row>
    <row r="2" spans="1:31" s="70" customFormat="1" ht="27" customHeight="1">
      <c r="A2" s="1014" t="s">
        <v>81</v>
      </c>
      <c r="B2" s="1015"/>
      <c r="C2" s="1015"/>
      <c r="D2" s="67"/>
      <c r="E2" s="68" t="s">
        <v>82</v>
      </c>
      <c r="F2" s="69" t="s">
        <v>83</v>
      </c>
      <c r="G2" s="68"/>
      <c r="H2" s="68" t="s">
        <v>82</v>
      </c>
      <c r="I2" s="69" t="s">
        <v>83</v>
      </c>
      <c r="J2" s="68"/>
      <c r="K2" s="68"/>
      <c r="L2" s="69"/>
      <c r="M2" s="570"/>
      <c r="N2" s="68"/>
      <c r="O2" s="69"/>
      <c r="P2" s="570"/>
      <c r="Q2" s="68"/>
      <c r="R2" s="69"/>
      <c r="S2" s="570"/>
      <c r="T2" s="68"/>
      <c r="U2" s="69"/>
      <c r="V2" s="570"/>
      <c r="W2" s="68"/>
      <c r="X2" s="69"/>
      <c r="Y2" s="570"/>
      <c r="Z2" s="68"/>
      <c r="AA2" s="69"/>
      <c r="AB2" s="570"/>
      <c r="AC2" s="877"/>
      <c r="AD2" s="878"/>
      <c r="AE2" s="879"/>
    </row>
    <row r="3" spans="1:31" s="70" customFormat="1">
      <c r="A3" s="1016"/>
      <c r="B3" s="1016"/>
      <c r="C3" s="69"/>
      <c r="D3" s="68"/>
      <c r="E3" s="68" t="s">
        <v>84</v>
      </c>
      <c r="F3" s="71" t="s">
        <v>85</v>
      </c>
      <c r="G3" s="71"/>
      <c r="H3" s="68" t="s">
        <v>84</v>
      </c>
      <c r="I3" s="71" t="s">
        <v>85</v>
      </c>
      <c r="J3" s="71"/>
      <c r="K3" s="68"/>
      <c r="L3" s="71"/>
      <c r="M3" s="571"/>
      <c r="N3" s="68"/>
      <c r="O3" s="71"/>
      <c r="P3" s="571"/>
      <c r="Q3" s="68"/>
      <c r="R3" s="71"/>
      <c r="S3" s="571"/>
      <c r="T3" s="68"/>
      <c r="U3" s="71"/>
      <c r="V3" s="571"/>
      <c r="W3" s="68"/>
      <c r="X3" s="71"/>
      <c r="Y3" s="571"/>
      <c r="Z3" s="68"/>
      <c r="AA3" s="71"/>
      <c r="AB3" s="571"/>
      <c r="AC3" s="877"/>
      <c r="AD3" s="880"/>
      <c r="AE3" s="881"/>
    </row>
    <row r="4" spans="1:31">
      <c r="A4" s="72"/>
      <c r="B4" s="72"/>
      <c r="C4" s="73"/>
      <c r="D4" s="72"/>
      <c r="E4" s="931" t="s">
        <v>638</v>
      </c>
      <c r="F4" s="1019"/>
      <c r="G4" s="932"/>
      <c r="H4" s="931" t="s">
        <v>636</v>
      </c>
      <c r="I4" s="1019"/>
      <c r="J4" s="932"/>
      <c r="K4" s="936" t="s">
        <v>631</v>
      </c>
      <c r="L4" s="939"/>
      <c r="M4" s="940"/>
      <c r="N4" s="936" t="s">
        <v>632</v>
      </c>
      <c r="O4" s="939"/>
      <c r="P4" s="940"/>
      <c r="Q4" s="931" t="s">
        <v>639</v>
      </c>
      <c r="R4" s="939"/>
      <c r="S4" s="940"/>
      <c r="T4" s="931" t="s">
        <v>640</v>
      </c>
      <c r="U4" s="939"/>
      <c r="V4" s="940"/>
      <c r="W4" s="931" t="s">
        <v>641</v>
      </c>
      <c r="X4" s="939"/>
      <c r="Y4" s="940"/>
      <c r="Z4" s="931" t="s">
        <v>642</v>
      </c>
      <c r="AA4" s="939"/>
      <c r="AB4" s="940"/>
      <c r="AC4" s="933" t="s">
        <v>634</v>
      </c>
      <c r="AD4" s="937"/>
      <c r="AE4" s="938"/>
    </row>
    <row r="5" spans="1:31" s="70" customFormat="1" ht="15" customHeight="1">
      <c r="A5" s="1017" t="s">
        <v>86</v>
      </c>
      <c r="B5" s="1008" t="s">
        <v>87</v>
      </c>
      <c r="C5" s="1008" t="s">
        <v>88</v>
      </c>
      <c r="D5" s="1008" t="s">
        <v>89</v>
      </c>
      <c r="E5" s="1008" t="s">
        <v>90</v>
      </c>
      <c r="F5" s="1008" t="s">
        <v>10</v>
      </c>
      <c r="G5" s="1008" t="s">
        <v>91</v>
      </c>
      <c r="H5" s="1008" t="s">
        <v>90</v>
      </c>
      <c r="I5" s="1008" t="s">
        <v>10</v>
      </c>
      <c r="J5" s="1008" t="s">
        <v>91</v>
      </c>
      <c r="K5" s="1008" t="s">
        <v>90</v>
      </c>
      <c r="L5" s="1008" t="s">
        <v>10</v>
      </c>
      <c r="M5" s="1010" t="s">
        <v>91</v>
      </c>
      <c r="N5" s="1008" t="s">
        <v>90</v>
      </c>
      <c r="O5" s="1008" t="s">
        <v>10</v>
      </c>
      <c r="P5" s="1010" t="s">
        <v>91</v>
      </c>
      <c r="Q5" s="1008" t="s">
        <v>90</v>
      </c>
      <c r="R5" s="1008" t="s">
        <v>10</v>
      </c>
      <c r="S5" s="1010" t="s">
        <v>91</v>
      </c>
      <c r="T5" s="1008" t="s">
        <v>90</v>
      </c>
      <c r="U5" s="1008" t="s">
        <v>10</v>
      </c>
      <c r="V5" s="1010" t="s">
        <v>91</v>
      </c>
      <c r="W5" s="1008" t="s">
        <v>90</v>
      </c>
      <c r="X5" s="1008" t="s">
        <v>10</v>
      </c>
      <c r="Y5" s="1010" t="s">
        <v>91</v>
      </c>
      <c r="Z5" s="1008" t="s">
        <v>90</v>
      </c>
      <c r="AA5" s="1008" t="s">
        <v>10</v>
      </c>
      <c r="AB5" s="1010" t="s">
        <v>91</v>
      </c>
      <c r="AC5" s="1020" t="s">
        <v>90</v>
      </c>
      <c r="AD5" s="1020" t="s">
        <v>10</v>
      </c>
      <c r="AE5" s="1022" t="s">
        <v>91</v>
      </c>
    </row>
    <row r="6" spans="1:31" s="70" customFormat="1">
      <c r="A6" s="1018"/>
      <c r="B6" s="1009"/>
      <c r="C6" s="1009"/>
      <c r="D6" s="1009"/>
      <c r="E6" s="1009"/>
      <c r="F6" s="1009"/>
      <c r="G6" s="1009"/>
      <c r="H6" s="1009"/>
      <c r="I6" s="1009"/>
      <c r="J6" s="1009"/>
      <c r="K6" s="1009"/>
      <c r="L6" s="1009"/>
      <c r="M6" s="1011"/>
      <c r="N6" s="1009"/>
      <c r="O6" s="1009"/>
      <c r="P6" s="1011"/>
      <c r="Q6" s="1009"/>
      <c r="R6" s="1009"/>
      <c r="S6" s="1011"/>
      <c r="T6" s="1009"/>
      <c r="U6" s="1009"/>
      <c r="V6" s="1011"/>
      <c r="W6" s="1009"/>
      <c r="X6" s="1009"/>
      <c r="Y6" s="1011"/>
      <c r="Z6" s="1009"/>
      <c r="AA6" s="1009"/>
      <c r="AB6" s="1011"/>
      <c r="AC6" s="1021"/>
      <c r="AD6" s="1021"/>
      <c r="AE6" s="1023"/>
    </row>
    <row r="7" spans="1:31" s="70" customFormat="1">
      <c r="A7" s="75"/>
      <c r="B7" s="76"/>
      <c r="C7" s="77"/>
      <c r="D7" s="78"/>
      <c r="E7" s="79"/>
      <c r="F7" s="79"/>
      <c r="G7" s="79"/>
      <c r="H7" s="79"/>
      <c r="I7" s="79"/>
      <c r="J7" s="79"/>
      <c r="K7" s="79"/>
      <c r="L7" s="79"/>
      <c r="M7" s="573"/>
      <c r="N7" s="79"/>
      <c r="O7" s="79"/>
      <c r="P7" s="573"/>
      <c r="Q7" s="79"/>
      <c r="R7" s="79"/>
      <c r="S7" s="573"/>
      <c r="T7" s="79"/>
      <c r="U7" s="79"/>
      <c r="V7" s="573"/>
      <c r="W7" s="79"/>
      <c r="X7" s="79"/>
      <c r="Y7" s="573"/>
      <c r="Z7" s="79"/>
      <c r="AA7" s="79"/>
      <c r="AB7" s="573"/>
      <c r="AC7" s="878"/>
      <c r="AD7" s="878"/>
      <c r="AE7" s="882"/>
    </row>
    <row r="8" spans="1:31" s="70" customFormat="1">
      <c r="A8" s="80" t="s">
        <v>92</v>
      </c>
      <c r="B8" s="81" t="s">
        <v>93</v>
      </c>
      <c r="C8" s="82"/>
      <c r="D8" s="83"/>
      <c r="E8" s="84"/>
      <c r="F8" s="84"/>
      <c r="G8" s="84"/>
      <c r="H8" s="84"/>
      <c r="I8" s="84"/>
      <c r="J8" s="84"/>
      <c r="K8" s="84"/>
      <c r="L8" s="84"/>
      <c r="M8" s="574"/>
      <c r="N8" s="84"/>
      <c r="O8" s="84"/>
      <c r="P8" s="574"/>
      <c r="Q8" s="84"/>
      <c r="R8" s="84"/>
      <c r="S8" s="574"/>
      <c r="T8" s="84"/>
      <c r="U8" s="84"/>
      <c r="V8" s="574"/>
      <c r="W8" s="84"/>
      <c r="X8" s="84"/>
      <c r="Y8" s="574"/>
      <c r="Z8" s="84"/>
      <c r="AA8" s="84"/>
      <c r="AB8" s="574"/>
      <c r="AC8" s="878"/>
      <c r="AD8" s="878"/>
      <c r="AE8" s="882"/>
    </row>
    <row r="9" spans="1:31" s="70" customFormat="1" ht="15.75" customHeight="1">
      <c r="A9" s="85"/>
      <c r="B9" s="86"/>
      <c r="C9" s="87"/>
      <c r="D9" s="88"/>
      <c r="E9" s="73"/>
      <c r="F9" s="73"/>
      <c r="G9" s="73"/>
      <c r="H9" s="73"/>
      <c r="I9" s="73"/>
      <c r="J9" s="73"/>
      <c r="K9" s="73"/>
      <c r="L9" s="73"/>
      <c r="M9" s="575"/>
      <c r="N9" s="73"/>
      <c r="O9" s="73"/>
      <c r="P9" s="575"/>
      <c r="Q9" s="73"/>
      <c r="R9" s="73"/>
      <c r="S9" s="575"/>
      <c r="T9" s="73"/>
      <c r="U9" s="73"/>
      <c r="V9" s="575"/>
      <c r="W9" s="73"/>
      <c r="X9" s="73"/>
      <c r="Y9" s="575"/>
      <c r="Z9" s="73"/>
      <c r="AA9" s="73"/>
      <c r="AB9" s="575"/>
      <c r="AC9" s="883"/>
      <c r="AD9" s="883"/>
      <c r="AE9" s="884"/>
    </row>
    <row r="10" spans="1:31" s="70" customFormat="1" ht="300">
      <c r="A10" s="89">
        <v>1</v>
      </c>
      <c r="B10" s="86" t="s">
        <v>94</v>
      </c>
      <c r="C10" s="90"/>
      <c r="D10" s="91"/>
      <c r="E10" s="79"/>
      <c r="F10" s="79"/>
      <c r="G10" s="92" t="s">
        <v>95</v>
      </c>
      <c r="H10" s="79"/>
      <c r="I10" s="79"/>
      <c r="J10" s="92" t="s">
        <v>95</v>
      </c>
      <c r="K10" s="79"/>
      <c r="L10" s="79"/>
      <c r="M10" s="576" t="s">
        <v>95</v>
      </c>
      <c r="N10" s="79"/>
      <c r="O10" s="79"/>
      <c r="P10" s="576" t="s">
        <v>95</v>
      </c>
      <c r="Q10" s="79"/>
      <c r="R10" s="79"/>
      <c r="S10" s="576"/>
      <c r="T10" s="79"/>
      <c r="U10" s="79"/>
      <c r="V10" s="576"/>
      <c r="W10" s="79"/>
      <c r="X10" s="79"/>
      <c r="Y10" s="576"/>
      <c r="Z10" s="79"/>
      <c r="AA10" s="79"/>
      <c r="AB10" s="576"/>
      <c r="AC10" s="878"/>
      <c r="AD10" s="878"/>
      <c r="AE10" s="885"/>
    </row>
    <row r="11" spans="1:31" s="70" customFormat="1">
      <c r="A11" s="85">
        <v>1.1000000000000001</v>
      </c>
      <c r="B11" s="86" t="s">
        <v>96</v>
      </c>
      <c r="C11" s="87" t="s">
        <v>97</v>
      </c>
      <c r="D11" s="93">
        <v>35</v>
      </c>
      <c r="E11" s="94">
        <v>750</v>
      </c>
      <c r="F11" s="95">
        <f>E11*$D11</f>
        <v>26250</v>
      </c>
      <c r="G11" s="95"/>
      <c r="H11" s="94">
        <v>550</v>
      </c>
      <c r="I11" s="95">
        <f>H11*$D11</f>
        <v>19250</v>
      </c>
      <c r="J11" s="95"/>
      <c r="K11" s="94">
        <v>320</v>
      </c>
      <c r="L11" s="95">
        <f t="shared" ref="L11:L13" si="0">K11*$D11</f>
        <v>11200</v>
      </c>
      <c r="M11" s="577"/>
      <c r="N11" s="94">
        <v>320</v>
      </c>
      <c r="O11" s="95">
        <f t="shared" ref="O11:O13" si="1">N11*$D11</f>
        <v>11200</v>
      </c>
      <c r="P11" s="577"/>
      <c r="Q11" s="94">
        <v>450</v>
      </c>
      <c r="R11" s="95">
        <f t="shared" ref="R11:R13" si="2">Q11*$D11</f>
        <v>15750</v>
      </c>
      <c r="S11" s="577"/>
      <c r="T11" s="94">
        <v>450</v>
      </c>
      <c r="U11" s="95">
        <f t="shared" ref="U11:U13" si="3">T11*$D11</f>
        <v>15750</v>
      </c>
      <c r="V11" s="577"/>
      <c r="W11" s="94">
        <v>550</v>
      </c>
      <c r="X11" s="95">
        <f t="shared" ref="X11:X13" si="4">W11*$D11</f>
        <v>19250</v>
      </c>
      <c r="Y11" s="577"/>
      <c r="Z11" s="94">
        <v>550</v>
      </c>
      <c r="AA11" s="95">
        <f t="shared" ref="AA11:AA13" si="5">Z11*$D11</f>
        <v>19250</v>
      </c>
      <c r="AB11" s="577"/>
      <c r="AC11" s="886">
        <f>MIN(E11:Y11)</f>
        <v>320</v>
      </c>
      <c r="AD11" s="739">
        <f t="shared" ref="AD11:AD13" si="6">AC11*$D11</f>
        <v>11200</v>
      </c>
      <c r="AE11" s="887"/>
    </row>
    <row r="12" spans="1:31" s="70" customFormat="1">
      <c r="A12" s="85">
        <v>1.2</v>
      </c>
      <c r="B12" s="86" t="s">
        <v>98</v>
      </c>
      <c r="C12" s="87" t="s">
        <v>97</v>
      </c>
      <c r="D12" s="93">
        <v>20</v>
      </c>
      <c r="E12" s="94">
        <v>850</v>
      </c>
      <c r="F12" s="95">
        <f t="shared" ref="F12:F13" si="7">E12*$D12</f>
        <v>17000</v>
      </c>
      <c r="G12" s="95"/>
      <c r="H12" s="94">
        <v>650</v>
      </c>
      <c r="I12" s="95">
        <f t="shared" ref="I12:I13" si="8">H12*$D12</f>
        <v>13000</v>
      </c>
      <c r="J12" s="95"/>
      <c r="K12" s="94">
        <v>380</v>
      </c>
      <c r="L12" s="95">
        <f t="shared" si="0"/>
        <v>7600</v>
      </c>
      <c r="M12" s="577"/>
      <c r="N12" s="94">
        <v>380</v>
      </c>
      <c r="O12" s="95">
        <f t="shared" si="1"/>
        <v>7600</v>
      </c>
      <c r="P12" s="577"/>
      <c r="Q12" s="94">
        <v>550</v>
      </c>
      <c r="R12" s="95">
        <f t="shared" si="2"/>
        <v>11000</v>
      </c>
      <c r="S12" s="577"/>
      <c r="T12" s="94">
        <v>550</v>
      </c>
      <c r="U12" s="95">
        <f t="shared" si="3"/>
        <v>11000</v>
      </c>
      <c r="V12" s="577"/>
      <c r="W12" s="94">
        <v>650</v>
      </c>
      <c r="X12" s="95">
        <f t="shared" si="4"/>
        <v>13000</v>
      </c>
      <c r="Y12" s="577"/>
      <c r="Z12" s="94">
        <v>650</v>
      </c>
      <c r="AA12" s="95">
        <f t="shared" si="5"/>
        <v>13000</v>
      </c>
      <c r="AB12" s="577"/>
      <c r="AC12" s="886">
        <f>MIN(E12:Y12)</f>
        <v>380</v>
      </c>
      <c r="AD12" s="739">
        <f t="shared" si="6"/>
        <v>7600</v>
      </c>
      <c r="AE12" s="887"/>
    </row>
    <row r="13" spans="1:31" s="70" customFormat="1" ht="15.75" customHeight="1">
      <c r="A13" s="85">
        <v>1.4</v>
      </c>
      <c r="B13" s="86" t="s">
        <v>99</v>
      </c>
      <c r="C13" s="87" t="s">
        <v>97</v>
      </c>
      <c r="D13" s="91">
        <v>5</v>
      </c>
      <c r="E13" s="94">
        <v>950</v>
      </c>
      <c r="F13" s="95">
        <f t="shared" si="7"/>
        <v>4750</v>
      </c>
      <c r="G13" s="95"/>
      <c r="H13" s="94">
        <v>750</v>
      </c>
      <c r="I13" s="95">
        <f t="shared" si="8"/>
        <v>3750</v>
      </c>
      <c r="J13" s="95"/>
      <c r="K13" s="94">
        <v>450</v>
      </c>
      <c r="L13" s="95">
        <f t="shared" si="0"/>
        <v>2250</v>
      </c>
      <c r="M13" s="577"/>
      <c r="N13" s="94">
        <v>450</v>
      </c>
      <c r="O13" s="95">
        <f t="shared" si="1"/>
        <v>2250</v>
      </c>
      <c r="P13" s="577"/>
      <c r="Q13" s="94">
        <v>650</v>
      </c>
      <c r="R13" s="95">
        <f t="shared" si="2"/>
        <v>3250</v>
      </c>
      <c r="S13" s="577"/>
      <c r="T13" s="94">
        <v>650</v>
      </c>
      <c r="U13" s="95">
        <f t="shared" si="3"/>
        <v>3250</v>
      </c>
      <c r="V13" s="577"/>
      <c r="W13" s="94">
        <v>800</v>
      </c>
      <c r="X13" s="95">
        <f t="shared" si="4"/>
        <v>4000</v>
      </c>
      <c r="Y13" s="577"/>
      <c r="Z13" s="94">
        <v>750</v>
      </c>
      <c r="AA13" s="95">
        <f t="shared" si="5"/>
        <v>3750</v>
      </c>
      <c r="AB13" s="577"/>
      <c r="AC13" s="886">
        <f>MIN(E13:Y13)</f>
        <v>450</v>
      </c>
      <c r="AD13" s="739">
        <f t="shared" si="6"/>
        <v>2250</v>
      </c>
      <c r="AE13" s="887"/>
    </row>
    <row r="14" spans="1:31" s="70" customFormat="1">
      <c r="A14" s="85"/>
      <c r="B14" s="86"/>
      <c r="C14" s="87"/>
      <c r="D14" s="96"/>
      <c r="E14" s="73"/>
      <c r="F14" s="73"/>
      <c r="G14" s="73"/>
      <c r="H14" s="73"/>
      <c r="I14" s="73"/>
      <c r="J14" s="73"/>
      <c r="K14" s="73"/>
      <c r="L14" s="73"/>
      <c r="M14" s="575"/>
      <c r="N14" s="73"/>
      <c r="O14" s="73"/>
      <c r="P14" s="575"/>
      <c r="Q14" s="73"/>
      <c r="R14" s="73"/>
      <c r="S14" s="575"/>
      <c r="T14" s="73"/>
      <c r="U14" s="73"/>
      <c r="V14" s="575"/>
      <c r="W14" s="73"/>
      <c r="X14" s="73"/>
      <c r="Y14" s="575"/>
      <c r="Z14" s="73"/>
      <c r="AA14" s="73"/>
      <c r="AB14" s="575"/>
      <c r="AC14" s="883"/>
      <c r="AD14" s="883"/>
      <c r="AE14" s="884"/>
    </row>
    <row r="15" spans="1:31" s="70" customFormat="1" ht="75">
      <c r="A15" s="85">
        <v>2</v>
      </c>
      <c r="B15" s="86" t="s">
        <v>100</v>
      </c>
      <c r="C15" s="87"/>
      <c r="D15" s="91"/>
      <c r="E15" s="73"/>
      <c r="F15" s="73"/>
      <c r="G15" s="97" t="s">
        <v>101</v>
      </c>
      <c r="H15" s="73"/>
      <c r="I15" s="73"/>
      <c r="J15" s="97" t="s">
        <v>101</v>
      </c>
      <c r="K15" s="73"/>
      <c r="L15" s="73"/>
      <c r="M15" s="578" t="s">
        <v>101</v>
      </c>
      <c r="N15" s="73"/>
      <c r="O15" s="73"/>
      <c r="P15" s="578" t="s">
        <v>101</v>
      </c>
      <c r="Q15" s="73"/>
      <c r="R15" s="73"/>
      <c r="S15" s="578"/>
      <c r="T15" s="73"/>
      <c r="U15" s="73"/>
      <c r="V15" s="578"/>
      <c r="W15" s="73"/>
      <c r="X15" s="73"/>
      <c r="Y15" s="578"/>
      <c r="Z15" s="73"/>
      <c r="AA15" s="73"/>
      <c r="AB15" s="578"/>
      <c r="AC15" s="883"/>
      <c r="AD15" s="883"/>
      <c r="AE15" s="888"/>
    </row>
    <row r="16" spans="1:31" s="70" customFormat="1">
      <c r="A16" s="85">
        <v>2.1</v>
      </c>
      <c r="B16" s="86" t="s">
        <v>102</v>
      </c>
      <c r="C16" s="98" t="s">
        <v>103</v>
      </c>
      <c r="D16" s="91">
        <v>4</v>
      </c>
      <c r="E16" s="99">
        <v>3550</v>
      </c>
      <c r="F16" s="95">
        <f t="shared" ref="F16" si="9">E16*$D16</f>
        <v>14200</v>
      </c>
      <c r="G16" s="95"/>
      <c r="H16" s="99">
        <v>1850</v>
      </c>
      <c r="I16" s="95">
        <f t="shared" ref="I16" si="10">H16*$D16</f>
        <v>7400</v>
      </c>
      <c r="J16" s="95"/>
      <c r="K16" s="99">
        <v>1250</v>
      </c>
      <c r="L16" s="95">
        <f t="shared" ref="L16" si="11">K16*$D16</f>
        <v>5000</v>
      </c>
      <c r="M16" s="577"/>
      <c r="N16" s="99">
        <v>1250</v>
      </c>
      <c r="O16" s="95">
        <f t="shared" ref="O16" si="12">N16*$D16</f>
        <v>5000</v>
      </c>
      <c r="P16" s="577"/>
      <c r="Q16" s="99">
        <v>1500</v>
      </c>
      <c r="R16" s="95">
        <f t="shared" ref="R16" si="13">Q16*$D16</f>
        <v>6000</v>
      </c>
      <c r="S16" s="577"/>
      <c r="T16" s="99">
        <v>1500</v>
      </c>
      <c r="U16" s="95">
        <f t="shared" ref="U16" si="14">T16*$D16</f>
        <v>6000</v>
      </c>
      <c r="V16" s="577"/>
      <c r="W16" s="99">
        <v>2750</v>
      </c>
      <c r="X16" s="95">
        <f t="shared" ref="X16" si="15">W16*$D16</f>
        <v>11000</v>
      </c>
      <c r="Y16" s="577"/>
      <c r="Z16" s="99">
        <v>2150</v>
      </c>
      <c r="AA16" s="95">
        <f t="shared" ref="AA16" si="16">Z16*$D16</f>
        <v>8600</v>
      </c>
      <c r="AB16" s="577"/>
      <c r="AC16" s="886">
        <f>MIN(E16:Y16)</f>
        <v>1250</v>
      </c>
      <c r="AD16" s="739">
        <f t="shared" ref="AD16" si="17">AC16*$D16</f>
        <v>5000</v>
      </c>
      <c r="AE16" s="887"/>
    </row>
    <row r="17" spans="1:31" s="70" customFormat="1">
      <c r="A17" s="85"/>
      <c r="B17" s="100"/>
      <c r="C17" s="98"/>
      <c r="D17" s="91"/>
      <c r="E17" s="73"/>
      <c r="F17" s="73"/>
      <c r="G17" s="73"/>
      <c r="H17" s="73"/>
      <c r="I17" s="73"/>
      <c r="J17" s="73"/>
      <c r="K17" s="73"/>
      <c r="L17" s="73"/>
      <c r="M17" s="575"/>
      <c r="N17" s="73"/>
      <c r="O17" s="73"/>
      <c r="P17" s="575"/>
      <c r="Q17" s="73"/>
      <c r="R17" s="73"/>
      <c r="S17" s="575"/>
      <c r="T17" s="73"/>
      <c r="U17" s="73"/>
      <c r="V17" s="575"/>
      <c r="W17" s="73"/>
      <c r="X17" s="73"/>
      <c r="Y17" s="575"/>
      <c r="Z17" s="73"/>
      <c r="AA17" s="73"/>
      <c r="AB17" s="575"/>
      <c r="AC17" s="883"/>
      <c r="AD17" s="883"/>
      <c r="AE17" s="884"/>
    </row>
    <row r="18" spans="1:31" s="70" customFormat="1" ht="75">
      <c r="A18" s="85">
        <v>3</v>
      </c>
      <c r="B18" s="86" t="s">
        <v>104</v>
      </c>
      <c r="C18" s="98"/>
      <c r="D18" s="91"/>
      <c r="E18" s="73"/>
      <c r="F18" s="73"/>
      <c r="G18" s="97"/>
      <c r="H18" s="73"/>
      <c r="I18" s="73"/>
      <c r="J18" s="97"/>
      <c r="K18" s="73"/>
      <c r="L18" s="73"/>
      <c r="M18" s="578"/>
      <c r="N18" s="73"/>
      <c r="O18" s="73"/>
      <c r="P18" s="578"/>
      <c r="Q18" s="73"/>
      <c r="R18" s="73"/>
      <c r="S18" s="578"/>
      <c r="T18" s="73"/>
      <c r="U18" s="73"/>
      <c r="V18" s="578"/>
      <c r="W18" s="73"/>
      <c r="X18" s="73"/>
      <c r="Y18" s="578"/>
      <c r="Z18" s="73"/>
      <c r="AA18" s="73"/>
      <c r="AB18" s="578"/>
      <c r="AC18" s="883"/>
      <c r="AD18" s="883"/>
      <c r="AE18" s="888"/>
    </row>
    <row r="19" spans="1:31" s="70" customFormat="1">
      <c r="A19" s="85">
        <v>3.3</v>
      </c>
      <c r="B19" s="86" t="s">
        <v>105</v>
      </c>
      <c r="C19" s="98" t="s">
        <v>103</v>
      </c>
      <c r="D19" s="91">
        <v>1</v>
      </c>
      <c r="E19" s="73">
        <v>9500</v>
      </c>
      <c r="F19" s="95">
        <f t="shared" ref="F19" si="18">E19*$D19</f>
        <v>9500</v>
      </c>
      <c r="G19" s="95"/>
      <c r="H19" s="73">
        <v>2300</v>
      </c>
      <c r="I19" s="95">
        <f t="shared" ref="I19" si="19">H19*$D19</f>
        <v>2300</v>
      </c>
      <c r="J19" s="95"/>
      <c r="K19" s="73">
        <v>15600</v>
      </c>
      <c r="L19" s="95">
        <f t="shared" ref="L19" si="20">K19*$D19</f>
        <v>15600</v>
      </c>
      <c r="M19" s="577"/>
      <c r="N19" s="73">
        <v>15600</v>
      </c>
      <c r="O19" s="95">
        <f t="shared" ref="O19" si="21">N19*$D19</f>
        <v>15600</v>
      </c>
      <c r="P19" s="577"/>
      <c r="Q19" s="73">
        <v>2000</v>
      </c>
      <c r="R19" s="95">
        <f t="shared" ref="R19" si="22">Q19*$D19</f>
        <v>2000</v>
      </c>
      <c r="S19" s="577"/>
      <c r="T19" s="73">
        <v>2000</v>
      </c>
      <c r="U19" s="95">
        <f t="shared" ref="U19" si="23">T19*$D19</f>
        <v>2000</v>
      </c>
      <c r="V19" s="577"/>
      <c r="W19" s="73">
        <v>7000</v>
      </c>
      <c r="X19" s="95">
        <f t="shared" ref="X19" si="24">W19*$D19</f>
        <v>7000</v>
      </c>
      <c r="Y19" s="577"/>
      <c r="Z19" s="73">
        <v>7000</v>
      </c>
      <c r="AA19" s="95">
        <f t="shared" ref="AA19" si="25">Z19*$D19</f>
        <v>7000</v>
      </c>
      <c r="AB19" s="577"/>
      <c r="AC19" s="886">
        <f>MIN(E19:Y19)</f>
        <v>2000</v>
      </c>
      <c r="AD19" s="739">
        <f t="shared" ref="AD19" si="26">AC19*$D19</f>
        <v>2000</v>
      </c>
      <c r="AE19" s="887"/>
    </row>
    <row r="20" spans="1:31" s="70" customFormat="1">
      <c r="A20" s="85"/>
      <c r="B20" s="86"/>
      <c r="C20" s="98"/>
      <c r="D20" s="91"/>
      <c r="E20" s="73"/>
      <c r="F20" s="73"/>
      <c r="G20" s="73"/>
      <c r="H20" s="73"/>
      <c r="I20" s="73"/>
      <c r="J20" s="73"/>
      <c r="K20" s="73"/>
      <c r="L20" s="73"/>
      <c r="M20" s="575"/>
      <c r="N20" s="73"/>
      <c r="O20" s="73"/>
      <c r="P20" s="575"/>
      <c r="Q20" s="73"/>
      <c r="R20" s="73"/>
      <c r="S20" s="575"/>
      <c r="T20" s="73"/>
      <c r="U20" s="73"/>
      <c r="V20" s="575"/>
      <c r="W20" s="73"/>
      <c r="X20" s="73"/>
      <c r="Y20" s="575"/>
      <c r="Z20" s="73"/>
      <c r="AA20" s="73"/>
      <c r="AB20" s="575"/>
      <c r="AC20" s="883"/>
      <c r="AD20" s="883"/>
      <c r="AE20" s="884"/>
    </row>
    <row r="21" spans="1:31" s="70" customFormat="1" ht="105">
      <c r="A21" s="85">
        <v>4</v>
      </c>
      <c r="B21" s="101" t="s">
        <v>106</v>
      </c>
      <c r="C21" s="98" t="s">
        <v>107</v>
      </c>
      <c r="D21" s="91"/>
      <c r="E21" s="73"/>
      <c r="F21" s="73"/>
      <c r="G21" s="92" t="s">
        <v>108</v>
      </c>
      <c r="H21" s="73"/>
      <c r="I21" s="73"/>
      <c r="J21" s="92" t="s">
        <v>108</v>
      </c>
      <c r="K21" s="73"/>
      <c r="L21" s="73"/>
      <c r="M21" s="576" t="s">
        <v>108</v>
      </c>
      <c r="N21" s="73"/>
      <c r="O21" s="73"/>
      <c r="P21" s="576" t="s">
        <v>108</v>
      </c>
      <c r="Q21" s="73"/>
      <c r="R21" s="73"/>
      <c r="S21" s="576"/>
      <c r="T21" s="73"/>
      <c r="U21" s="73"/>
      <c r="V21" s="576"/>
      <c r="W21" s="73"/>
      <c r="X21" s="73"/>
      <c r="Y21" s="576"/>
      <c r="Z21" s="73"/>
      <c r="AA21" s="73"/>
      <c r="AB21" s="576"/>
      <c r="AC21" s="883"/>
      <c r="AD21" s="883"/>
      <c r="AE21" s="885"/>
    </row>
    <row r="22" spans="1:31" s="70" customFormat="1">
      <c r="A22" s="85">
        <v>4.3</v>
      </c>
      <c r="B22" s="102" t="s">
        <v>109</v>
      </c>
      <c r="C22" s="98" t="s">
        <v>103</v>
      </c>
      <c r="D22" s="91">
        <v>1</v>
      </c>
      <c r="E22" s="99">
        <v>18500</v>
      </c>
      <c r="F22" s="95">
        <f t="shared" ref="F22" si="27">E22*$D22</f>
        <v>18500</v>
      </c>
      <c r="G22" s="73"/>
      <c r="H22" s="99">
        <v>15500</v>
      </c>
      <c r="I22" s="95">
        <f t="shared" ref="I22" si="28">H22*$D22</f>
        <v>15500</v>
      </c>
      <c r="J22" s="73"/>
      <c r="K22" s="99">
        <v>4500</v>
      </c>
      <c r="L22" s="95">
        <f t="shared" ref="L22" si="29">K22*$D22</f>
        <v>4500</v>
      </c>
      <c r="M22" s="575"/>
      <c r="N22" s="99">
        <v>4500</v>
      </c>
      <c r="O22" s="95">
        <f t="shared" ref="O22" si="30">N22*$D22</f>
        <v>4500</v>
      </c>
      <c r="P22" s="575"/>
      <c r="Q22" s="99">
        <v>18000</v>
      </c>
      <c r="R22" s="95">
        <f t="shared" ref="R22" si="31">Q22*$D22</f>
        <v>18000</v>
      </c>
      <c r="S22" s="575"/>
      <c r="T22" s="99">
        <v>18000</v>
      </c>
      <c r="U22" s="95">
        <f t="shared" ref="U22" si="32">T22*$D22</f>
        <v>18000</v>
      </c>
      <c r="V22" s="575"/>
      <c r="W22" s="99">
        <v>215000</v>
      </c>
      <c r="X22" s="95">
        <f t="shared" ref="X22" si="33">W22*$D22</f>
        <v>215000</v>
      </c>
      <c r="Y22" s="575"/>
      <c r="Z22" s="99">
        <v>22500</v>
      </c>
      <c r="AA22" s="95">
        <f t="shared" ref="AA22" si="34">Z22*$D22</f>
        <v>22500</v>
      </c>
      <c r="AB22" s="575"/>
      <c r="AC22" s="886">
        <f>MIN(E22:Y22)</f>
        <v>4500</v>
      </c>
      <c r="AD22" s="739">
        <f t="shared" ref="AD22" si="35">AC22*$D22</f>
        <v>4500</v>
      </c>
      <c r="AE22" s="884"/>
    </row>
    <row r="23" spans="1:31" s="70" customFormat="1">
      <c r="A23" s="85"/>
      <c r="B23" s="101"/>
      <c r="C23" s="98"/>
      <c r="D23" s="91"/>
      <c r="E23" s="73"/>
      <c r="F23" s="73"/>
      <c r="G23" s="73"/>
      <c r="H23" s="73"/>
      <c r="I23" s="73"/>
      <c r="J23" s="73"/>
      <c r="K23" s="73"/>
      <c r="L23" s="73"/>
      <c r="M23" s="575"/>
      <c r="N23" s="73"/>
      <c r="O23" s="73"/>
      <c r="P23" s="575"/>
      <c r="Q23" s="73"/>
      <c r="R23" s="73"/>
      <c r="S23" s="575"/>
      <c r="T23" s="73"/>
      <c r="U23" s="73"/>
      <c r="V23" s="575"/>
      <c r="W23" s="73"/>
      <c r="X23" s="73"/>
      <c r="Y23" s="575"/>
      <c r="Z23" s="73"/>
      <c r="AA23" s="73"/>
      <c r="AB23" s="575"/>
      <c r="AC23" s="883"/>
      <c r="AD23" s="883"/>
      <c r="AE23" s="884"/>
    </row>
    <row r="24" spans="1:31" ht="60">
      <c r="A24" s="85">
        <v>6</v>
      </c>
      <c r="B24" s="86" t="s">
        <v>110</v>
      </c>
      <c r="C24" s="103" t="s">
        <v>111</v>
      </c>
      <c r="D24" s="104">
        <v>1</v>
      </c>
      <c r="E24" s="73">
        <v>45000</v>
      </c>
      <c r="F24" s="95">
        <f t="shared" ref="F24" si="36">E24*$D24</f>
        <v>45000</v>
      </c>
      <c r="G24" s="105" t="s">
        <v>112</v>
      </c>
      <c r="H24" s="73">
        <v>35000</v>
      </c>
      <c r="I24" s="95">
        <f t="shared" ref="I24" si="37">H24*$D24</f>
        <v>35000</v>
      </c>
      <c r="J24" s="105" t="s">
        <v>112</v>
      </c>
      <c r="K24" s="73">
        <v>35000</v>
      </c>
      <c r="L24" s="95">
        <f t="shared" ref="L24" si="38">K24*$D24</f>
        <v>35000</v>
      </c>
      <c r="M24" s="579" t="s">
        <v>112</v>
      </c>
      <c r="N24" s="73">
        <v>35000</v>
      </c>
      <c r="O24" s="95">
        <f t="shared" ref="O24" si="39">N24*$D24</f>
        <v>35000</v>
      </c>
      <c r="P24" s="579" t="s">
        <v>112</v>
      </c>
      <c r="Q24" s="73">
        <v>28000</v>
      </c>
      <c r="R24" s="95">
        <f t="shared" ref="R24" si="40">Q24*$D24</f>
        <v>28000</v>
      </c>
      <c r="S24" s="579"/>
      <c r="T24" s="73">
        <v>24000</v>
      </c>
      <c r="U24" s="95">
        <f t="shared" ref="U24" si="41">T24*$D24</f>
        <v>24000</v>
      </c>
      <c r="V24" s="579"/>
      <c r="W24" s="73">
        <v>22500</v>
      </c>
      <c r="X24" s="95">
        <f t="shared" ref="X24" si="42">W24*$D24</f>
        <v>22500</v>
      </c>
      <c r="Y24" s="579"/>
      <c r="Z24" s="73">
        <v>22500</v>
      </c>
      <c r="AA24" s="95">
        <f t="shared" ref="AA24" si="43">Z24*$D24</f>
        <v>22500</v>
      </c>
      <c r="AB24" s="579"/>
      <c r="AC24" s="886">
        <f>MIN(E24:Y24)</f>
        <v>22500</v>
      </c>
      <c r="AD24" s="739">
        <f t="shared" ref="AD24" si="44">AC24*$D24</f>
        <v>22500</v>
      </c>
      <c r="AE24" s="889"/>
    </row>
    <row r="25" spans="1:31" ht="25.9" customHeight="1">
      <c r="A25" s="85"/>
      <c r="B25" s="86"/>
      <c r="C25" s="103"/>
      <c r="D25" s="104"/>
      <c r="E25" s="73"/>
      <c r="F25" s="95"/>
      <c r="G25" s="105"/>
      <c r="H25" s="73"/>
      <c r="I25" s="95"/>
      <c r="J25" s="105"/>
      <c r="K25" s="73"/>
      <c r="L25" s="95"/>
      <c r="M25" s="579"/>
      <c r="N25" s="73"/>
      <c r="O25" s="95"/>
      <c r="P25" s="579"/>
      <c r="Q25" s="73"/>
      <c r="R25" s="95"/>
      <c r="S25" s="579"/>
      <c r="T25" s="73"/>
      <c r="U25" s="95"/>
      <c r="V25" s="579"/>
      <c r="W25" s="73"/>
      <c r="X25" s="95"/>
      <c r="Y25" s="579"/>
      <c r="Z25" s="73"/>
      <c r="AA25" s="95"/>
      <c r="AB25" s="579"/>
      <c r="AC25" s="883"/>
      <c r="AD25" s="739"/>
      <c r="AE25" s="889"/>
    </row>
    <row r="26" spans="1:31" s="70" customFormat="1">
      <c r="A26" s="80" t="s">
        <v>92</v>
      </c>
      <c r="B26" s="106" t="s">
        <v>113</v>
      </c>
      <c r="C26" s="107"/>
      <c r="D26" s="108"/>
      <c r="E26" s="109"/>
      <c r="F26" s="110">
        <f>SUM(F10:F25)</f>
        <v>135200</v>
      </c>
      <c r="G26" s="110"/>
      <c r="H26" s="109"/>
      <c r="I26" s="110">
        <f>SUM(I10:I25)</f>
        <v>96200</v>
      </c>
      <c r="J26" s="110"/>
      <c r="K26" s="109"/>
      <c r="L26" s="110">
        <f>SUM(L10:L25)</f>
        <v>81150</v>
      </c>
      <c r="M26" s="580"/>
      <c r="N26" s="109"/>
      <c r="O26" s="110">
        <f>SUM(O10:O25)</f>
        <v>81150</v>
      </c>
      <c r="P26" s="580"/>
      <c r="Q26" s="109"/>
      <c r="R26" s="110">
        <f>SUM(R10:R25)</f>
        <v>84000</v>
      </c>
      <c r="S26" s="580"/>
      <c r="T26" s="109"/>
      <c r="U26" s="110">
        <f>SUM(U10:U25)</f>
        <v>80000</v>
      </c>
      <c r="V26" s="580"/>
      <c r="W26" s="109"/>
      <c r="X26" s="110">
        <f>SUM(X10:X25)</f>
        <v>291750</v>
      </c>
      <c r="Y26" s="580"/>
      <c r="Z26" s="109"/>
      <c r="AA26" s="110">
        <f>SUM(AA10:AA25)</f>
        <v>96600</v>
      </c>
      <c r="AB26" s="580"/>
      <c r="AC26" s="883"/>
      <c r="AD26" s="890">
        <f>SUM(AD10:AD25)</f>
        <v>55050</v>
      </c>
      <c r="AE26" s="891"/>
    </row>
    <row r="27" spans="1:31" s="70" customFormat="1">
      <c r="A27" s="85"/>
      <c r="B27" s="111"/>
      <c r="C27" s="90"/>
      <c r="D27" s="91"/>
      <c r="E27" s="73"/>
      <c r="F27" s="73"/>
      <c r="G27" s="73"/>
      <c r="H27" s="73"/>
      <c r="I27" s="73"/>
      <c r="J27" s="73"/>
      <c r="K27" s="73"/>
      <c r="L27" s="73"/>
      <c r="M27" s="575"/>
      <c r="N27" s="73"/>
      <c r="O27" s="73"/>
      <c r="P27" s="575"/>
      <c r="Q27" s="73"/>
      <c r="R27" s="73"/>
      <c r="S27" s="575"/>
      <c r="T27" s="73"/>
      <c r="U27" s="73"/>
      <c r="V27" s="575"/>
      <c r="W27" s="73"/>
      <c r="X27" s="73"/>
      <c r="Y27" s="575"/>
      <c r="Z27" s="73"/>
      <c r="AA27" s="73"/>
      <c r="AB27" s="575"/>
      <c r="AC27" s="883"/>
      <c r="AD27" s="883"/>
      <c r="AE27" s="884"/>
    </row>
    <row r="28" spans="1:31" s="70" customFormat="1">
      <c r="A28" s="80" t="s">
        <v>114</v>
      </c>
      <c r="B28" s="81" t="s">
        <v>115</v>
      </c>
      <c r="C28" s="81"/>
      <c r="D28" s="83"/>
      <c r="E28" s="109"/>
      <c r="F28" s="109"/>
      <c r="G28" s="109"/>
      <c r="H28" s="109"/>
      <c r="I28" s="109"/>
      <c r="J28" s="109"/>
      <c r="K28" s="109"/>
      <c r="L28" s="109"/>
      <c r="M28" s="581"/>
      <c r="N28" s="109"/>
      <c r="O28" s="109"/>
      <c r="P28" s="581"/>
      <c r="Q28" s="109"/>
      <c r="R28" s="109"/>
      <c r="S28" s="581"/>
      <c r="T28" s="109"/>
      <c r="U28" s="109"/>
      <c r="V28" s="581"/>
      <c r="W28" s="109"/>
      <c r="X28" s="109"/>
      <c r="Y28" s="581"/>
      <c r="Z28" s="109"/>
      <c r="AA28" s="109"/>
      <c r="AB28" s="581"/>
      <c r="AC28" s="883"/>
      <c r="AD28" s="883"/>
      <c r="AE28" s="884"/>
    </row>
    <row r="29" spans="1:31" s="70" customFormat="1" ht="225">
      <c r="A29" s="85">
        <v>1</v>
      </c>
      <c r="B29" s="112" t="s">
        <v>116</v>
      </c>
      <c r="C29" s="90"/>
      <c r="D29" s="91"/>
      <c r="E29" s="73"/>
      <c r="F29" s="73"/>
      <c r="G29" s="97" t="s">
        <v>117</v>
      </c>
      <c r="H29" s="73"/>
      <c r="I29" s="73"/>
      <c r="J29" s="97" t="s">
        <v>117</v>
      </c>
      <c r="K29" s="73"/>
      <c r="L29" s="73"/>
      <c r="M29" s="578" t="s">
        <v>117</v>
      </c>
      <c r="N29" s="73"/>
      <c r="O29" s="73"/>
      <c r="P29" s="578" t="s">
        <v>117</v>
      </c>
      <c r="Q29" s="73"/>
      <c r="R29" s="73"/>
      <c r="S29" s="578"/>
      <c r="T29" s="73"/>
      <c r="U29" s="73"/>
      <c r="V29" s="578"/>
      <c r="W29" s="73"/>
      <c r="X29" s="73"/>
      <c r="Y29" s="578"/>
      <c r="Z29" s="73"/>
      <c r="AA29" s="73"/>
      <c r="AB29" s="578"/>
      <c r="AC29" s="883"/>
      <c r="AD29" s="883"/>
      <c r="AE29" s="888"/>
    </row>
    <row r="30" spans="1:31" s="70" customFormat="1">
      <c r="A30" s="85">
        <v>1.3</v>
      </c>
      <c r="B30" s="100" t="s">
        <v>118</v>
      </c>
      <c r="C30" s="87" t="s">
        <v>97</v>
      </c>
      <c r="D30" s="91">
        <v>5</v>
      </c>
      <c r="E30" s="113">
        <v>650</v>
      </c>
      <c r="F30" s="95">
        <f t="shared" ref="F30:F32" si="45">E30*$D30</f>
        <v>3250</v>
      </c>
      <c r="G30" s="73"/>
      <c r="H30" s="113">
        <v>450</v>
      </c>
      <c r="I30" s="95">
        <f t="shared" ref="I30:I32" si="46">H30*$D30</f>
        <v>2250</v>
      </c>
      <c r="J30" s="73"/>
      <c r="K30" s="113">
        <v>750</v>
      </c>
      <c r="L30" s="95">
        <f t="shared" ref="L30:L32" si="47">K30*$D30</f>
        <v>3750</v>
      </c>
      <c r="M30" s="575"/>
      <c r="N30" s="113">
        <v>750</v>
      </c>
      <c r="O30" s="95">
        <f t="shared" ref="O30:O32" si="48">N30*$D30</f>
        <v>3750</v>
      </c>
      <c r="P30" s="575"/>
      <c r="Q30" s="113">
        <v>450</v>
      </c>
      <c r="R30" s="95">
        <f t="shared" ref="R30:R32" si="49">Q30*$D30</f>
        <v>2250</v>
      </c>
      <c r="S30" s="575"/>
      <c r="T30" s="113">
        <v>250</v>
      </c>
      <c r="U30" s="95">
        <f t="shared" ref="U30:U32" si="50">T30*$D30</f>
        <v>1250</v>
      </c>
      <c r="V30" s="575"/>
      <c r="W30" s="113">
        <v>190</v>
      </c>
      <c r="X30" s="95">
        <f t="shared" ref="X30:X31" si="51">W30*$D30</f>
        <v>950</v>
      </c>
      <c r="Y30" s="575"/>
      <c r="Z30" s="113">
        <v>190</v>
      </c>
      <c r="AA30" s="95">
        <f t="shared" ref="AA30:AA32" si="52">Z30*$D30</f>
        <v>950</v>
      </c>
      <c r="AB30" s="575"/>
      <c r="AC30" s="886">
        <f>MIN(E30:Y30)</f>
        <v>190</v>
      </c>
      <c r="AD30" s="739">
        <f t="shared" ref="AD30:AD32" si="53">AC30*$D30</f>
        <v>950</v>
      </c>
      <c r="AE30" s="884"/>
    </row>
    <row r="31" spans="1:31" s="70" customFormat="1">
      <c r="A31" s="85">
        <v>1.4</v>
      </c>
      <c r="B31" s="100" t="s">
        <v>119</v>
      </c>
      <c r="C31" s="87" t="s">
        <v>97</v>
      </c>
      <c r="D31" s="91">
        <v>20</v>
      </c>
      <c r="E31" s="113">
        <v>750</v>
      </c>
      <c r="F31" s="95">
        <f t="shared" si="45"/>
        <v>15000</v>
      </c>
      <c r="G31" s="95"/>
      <c r="H31" s="113">
        <v>550</v>
      </c>
      <c r="I31" s="95">
        <f t="shared" si="46"/>
        <v>11000</v>
      </c>
      <c r="J31" s="95"/>
      <c r="K31" s="113">
        <v>850</v>
      </c>
      <c r="L31" s="95">
        <f t="shared" si="47"/>
        <v>17000</v>
      </c>
      <c r="M31" s="577"/>
      <c r="N31" s="113">
        <v>850</v>
      </c>
      <c r="O31" s="95">
        <f t="shared" si="48"/>
        <v>17000</v>
      </c>
      <c r="P31" s="577"/>
      <c r="Q31" s="113">
        <v>650</v>
      </c>
      <c r="R31" s="95">
        <f t="shared" si="49"/>
        <v>13000</v>
      </c>
      <c r="S31" s="577"/>
      <c r="T31" s="113">
        <v>350</v>
      </c>
      <c r="U31" s="95">
        <f t="shared" si="50"/>
        <v>7000</v>
      </c>
      <c r="V31" s="577"/>
      <c r="W31" s="113">
        <v>230</v>
      </c>
      <c r="X31" s="95">
        <f t="shared" si="51"/>
        <v>4600</v>
      </c>
      <c r="Y31" s="577"/>
      <c r="Z31" s="113">
        <v>230</v>
      </c>
      <c r="AA31" s="95">
        <f t="shared" si="52"/>
        <v>4600</v>
      </c>
      <c r="AB31" s="577"/>
      <c r="AC31" s="886">
        <f>MIN(E31:Y31)</f>
        <v>230</v>
      </c>
      <c r="AD31" s="739">
        <f t="shared" si="53"/>
        <v>4600</v>
      </c>
      <c r="AE31" s="887"/>
    </row>
    <row r="32" spans="1:31" s="70" customFormat="1">
      <c r="A32" s="85">
        <v>1.5</v>
      </c>
      <c r="B32" s="100" t="s">
        <v>120</v>
      </c>
      <c r="C32" s="98" t="s">
        <v>97</v>
      </c>
      <c r="D32" s="91">
        <v>15</v>
      </c>
      <c r="E32" s="113">
        <v>850</v>
      </c>
      <c r="F32" s="95">
        <f t="shared" si="45"/>
        <v>12750</v>
      </c>
      <c r="G32" s="95"/>
      <c r="H32" s="113">
        <v>650</v>
      </c>
      <c r="I32" s="95">
        <f t="shared" si="46"/>
        <v>9750</v>
      </c>
      <c r="J32" s="95"/>
      <c r="K32" s="113">
        <v>950</v>
      </c>
      <c r="L32" s="95">
        <f t="shared" si="47"/>
        <v>14250</v>
      </c>
      <c r="M32" s="577"/>
      <c r="N32" s="113">
        <v>950</v>
      </c>
      <c r="O32" s="95">
        <f t="shared" si="48"/>
        <v>14250</v>
      </c>
      <c r="P32" s="577"/>
      <c r="Q32" s="113">
        <v>750</v>
      </c>
      <c r="R32" s="95">
        <f t="shared" si="49"/>
        <v>11250</v>
      </c>
      <c r="S32" s="577"/>
      <c r="T32" s="113">
        <v>450</v>
      </c>
      <c r="U32" s="95">
        <f t="shared" si="50"/>
        <v>6750</v>
      </c>
      <c r="V32" s="577"/>
      <c r="W32" s="113">
        <v>380</v>
      </c>
      <c r="X32" s="95">
        <f t="shared" ref="X32" si="54">W32*$D32</f>
        <v>5700</v>
      </c>
      <c r="Y32" s="577"/>
      <c r="Z32" s="113">
        <v>380</v>
      </c>
      <c r="AA32" s="95">
        <f t="shared" si="52"/>
        <v>5700</v>
      </c>
      <c r="AB32" s="577"/>
      <c r="AC32" s="886">
        <f>MIN(E32:Y32)</f>
        <v>380</v>
      </c>
      <c r="AD32" s="739">
        <f t="shared" si="53"/>
        <v>5700</v>
      </c>
      <c r="AE32" s="887"/>
    </row>
    <row r="33" spans="1:31" s="70" customFormat="1">
      <c r="A33" s="85"/>
      <c r="B33" s="100"/>
      <c r="C33" s="87"/>
      <c r="D33" s="91"/>
      <c r="E33" s="66"/>
      <c r="F33" s="73"/>
      <c r="G33" s="73"/>
      <c r="H33" s="66"/>
      <c r="I33" s="73"/>
      <c r="J33" s="73"/>
      <c r="K33" s="66"/>
      <c r="L33" s="73"/>
      <c r="M33" s="575"/>
      <c r="N33" s="66"/>
      <c r="O33" s="73"/>
      <c r="P33" s="575"/>
      <c r="Q33" s="66"/>
      <c r="R33" s="73"/>
      <c r="S33" s="575"/>
      <c r="T33" s="66"/>
      <c r="U33" s="73"/>
      <c r="V33" s="575"/>
      <c r="W33" s="66"/>
      <c r="X33" s="73"/>
      <c r="Y33" s="575"/>
      <c r="Z33" s="66"/>
      <c r="AA33" s="73"/>
      <c r="AB33" s="575"/>
      <c r="AC33" s="892"/>
      <c r="AD33" s="883"/>
      <c r="AE33" s="884"/>
    </row>
    <row r="34" spans="1:31" s="70" customFormat="1" ht="60">
      <c r="A34" s="85">
        <v>2</v>
      </c>
      <c r="B34" s="114" t="s">
        <v>121</v>
      </c>
      <c r="C34" s="98" t="s">
        <v>103</v>
      </c>
      <c r="D34" s="91">
        <v>4</v>
      </c>
      <c r="E34" s="113">
        <v>1950</v>
      </c>
      <c r="F34" s="95">
        <f t="shared" ref="F34" si="55">E34*$D34</f>
        <v>7800</v>
      </c>
      <c r="G34" s="95"/>
      <c r="H34" s="113">
        <v>1800</v>
      </c>
      <c r="I34" s="95">
        <f t="shared" ref="I34" si="56">H34*$D34</f>
        <v>7200</v>
      </c>
      <c r="J34" s="95"/>
      <c r="K34" s="113">
        <v>1500</v>
      </c>
      <c r="L34" s="95">
        <f t="shared" ref="L34" si="57">K34*$D34</f>
        <v>6000</v>
      </c>
      <c r="M34" s="577"/>
      <c r="N34" s="113">
        <v>1500</v>
      </c>
      <c r="O34" s="95">
        <f t="shared" ref="O34" si="58">N34*$D34</f>
        <v>6000</v>
      </c>
      <c r="P34" s="577"/>
      <c r="Q34" s="113">
        <v>1500</v>
      </c>
      <c r="R34" s="95">
        <f t="shared" ref="R34" si="59">Q34*$D34</f>
        <v>6000</v>
      </c>
      <c r="S34" s="577"/>
      <c r="T34" s="113">
        <v>1500</v>
      </c>
      <c r="U34" s="95">
        <f t="shared" ref="U34" si="60">T34*$D34</f>
        <v>6000</v>
      </c>
      <c r="V34" s="577"/>
      <c r="W34" s="113">
        <v>1550</v>
      </c>
      <c r="X34" s="95">
        <f t="shared" ref="X34" si="61">W34*$D34</f>
        <v>6200</v>
      </c>
      <c r="Y34" s="577"/>
      <c r="Z34" s="113">
        <v>1500</v>
      </c>
      <c r="AA34" s="95">
        <f t="shared" ref="AA34" si="62">Z34*$D34</f>
        <v>6000</v>
      </c>
      <c r="AB34" s="577"/>
      <c r="AC34" s="886">
        <f>MIN(E34:Y34)</f>
        <v>1500</v>
      </c>
      <c r="AD34" s="739">
        <f t="shared" ref="AD34" si="63">AC34*$D34</f>
        <v>6000</v>
      </c>
      <c r="AE34" s="887"/>
    </row>
    <row r="35" spans="1:31" s="70" customFormat="1" ht="18.75" customHeight="1">
      <c r="A35" s="85"/>
      <c r="B35" s="114"/>
      <c r="C35" s="98"/>
      <c r="D35" s="91"/>
      <c r="E35" s="73"/>
      <c r="F35" s="73"/>
      <c r="G35" s="73"/>
      <c r="H35" s="73"/>
      <c r="I35" s="73"/>
      <c r="J35" s="73"/>
      <c r="K35" s="73"/>
      <c r="L35" s="73"/>
      <c r="M35" s="575"/>
      <c r="N35" s="73"/>
      <c r="O35" s="73"/>
      <c r="P35" s="575"/>
      <c r="Q35" s="73"/>
      <c r="R35" s="73"/>
      <c r="S35" s="575"/>
      <c r="T35" s="73"/>
      <c r="U35" s="73"/>
      <c r="V35" s="575"/>
      <c r="W35" s="73"/>
      <c r="X35" s="73"/>
      <c r="Y35" s="575"/>
      <c r="Z35" s="73"/>
      <c r="AA35" s="73"/>
      <c r="AB35" s="575"/>
      <c r="AC35" s="883"/>
      <c r="AD35" s="883"/>
      <c r="AE35" s="884"/>
    </row>
    <row r="36" spans="1:31" s="70" customFormat="1" ht="60">
      <c r="A36" s="85">
        <v>3</v>
      </c>
      <c r="B36" s="114" t="s">
        <v>122</v>
      </c>
      <c r="C36" s="98" t="s">
        <v>103</v>
      </c>
      <c r="D36" s="91">
        <v>4</v>
      </c>
      <c r="E36" s="113">
        <v>2250</v>
      </c>
      <c r="F36" s="95">
        <f t="shared" ref="F36" si="64">E36*$D36</f>
        <v>9000</v>
      </c>
      <c r="G36" s="95"/>
      <c r="H36" s="113">
        <v>1800</v>
      </c>
      <c r="I36" s="95">
        <f t="shared" ref="I36" si="65">H36*$D36</f>
        <v>7200</v>
      </c>
      <c r="J36" s="95"/>
      <c r="K36" s="113">
        <v>1750</v>
      </c>
      <c r="L36" s="95">
        <f t="shared" ref="L36" si="66">K36*$D36</f>
        <v>7000</v>
      </c>
      <c r="M36" s="577"/>
      <c r="N36" s="113">
        <v>1750</v>
      </c>
      <c r="O36" s="95">
        <f t="shared" ref="O36" si="67">N36*$D36</f>
        <v>7000</v>
      </c>
      <c r="P36" s="577"/>
      <c r="Q36" s="113">
        <v>1800</v>
      </c>
      <c r="R36" s="95">
        <f t="shared" ref="R36" si="68">Q36*$D36</f>
        <v>7200</v>
      </c>
      <c r="S36" s="577"/>
      <c r="T36" s="113">
        <v>1800</v>
      </c>
      <c r="U36" s="95">
        <f t="shared" ref="U36" si="69">T36*$D36</f>
        <v>7200</v>
      </c>
      <c r="V36" s="577"/>
      <c r="W36" s="113">
        <v>1550</v>
      </c>
      <c r="X36" s="95">
        <f t="shared" ref="X36" si="70">W36*$D36</f>
        <v>6200</v>
      </c>
      <c r="Y36" s="577"/>
      <c r="Z36" s="113">
        <v>1550</v>
      </c>
      <c r="AA36" s="95">
        <f t="shared" ref="AA36" si="71">Z36*$D36</f>
        <v>6200</v>
      </c>
      <c r="AB36" s="577"/>
      <c r="AC36" s="886">
        <f>MIN(E36:Y36)</f>
        <v>1550</v>
      </c>
      <c r="AD36" s="739">
        <f t="shared" ref="AD36" si="72">AC36*$D36</f>
        <v>6200</v>
      </c>
      <c r="AE36" s="887"/>
    </row>
    <row r="37" spans="1:31" s="70" customFormat="1" ht="17.25" customHeight="1">
      <c r="A37" s="85"/>
      <c r="B37" s="86"/>
      <c r="C37" s="98"/>
      <c r="D37" s="91"/>
      <c r="E37" s="73"/>
      <c r="F37" s="73"/>
      <c r="G37" s="73"/>
      <c r="H37" s="73"/>
      <c r="I37" s="73"/>
      <c r="J37" s="73"/>
      <c r="K37" s="73"/>
      <c r="L37" s="73"/>
      <c r="M37" s="575"/>
      <c r="N37" s="73"/>
      <c r="O37" s="73"/>
      <c r="P37" s="575"/>
      <c r="Q37" s="73"/>
      <c r="R37" s="73"/>
      <c r="S37" s="575"/>
      <c r="T37" s="73"/>
      <c r="U37" s="73"/>
      <c r="V37" s="575"/>
      <c r="W37" s="73"/>
      <c r="X37" s="73"/>
      <c r="Y37" s="575"/>
      <c r="Z37" s="73"/>
      <c r="AA37" s="73"/>
      <c r="AB37" s="575"/>
      <c r="AC37" s="883"/>
      <c r="AD37" s="883"/>
      <c r="AE37" s="884"/>
    </row>
    <row r="38" spans="1:31">
      <c r="A38" s="85"/>
      <c r="B38" s="115"/>
      <c r="C38" s="98"/>
      <c r="D38" s="91"/>
      <c r="E38" s="72"/>
      <c r="F38" s="72"/>
      <c r="G38" s="72"/>
      <c r="H38" s="72"/>
      <c r="I38" s="72"/>
      <c r="J38" s="72"/>
      <c r="K38" s="72"/>
      <c r="L38" s="72"/>
      <c r="M38" s="572"/>
      <c r="N38" s="72"/>
      <c r="O38" s="72"/>
      <c r="P38" s="572"/>
      <c r="Q38" s="72"/>
      <c r="R38" s="72"/>
      <c r="S38" s="572"/>
      <c r="T38" s="72"/>
      <c r="U38" s="72"/>
      <c r="V38" s="572"/>
      <c r="W38" s="72"/>
      <c r="X38" s="72"/>
      <c r="Y38" s="572"/>
      <c r="Z38" s="72"/>
      <c r="AA38" s="72"/>
      <c r="AB38" s="572"/>
      <c r="AC38" s="893"/>
      <c r="AD38" s="893"/>
      <c r="AE38" s="894"/>
    </row>
    <row r="39" spans="1:31">
      <c r="A39" s="116"/>
      <c r="B39" s="117" t="s">
        <v>123</v>
      </c>
      <c r="C39" s="118"/>
      <c r="D39" s="119"/>
      <c r="E39" s="120"/>
      <c r="F39" s="121">
        <f>SUM(F29:F38)</f>
        <v>47800</v>
      </c>
      <c r="G39" s="121"/>
      <c r="H39" s="120"/>
      <c r="I39" s="121">
        <f>SUM(I29:I38)</f>
        <v>37400</v>
      </c>
      <c r="J39" s="121"/>
      <c r="K39" s="120"/>
      <c r="L39" s="121">
        <f>SUM(L29:L38)</f>
        <v>48000</v>
      </c>
      <c r="M39" s="582"/>
      <c r="N39" s="120"/>
      <c r="O39" s="121">
        <f>SUM(O29:O38)</f>
        <v>48000</v>
      </c>
      <c r="P39" s="582"/>
      <c r="Q39" s="120"/>
      <c r="R39" s="121">
        <f>SUM(R29:R38)</f>
        <v>39700</v>
      </c>
      <c r="S39" s="582"/>
      <c r="T39" s="120"/>
      <c r="U39" s="121">
        <f>SUM(U29:U38)</f>
        <v>28200</v>
      </c>
      <c r="V39" s="582"/>
      <c r="W39" s="120"/>
      <c r="X39" s="121">
        <f>SUM(X29:X38)</f>
        <v>23650</v>
      </c>
      <c r="Y39" s="582"/>
      <c r="Z39" s="120"/>
      <c r="AA39" s="121">
        <f>SUM(AA29:AA38)</f>
        <v>23450</v>
      </c>
      <c r="AB39" s="582"/>
      <c r="AC39" s="895"/>
      <c r="AD39" s="896">
        <f>SUM(AD29:AD38)</f>
        <v>23450</v>
      </c>
      <c r="AE39" s="897"/>
    </row>
    <row r="40" spans="1:31">
      <c r="A40" s="79"/>
      <c r="B40" s="122"/>
      <c r="C40" s="123"/>
      <c r="D40" s="124"/>
      <c r="E40" s="72"/>
      <c r="F40" s="79"/>
      <c r="G40" s="79"/>
      <c r="H40" s="72"/>
      <c r="I40" s="79"/>
      <c r="J40" s="79"/>
      <c r="K40" s="72"/>
      <c r="L40" s="79"/>
      <c r="M40" s="573"/>
      <c r="N40" s="72"/>
      <c r="O40" s="79"/>
      <c r="P40" s="573"/>
      <c r="Q40" s="72"/>
      <c r="R40" s="79"/>
      <c r="S40" s="573"/>
      <c r="T40" s="72"/>
      <c r="U40" s="79"/>
      <c r="V40" s="573"/>
      <c r="W40" s="72"/>
      <c r="X40" s="79"/>
      <c r="Y40" s="573"/>
      <c r="Z40" s="72"/>
      <c r="AA40" s="79"/>
      <c r="AB40" s="573"/>
      <c r="AC40" s="893"/>
      <c r="AD40" s="878"/>
      <c r="AE40" s="882"/>
    </row>
    <row r="41" spans="1:31" s="70" customFormat="1">
      <c r="A41" s="73"/>
      <c r="B41" s="125"/>
      <c r="C41" s="126"/>
      <c r="D41" s="127"/>
      <c r="E41" s="73"/>
      <c r="F41" s="73"/>
      <c r="G41" s="73"/>
      <c r="H41" s="73"/>
      <c r="I41" s="73"/>
      <c r="J41" s="73"/>
      <c r="K41" s="73"/>
      <c r="L41" s="73"/>
      <c r="M41" s="575"/>
      <c r="N41" s="73"/>
      <c r="O41" s="73"/>
      <c r="P41" s="575"/>
      <c r="Q41" s="73"/>
      <c r="R41" s="73"/>
      <c r="S41" s="575"/>
      <c r="T41" s="73"/>
      <c r="U41" s="73"/>
      <c r="V41" s="575"/>
      <c r="W41" s="73"/>
      <c r="X41" s="73"/>
      <c r="Y41" s="575"/>
      <c r="Z41" s="73"/>
      <c r="AA41" s="73"/>
      <c r="AB41" s="575"/>
      <c r="AC41" s="883"/>
      <c r="AD41" s="883"/>
      <c r="AE41" s="884"/>
    </row>
    <row r="42" spans="1:31" s="133" customFormat="1" ht="15.75">
      <c r="A42" s="128" t="s">
        <v>124</v>
      </c>
      <c r="B42" s="129" t="s">
        <v>125</v>
      </c>
      <c r="C42" s="130"/>
      <c r="D42" s="131"/>
      <c r="E42" s="132"/>
      <c r="F42" s="132"/>
      <c r="G42" s="132"/>
      <c r="H42" s="132"/>
      <c r="I42" s="132"/>
      <c r="J42" s="132"/>
      <c r="K42" s="132"/>
      <c r="L42" s="132"/>
      <c r="M42" s="583"/>
      <c r="N42" s="132"/>
      <c r="O42" s="132"/>
      <c r="P42" s="583"/>
      <c r="Q42" s="132"/>
      <c r="R42" s="132"/>
      <c r="S42" s="583"/>
      <c r="T42" s="132"/>
      <c r="U42" s="132"/>
      <c r="V42" s="583"/>
      <c r="W42" s="132"/>
      <c r="X42" s="132"/>
      <c r="Y42" s="583"/>
      <c r="Z42" s="132"/>
      <c r="AA42" s="132"/>
      <c r="AB42" s="583"/>
      <c r="AC42" s="898"/>
      <c r="AD42" s="898"/>
      <c r="AE42" s="899"/>
    </row>
    <row r="43" spans="1:31" s="139" customFormat="1" ht="30">
      <c r="A43" s="134"/>
      <c r="B43" s="135" t="s">
        <v>126</v>
      </c>
      <c r="C43" s="136"/>
      <c r="D43" s="137"/>
      <c r="E43" s="138"/>
      <c r="F43" s="138"/>
      <c r="G43" s="138"/>
      <c r="H43" s="138"/>
      <c r="I43" s="138"/>
      <c r="J43" s="138"/>
      <c r="K43" s="138"/>
      <c r="L43" s="138"/>
      <c r="M43" s="584"/>
      <c r="N43" s="138"/>
      <c r="O43" s="138"/>
      <c r="P43" s="584"/>
      <c r="Q43" s="138"/>
      <c r="R43" s="138"/>
      <c r="S43" s="584"/>
      <c r="T43" s="138"/>
      <c r="U43" s="138"/>
      <c r="V43" s="584"/>
      <c r="W43" s="138"/>
      <c r="X43" s="138"/>
      <c r="Y43" s="584"/>
      <c r="Z43" s="138"/>
      <c r="AA43" s="138"/>
      <c r="AB43" s="584"/>
      <c r="AC43" s="740"/>
      <c r="AD43" s="740"/>
      <c r="AE43" s="900"/>
    </row>
    <row r="44" spans="1:31" s="139" customFormat="1">
      <c r="A44" s="140"/>
      <c r="B44" s="141"/>
      <c r="C44" s="142"/>
      <c r="D44" s="143"/>
      <c r="E44" s="144"/>
      <c r="F44" s="144"/>
      <c r="G44" s="144"/>
      <c r="H44" s="144"/>
      <c r="I44" s="144"/>
      <c r="J44" s="144"/>
      <c r="K44" s="144"/>
      <c r="L44" s="144"/>
      <c r="M44" s="585"/>
      <c r="N44" s="144"/>
      <c r="O44" s="144"/>
      <c r="P44" s="585"/>
      <c r="Q44" s="144"/>
      <c r="R44" s="144"/>
      <c r="S44" s="585"/>
      <c r="T44" s="144"/>
      <c r="U44" s="144"/>
      <c r="V44" s="585"/>
      <c r="W44" s="144"/>
      <c r="X44" s="144"/>
      <c r="Y44" s="585"/>
      <c r="Z44" s="144"/>
      <c r="AA44" s="144"/>
      <c r="AB44" s="585"/>
      <c r="AC44" s="740"/>
      <c r="AD44" s="740"/>
      <c r="AE44" s="900"/>
    </row>
    <row r="45" spans="1:31" s="139" customFormat="1" ht="85.5">
      <c r="A45" s="145">
        <v>1</v>
      </c>
      <c r="B45" s="146" t="s">
        <v>127</v>
      </c>
      <c r="C45" s="147" t="s">
        <v>103</v>
      </c>
      <c r="D45" s="148">
        <v>1</v>
      </c>
      <c r="E45" s="149">
        <v>12500</v>
      </c>
      <c r="F45" s="95">
        <f t="shared" ref="F45" si="73">E45*$D45</f>
        <v>12500</v>
      </c>
      <c r="G45" s="144"/>
      <c r="H45" s="149">
        <v>11500</v>
      </c>
      <c r="I45" s="95">
        <f t="shared" ref="I45" si="74">H45*$D45</f>
        <v>11500</v>
      </c>
      <c r="J45" s="144"/>
      <c r="K45" s="149">
        <v>8500</v>
      </c>
      <c r="L45" s="95">
        <f t="shared" ref="L45" si="75">K45*$D45</f>
        <v>8500</v>
      </c>
      <c r="M45" s="585"/>
      <c r="N45" s="149">
        <v>8500</v>
      </c>
      <c r="O45" s="95">
        <f t="shared" ref="O45" si="76">N45*$D45</f>
        <v>8500</v>
      </c>
      <c r="P45" s="585"/>
      <c r="Q45" s="593">
        <v>12500</v>
      </c>
      <c r="R45" s="95">
        <f t="shared" ref="R45" si="77">Q45*$D45</f>
        <v>12500</v>
      </c>
      <c r="S45" s="585"/>
      <c r="T45" s="593">
        <v>8500</v>
      </c>
      <c r="U45" s="95">
        <f t="shared" ref="U45" si="78">T45*$D45</f>
        <v>8500</v>
      </c>
      <c r="V45" s="585"/>
      <c r="W45" s="593">
        <v>21500</v>
      </c>
      <c r="X45" s="95">
        <f t="shared" ref="X45" si="79">W45*$D45</f>
        <v>21500</v>
      </c>
      <c r="Y45" s="585"/>
      <c r="Z45" s="593">
        <v>21000</v>
      </c>
      <c r="AA45" s="95">
        <f t="shared" ref="AA45" si="80">Z45*$D45</f>
        <v>21000</v>
      </c>
      <c r="AB45" s="585"/>
      <c r="AC45" s="886">
        <f>MIN(E45:Y45)</f>
        <v>8500</v>
      </c>
      <c r="AD45" s="739">
        <f t="shared" ref="AD45" si="81">AC45*$D45</f>
        <v>8500</v>
      </c>
      <c r="AE45" s="900"/>
    </row>
    <row r="46" spans="1:31" s="139" customFormat="1">
      <c r="A46" s="150"/>
      <c r="B46" s="151"/>
      <c r="C46" s="152"/>
      <c r="D46" s="148"/>
      <c r="E46" s="149"/>
      <c r="F46" s="95"/>
      <c r="G46" s="144"/>
      <c r="H46" s="149"/>
      <c r="I46" s="95"/>
      <c r="J46" s="144"/>
      <c r="K46" s="149"/>
      <c r="L46" s="95"/>
      <c r="M46" s="585"/>
      <c r="N46" s="149"/>
      <c r="O46" s="95"/>
      <c r="P46" s="585"/>
      <c r="Q46" s="593"/>
      <c r="R46" s="95"/>
      <c r="S46" s="585"/>
      <c r="T46" s="593"/>
      <c r="U46" s="95"/>
      <c r="V46" s="585"/>
      <c r="W46" s="593"/>
      <c r="X46" s="95"/>
      <c r="Y46" s="585"/>
      <c r="Z46" s="593"/>
      <c r="AA46" s="95"/>
      <c r="AB46" s="585"/>
      <c r="AC46" s="901"/>
      <c r="AD46" s="739"/>
      <c r="AE46" s="900"/>
    </row>
    <row r="47" spans="1:31" s="139" customFormat="1" ht="85.5">
      <c r="A47" s="145">
        <v>2</v>
      </c>
      <c r="B47" s="153" t="s">
        <v>128</v>
      </c>
      <c r="C47" s="147" t="s">
        <v>103</v>
      </c>
      <c r="D47" s="148">
        <v>1</v>
      </c>
      <c r="E47" s="149">
        <v>18500</v>
      </c>
      <c r="F47" s="95">
        <f t="shared" ref="F47" si="82">E47*$D47</f>
        <v>18500</v>
      </c>
      <c r="G47" s="144"/>
      <c r="H47" s="149">
        <v>14500</v>
      </c>
      <c r="I47" s="95">
        <f t="shared" ref="I47" si="83">H47*$D47</f>
        <v>14500</v>
      </c>
      <c r="J47" s="144"/>
      <c r="K47" s="149">
        <v>12000</v>
      </c>
      <c r="L47" s="95">
        <f t="shared" ref="L47" si="84">K47*$D47</f>
        <v>12000</v>
      </c>
      <c r="M47" s="585"/>
      <c r="N47" s="149">
        <v>12000</v>
      </c>
      <c r="O47" s="95">
        <f t="shared" ref="O47" si="85">N47*$D47</f>
        <v>12000</v>
      </c>
      <c r="P47" s="585"/>
      <c r="Q47" s="593">
        <v>18000</v>
      </c>
      <c r="R47" s="95">
        <f t="shared" ref="R47" si="86">Q47*$D47</f>
        <v>18000</v>
      </c>
      <c r="S47" s="585"/>
      <c r="T47" s="593">
        <v>10000</v>
      </c>
      <c r="U47" s="95">
        <f t="shared" ref="U47" si="87">T47*$D47</f>
        <v>10000</v>
      </c>
      <c r="V47" s="585"/>
      <c r="W47" s="593">
        <v>6500</v>
      </c>
      <c r="X47" s="95">
        <f t="shared" ref="X47" si="88">W47*$D47</f>
        <v>6500</v>
      </c>
      <c r="Y47" s="585"/>
      <c r="Z47" s="593">
        <v>6500</v>
      </c>
      <c r="AA47" s="95">
        <f t="shared" ref="AA47" si="89">Z47*$D47</f>
        <v>6500</v>
      </c>
      <c r="AB47" s="585"/>
      <c r="AC47" s="886">
        <f>MIN(E47:Y47)</f>
        <v>6500</v>
      </c>
      <c r="AD47" s="739">
        <f t="shared" ref="AD47" si="90">AC47*$D47</f>
        <v>6500</v>
      </c>
      <c r="AE47" s="900"/>
    </row>
    <row r="48" spans="1:31" s="139" customFormat="1">
      <c r="A48" s="150"/>
      <c r="B48" s="151"/>
      <c r="C48" s="152"/>
      <c r="D48" s="148"/>
      <c r="E48" s="149"/>
      <c r="F48" s="95"/>
      <c r="G48" s="144"/>
      <c r="H48" s="149"/>
      <c r="I48" s="95"/>
      <c r="J48" s="144"/>
      <c r="K48" s="149"/>
      <c r="L48" s="95"/>
      <c r="M48" s="585"/>
      <c r="N48" s="149"/>
      <c r="O48" s="95"/>
      <c r="P48" s="585"/>
      <c r="Q48" s="593"/>
      <c r="R48" s="95"/>
      <c r="S48" s="585"/>
      <c r="T48" s="593"/>
      <c r="U48" s="95"/>
      <c r="V48" s="585"/>
      <c r="W48" s="593"/>
      <c r="X48" s="95"/>
      <c r="Y48" s="585"/>
      <c r="Z48" s="593"/>
      <c r="AA48" s="95"/>
      <c r="AB48" s="585"/>
      <c r="AC48" s="901"/>
      <c r="AD48" s="739"/>
      <c r="AE48" s="900"/>
    </row>
    <row r="49" spans="1:31" s="139" customFormat="1" ht="85.5">
      <c r="A49" s="145">
        <v>2</v>
      </c>
      <c r="B49" s="146" t="s">
        <v>129</v>
      </c>
      <c r="C49" s="147" t="s">
        <v>103</v>
      </c>
      <c r="D49" s="148">
        <v>1</v>
      </c>
      <c r="E49" s="149">
        <v>14500</v>
      </c>
      <c r="F49" s="95">
        <f t="shared" ref="F49" si="91">E49*$D49</f>
        <v>14500</v>
      </c>
      <c r="G49" s="144"/>
      <c r="H49" s="149">
        <v>12500</v>
      </c>
      <c r="I49" s="95">
        <f t="shared" ref="I49" si="92">H49*$D49</f>
        <v>12500</v>
      </c>
      <c r="J49" s="144"/>
      <c r="K49" s="149">
        <v>7500</v>
      </c>
      <c r="L49" s="95">
        <f t="shared" ref="L49" si="93">K49*$D49</f>
        <v>7500</v>
      </c>
      <c r="M49" s="585"/>
      <c r="N49" s="149">
        <v>7500</v>
      </c>
      <c r="O49" s="95">
        <f t="shared" ref="O49" si="94">N49*$D49</f>
        <v>7500</v>
      </c>
      <c r="P49" s="585"/>
      <c r="Q49" s="593">
        <v>14000</v>
      </c>
      <c r="R49" s="95">
        <f t="shared" ref="R49" si="95">Q49*$D49</f>
        <v>14000</v>
      </c>
      <c r="S49" s="585"/>
      <c r="T49" s="593">
        <v>10000</v>
      </c>
      <c r="U49" s="95">
        <f t="shared" ref="U49" si="96">T49*$D49</f>
        <v>10000</v>
      </c>
      <c r="V49" s="585"/>
      <c r="W49" s="593">
        <v>15000</v>
      </c>
      <c r="X49" s="95">
        <f t="shared" ref="X49" si="97">W49*$D49</f>
        <v>15000</v>
      </c>
      <c r="Y49" s="585"/>
      <c r="Z49" s="593">
        <v>13500</v>
      </c>
      <c r="AA49" s="95">
        <f t="shared" ref="AA49" si="98">Z49*$D49</f>
        <v>13500</v>
      </c>
      <c r="AB49" s="585"/>
      <c r="AC49" s="886">
        <f>MIN(E49:Y49)</f>
        <v>7500</v>
      </c>
      <c r="AD49" s="739">
        <f t="shared" ref="AD49" si="99">AC49*$D49</f>
        <v>7500</v>
      </c>
      <c r="AE49" s="900"/>
    </row>
    <row r="50" spans="1:31" s="139" customFormat="1">
      <c r="A50" s="154"/>
      <c r="B50" s="155"/>
      <c r="C50" s="156"/>
      <c r="D50" s="148"/>
      <c r="E50" s="149"/>
      <c r="F50" s="95"/>
      <c r="G50" s="144"/>
      <c r="H50" s="149"/>
      <c r="I50" s="95"/>
      <c r="J50" s="144"/>
      <c r="K50" s="149"/>
      <c r="L50" s="95"/>
      <c r="M50" s="585"/>
      <c r="N50" s="149"/>
      <c r="O50" s="95"/>
      <c r="P50" s="585"/>
      <c r="Q50" s="593"/>
      <c r="R50" s="95"/>
      <c r="S50" s="585"/>
      <c r="T50" s="593"/>
      <c r="U50" s="95"/>
      <c r="V50" s="585"/>
      <c r="W50" s="593"/>
      <c r="X50" s="95"/>
      <c r="Y50" s="585"/>
      <c r="Z50" s="593"/>
      <c r="AA50" s="95"/>
      <c r="AB50" s="585"/>
      <c r="AC50" s="901"/>
      <c r="AD50" s="739"/>
      <c r="AE50" s="900"/>
    </row>
    <row r="51" spans="1:31" s="139" customFormat="1" ht="85.5">
      <c r="A51" s="157">
        <v>4</v>
      </c>
      <c r="B51" s="151" t="s">
        <v>130</v>
      </c>
      <c r="C51" s="158" t="s">
        <v>103</v>
      </c>
      <c r="D51" s="159">
        <v>6</v>
      </c>
      <c r="E51" s="149">
        <v>12500</v>
      </c>
      <c r="F51" s="95">
        <f t="shared" ref="F51" si="100">E51*$D51</f>
        <v>75000</v>
      </c>
      <c r="G51" s="144"/>
      <c r="H51" s="149">
        <v>6500</v>
      </c>
      <c r="I51" s="95">
        <f t="shared" ref="I51" si="101">H51*$D51</f>
        <v>39000</v>
      </c>
      <c r="J51" s="144"/>
      <c r="K51" s="149">
        <v>4500</v>
      </c>
      <c r="L51" s="95">
        <f t="shared" ref="L51" si="102">K51*$D51</f>
        <v>27000</v>
      </c>
      <c r="M51" s="585"/>
      <c r="N51" s="149">
        <v>4500</v>
      </c>
      <c r="O51" s="95">
        <f t="shared" ref="O51" si="103">N51*$D51</f>
        <v>27000</v>
      </c>
      <c r="P51" s="585"/>
      <c r="Q51" s="593">
        <v>8000</v>
      </c>
      <c r="R51" s="95">
        <f t="shared" ref="R51" si="104">Q51*$D51</f>
        <v>48000</v>
      </c>
      <c r="S51" s="585"/>
      <c r="T51" s="593">
        <v>5500</v>
      </c>
      <c r="U51" s="95">
        <f t="shared" ref="U51" si="105">T51*$D51</f>
        <v>33000</v>
      </c>
      <c r="V51" s="585"/>
      <c r="W51" s="593">
        <v>8000</v>
      </c>
      <c r="X51" s="95">
        <f t="shared" ref="X51" si="106">W51*$D51</f>
        <v>48000</v>
      </c>
      <c r="Y51" s="585"/>
      <c r="Z51" s="593">
        <v>7000</v>
      </c>
      <c r="AA51" s="95">
        <f t="shared" ref="AA51" si="107">Z51*$D51</f>
        <v>42000</v>
      </c>
      <c r="AB51" s="585"/>
      <c r="AC51" s="886">
        <f>MIN(E51:Y51)</f>
        <v>4500</v>
      </c>
      <c r="AD51" s="739">
        <f t="shared" ref="AD51" si="108">AC51*$D51</f>
        <v>27000</v>
      </c>
      <c r="AE51" s="900"/>
    </row>
    <row r="52" spans="1:31" s="139" customFormat="1">
      <c r="A52" s="157"/>
      <c r="B52" s="151"/>
      <c r="C52" s="158"/>
      <c r="D52" s="159"/>
      <c r="E52" s="149"/>
      <c r="F52" s="95"/>
      <c r="G52" s="144"/>
      <c r="H52" s="149"/>
      <c r="I52" s="95"/>
      <c r="J52" s="144"/>
      <c r="K52" s="149"/>
      <c r="L52" s="95"/>
      <c r="M52" s="585"/>
      <c r="N52" s="149"/>
      <c r="O52" s="95"/>
      <c r="P52" s="585"/>
      <c r="Q52" s="149"/>
      <c r="R52" s="95"/>
      <c r="S52" s="585"/>
      <c r="T52" s="149"/>
      <c r="U52" s="95"/>
      <c r="V52" s="585"/>
      <c r="W52" s="149"/>
      <c r="X52" s="95"/>
      <c r="Y52" s="585"/>
      <c r="Z52" s="149"/>
      <c r="AA52" s="95"/>
      <c r="AB52" s="585"/>
      <c r="AC52" s="738"/>
      <c r="AD52" s="739"/>
      <c r="AE52" s="900"/>
    </row>
    <row r="53" spans="1:31" s="166" customFormat="1" ht="30">
      <c r="A53" s="160"/>
      <c r="B53" s="161" t="s">
        <v>131</v>
      </c>
      <c r="C53" s="162"/>
      <c r="D53" s="163"/>
      <c r="E53" s="164"/>
      <c r="F53" s="165">
        <f>SUM(F45:F52)</f>
        <v>120500</v>
      </c>
      <c r="G53" s="165"/>
      <c r="H53" s="164"/>
      <c r="I53" s="165">
        <f>SUM(I45:I52)</f>
        <v>77500</v>
      </c>
      <c r="J53" s="165"/>
      <c r="K53" s="164"/>
      <c r="L53" s="165">
        <f>SUM(L45:L52)</f>
        <v>55000</v>
      </c>
      <c r="M53" s="580"/>
      <c r="N53" s="164"/>
      <c r="O53" s="165">
        <f>SUM(O45:O52)</f>
        <v>55000</v>
      </c>
      <c r="P53" s="580"/>
      <c r="Q53" s="164"/>
      <c r="R53" s="165">
        <f>SUM(R45:R52)</f>
        <v>92500</v>
      </c>
      <c r="S53" s="580"/>
      <c r="T53" s="164"/>
      <c r="U53" s="165">
        <f>SUM(U45:U52)</f>
        <v>61500</v>
      </c>
      <c r="V53" s="580"/>
      <c r="W53" s="164"/>
      <c r="X53" s="165">
        <f>SUM(X45:X52)</f>
        <v>91000</v>
      </c>
      <c r="Y53" s="580"/>
      <c r="Z53" s="164"/>
      <c r="AA53" s="165">
        <f>SUM(AA45:AA52)</f>
        <v>83000</v>
      </c>
      <c r="AB53" s="580"/>
      <c r="AC53" s="902"/>
      <c r="AD53" s="903">
        <f>SUM(AD45:AD52)</f>
        <v>49500</v>
      </c>
      <c r="AE53" s="891"/>
    </row>
    <row r="54" spans="1:31" s="70" customFormat="1">
      <c r="A54" s="85"/>
      <c r="B54" s="100"/>
      <c r="C54" s="98"/>
      <c r="D54" s="91"/>
      <c r="E54" s="167"/>
      <c r="F54" s="73"/>
      <c r="G54" s="73"/>
      <c r="H54" s="167"/>
      <c r="I54" s="73"/>
      <c r="J54" s="73"/>
      <c r="K54" s="167"/>
      <c r="L54" s="73"/>
      <c r="M54" s="586"/>
      <c r="N54" s="167"/>
      <c r="O54" s="73"/>
      <c r="P54" s="586"/>
      <c r="Q54" s="167"/>
      <c r="R54" s="73"/>
      <c r="S54" s="586"/>
      <c r="T54" s="167"/>
      <c r="U54" s="73"/>
      <c r="V54" s="586"/>
      <c r="W54" s="167"/>
      <c r="X54" s="73"/>
      <c r="Y54" s="586"/>
      <c r="Z54" s="167"/>
      <c r="AA54" s="73"/>
      <c r="AB54" s="586"/>
      <c r="AC54" s="904"/>
      <c r="AD54" s="883"/>
      <c r="AE54" s="905"/>
    </row>
    <row r="55" spans="1:31">
      <c r="A55" s="80"/>
      <c r="B55" s="81" t="s">
        <v>132</v>
      </c>
      <c r="C55" s="168"/>
      <c r="D55" s="169"/>
      <c r="E55" s="170"/>
      <c r="F55" s="110">
        <f>F53+F39+F26</f>
        <v>303500</v>
      </c>
      <c r="G55" s="110"/>
      <c r="H55" s="170"/>
      <c r="I55" s="110">
        <f>I53+I39+I26</f>
        <v>211100</v>
      </c>
      <c r="J55" s="110"/>
      <c r="K55" s="170"/>
      <c r="L55" s="110">
        <f>L53+L39+L26</f>
        <v>184150</v>
      </c>
      <c r="M55" s="572"/>
      <c r="N55" s="170"/>
      <c r="O55" s="110">
        <f>O53+O39+O26</f>
        <v>184150</v>
      </c>
      <c r="P55" s="572"/>
      <c r="Q55" s="170"/>
      <c r="R55" s="110">
        <f>R53+R39+R26</f>
        <v>216200</v>
      </c>
      <c r="S55" s="572"/>
      <c r="T55" s="170"/>
      <c r="U55" s="110">
        <f>U53+U39+U26</f>
        <v>169700</v>
      </c>
      <c r="V55" s="572"/>
      <c r="W55" s="170"/>
      <c r="X55" s="110">
        <f>X53+X39+X26</f>
        <v>406400</v>
      </c>
      <c r="Y55" s="572"/>
      <c r="Z55" s="170"/>
      <c r="AA55" s="110">
        <f>AA53+AA39+AA26</f>
        <v>203050</v>
      </c>
      <c r="AB55" s="572"/>
      <c r="AC55" s="906"/>
      <c r="AD55" s="890">
        <f>AD53+AD39+AD26</f>
        <v>128000</v>
      </c>
      <c r="AE55" s="894"/>
    </row>
    <row r="56" spans="1:31">
      <c r="A56" s="89"/>
      <c r="B56" s="171"/>
      <c r="C56" s="172"/>
      <c r="D56" s="173"/>
      <c r="E56" s="174"/>
      <c r="F56" s="175"/>
      <c r="G56" s="175"/>
      <c r="H56" s="174"/>
      <c r="I56" s="175"/>
      <c r="J56" s="175"/>
      <c r="K56" s="174"/>
      <c r="L56" s="175"/>
      <c r="M56" s="587"/>
      <c r="N56" s="174"/>
      <c r="O56" s="175"/>
      <c r="P56" s="587"/>
      <c r="Q56" s="174"/>
      <c r="R56" s="175"/>
      <c r="S56" s="587"/>
      <c r="T56" s="174"/>
      <c r="U56" s="175"/>
      <c r="V56" s="587"/>
      <c r="W56" s="174"/>
      <c r="X56" s="175"/>
      <c r="Y56" s="587"/>
      <c r="Z56" s="174"/>
      <c r="AA56" s="175"/>
      <c r="AB56" s="587"/>
      <c r="AC56" s="174"/>
      <c r="AD56" s="175"/>
      <c r="AE56" s="587"/>
    </row>
    <row r="57" spans="1:31">
      <c r="A57" s="176"/>
      <c r="B57" s="177" t="s">
        <v>133</v>
      </c>
      <c r="C57" s="123"/>
      <c r="D57" s="178"/>
      <c r="E57" s="72"/>
      <c r="F57" s="72"/>
      <c r="G57" s="72"/>
      <c r="H57" s="72"/>
      <c r="I57" s="72"/>
      <c r="J57" s="72"/>
      <c r="K57" s="72"/>
      <c r="L57" s="72"/>
      <c r="M57" s="587"/>
      <c r="N57" s="72"/>
      <c r="O57" s="72"/>
      <c r="P57" s="587"/>
      <c r="Q57" s="72"/>
      <c r="R57" s="72"/>
      <c r="S57" s="587"/>
      <c r="T57" s="72"/>
      <c r="U57" s="72"/>
      <c r="V57" s="587"/>
      <c r="W57" s="72"/>
      <c r="X57" s="72"/>
      <c r="Y57" s="587"/>
      <c r="Z57" s="72"/>
      <c r="AA57" s="72"/>
      <c r="AB57" s="587"/>
      <c r="AC57" s="72"/>
      <c r="AD57" s="72"/>
      <c r="AE57" s="587"/>
    </row>
    <row r="58" spans="1:31">
      <c r="A58" s="89"/>
      <c r="B58" s="179" t="s">
        <v>134</v>
      </c>
      <c r="C58" s="180"/>
      <c r="D58" s="181"/>
      <c r="E58" s="182"/>
      <c r="F58" s="183"/>
      <c r="G58" s="183"/>
      <c r="H58" s="182"/>
      <c r="I58" s="183"/>
      <c r="J58" s="183"/>
      <c r="K58" s="182"/>
      <c r="L58" s="183"/>
      <c r="M58" s="587"/>
      <c r="N58" s="182"/>
      <c r="O58" s="183"/>
      <c r="P58" s="587"/>
      <c r="Q58" s="182"/>
      <c r="R58" s="183"/>
      <c r="S58" s="587"/>
      <c r="T58" s="182"/>
      <c r="U58" s="183"/>
      <c r="V58" s="587"/>
      <c r="W58" s="182"/>
      <c r="X58" s="183"/>
      <c r="Y58" s="587"/>
      <c r="Z58" s="182"/>
      <c r="AA58" s="183"/>
      <c r="AB58" s="587"/>
      <c r="AC58" s="182"/>
      <c r="AD58" s="183"/>
      <c r="AE58" s="587"/>
    </row>
    <row r="59" spans="1:31" ht="25.5">
      <c r="A59" s="89"/>
      <c r="B59" s="179" t="s">
        <v>135</v>
      </c>
      <c r="C59" s="180"/>
      <c r="D59" s="181"/>
      <c r="E59" s="182"/>
      <c r="F59" s="183"/>
      <c r="G59" s="183"/>
      <c r="H59" s="182"/>
      <c r="I59" s="183"/>
      <c r="J59" s="183"/>
      <c r="K59" s="182"/>
      <c r="L59" s="183"/>
      <c r="N59" s="182"/>
      <c r="O59" s="183"/>
      <c r="Q59" s="182"/>
      <c r="R59" s="183"/>
      <c r="T59" s="182"/>
      <c r="U59" s="183"/>
      <c r="W59" s="182"/>
      <c r="X59" s="183"/>
      <c r="Z59" s="182"/>
      <c r="AA59" s="183"/>
      <c r="AC59" s="182"/>
      <c r="AD59" s="183"/>
    </row>
    <row r="60" spans="1:31">
      <c r="A60" s="89"/>
      <c r="B60" s="179" t="s">
        <v>136</v>
      </c>
      <c r="C60" s="180"/>
      <c r="D60" s="181"/>
      <c r="E60" s="182"/>
      <c r="F60" s="183"/>
      <c r="G60" s="183"/>
      <c r="H60" s="182"/>
      <c r="I60" s="183"/>
      <c r="J60" s="183"/>
      <c r="K60" s="182"/>
      <c r="L60" s="183"/>
      <c r="N60" s="182"/>
      <c r="O60" s="183"/>
      <c r="Q60" s="182"/>
      <c r="R60" s="183"/>
      <c r="T60" s="182"/>
      <c r="U60" s="183"/>
      <c r="W60" s="182"/>
      <c r="X60" s="183"/>
      <c r="Z60" s="182"/>
      <c r="AA60" s="183"/>
      <c r="AC60" s="182"/>
      <c r="AD60" s="183"/>
    </row>
  </sheetData>
  <autoFilter ref="A5:AE55"/>
  <mergeCells count="43">
    <mergeCell ref="I5:I6"/>
    <mergeCell ref="J5:J6"/>
    <mergeCell ref="T4:V4"/>
    <mergeCell ref="T5:T6"/>
    <mergeCell ref="U5:U6"/>
    <mergeCell ref="V5:V6"/>
    <mergeCell ref="M5:M6"/>
    <mergeCell ref="K4:M4"/>
    <mergeCell ref="R5:R6"/>
    <mergeCell ref="S5:S6"/>
    <mergeCell ref="K5:K6"/>
    <mergeCell ref="L5:L6"/>
    <mergeCell ref="N4:P4"/>
    <mergeCell ref="N5:N6"/>
    <mergeCell ref="H4:J4"/>
    <mergeCell ref="AC4:AE4"/>
    <mergeCell ref="AC5:AC6"/>
    <mergeCell ref="AD5:AD6"/>
    <mergeCell ref="AE5:AE6"/>
    <mergeCell ref="O5:O6"/>
    <mergeCell ref="P5:P6"/>
    <mergeCell ref="Z4:AB4"/>
    <mergeCell ref="Z5:Z6"/>
    <mergeCell ref="AA5:AA6"/>
    <mergeCell ref="AB5:AB6"/>
    <mergeCell ref="W4:Y4"/>
    <mergeCell ref="W5:W6"/>
    <mergeCell ref="X5:X6"/>
    <mergeCell ref="Y5:Y6"/>
    <mergeCell ref="Q4:S4"/>
    <mergeCell ref="Q5:Q6"/>
    <mergeCell ref="A1:F1"/>
    <mergeCell ref="A2:C2"/>
    <mergeCell ref="A3:B3"/>
    <mergeCell ref="A5:A6"/>
    <mergeCell ref="B5:B6"/>
    <mergeCell ref="C5:C6"/>
    <mergeCell ref="D5:D6"/>
    <mergeCell ref="E5:E6"/>
    <mergeCell ref="F5:F6"/>
    <mergeCell ref="E4:G4"/>
    <mergeCell ref="G5:G6"/>
    <mergeCell ref="H5:H6"/>
  </mergeCells>
  <pageMargins left="0.7" right="0.7" top="0.75" bottom="0.75" header="0.3" footer="0.3"/>
  <pageSetup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7"/>
  <sheetViews>
    <sheetView topLeftCell="I1" zoomScale="85" zoomScaleNormal="85" zoomScaleSheetLayoutView="85" workbookViewId="0">
      <selection activeCell="M1" sqref="M1:N1048576"/>
    </sheetView>
  </sheetViews>
  <sheetFormatPr defaultRowHeight="17.25"/>
  <cols>
    <col min="1" max="1" width="6.140625" style="600" customWidth="1"/>
    <col min="2" max="2" width="68.85546875" style="630" customWidth="1"/>
    <col min="3" max="3" width="11.28515625" style="600" customWidth="1"/>
    <col min="4" max="4" width="7.28515625" style="600" customWidth="1"/>
    <col min="5" max="5" width="11.28515625" style="600" customWidth="1"/>
    <col min="6" max="6" width="19.140625" style="631" customWidth="1"/>
    <col min="7" max="7" width="11.28515625" style="600" customWidth="1"/>
    <col min="8" max="8" width="19.140625" style="631" customWidth="1"/>
    <col min="9" max="9" width="11.28515625" style="600" customWidth="1"/>
    <col min="10" max="10" width="19.140625" style="631" customWidth="1"/>
    <col min="11" max="11" width="11.28515625" style="600" customWidth="1"/>
    <col min="12" max="12" width="19.140625" style="631" customWidth="1"/>
    <col min="13" max="13" width="11.28515625" style="600" customWidth="1"/>
    <col min="14" max="14" width="19.140625" style="631" customWidth="1"/>
    <col min="15" max="15" width="11.28515625" style="600" customWidth="1"/>
    <col min="16" max="16" width="19.140625" style="631" customWidth="1"/>
    <col min="17" max="17" width="11.28515625" style="600" customWidth="1"/>
    <col min="18" max="18" width="19.140625" style="631" customWidth="1"/>
    <col min="19" max="19" width="11.28515625" style="600" customWidth="1"/>
    <col min="20" max="20" width="19.140625" style="631" customWidth="1"/>
    <col min="21" max="21" width="11.28515625" style="600" customWidth="1"/>
    <col min="22" max="22" width="19.140625" style="631" customWidth="1"/>
    <col min="23" max="265" width="9.140625" style="600"/>
    <col min="266" max="266" width="9.140625" style="632"/>
    <col min="267" max="267" width="6.140625" style="632" customWidth="1"/>
    <col min="268" max="268" width="68.85546875" style="632" customWidth="1"/>
    <col min="269" max="269" width="11.28515625" style="632" customWidth="1"/>
    <col min="270" max="270" width="7.28515625" style="632" customWidth="1"/>
    <col min="271" max="271" width="11.28515625" style="632" customWidth="1"/>
    <col min="272" max="272" width="19.140625" style="632" customWidth="1"/>
    <col min="273" max="522" width="9.140625" style="632"/>
    <col min="523" max="523" width="6.140625" style="632" customWidth="1"/>
    <col min="524" max="524" width="68.85546875" style="632" customWidth="1"/>
    <col min="525" max="525" width="11.28515625" style="632" customWidth="1"/>
    <col min="526" max="526" width="7.28515625" style="632" customWidth="1"/>
    <col min="527" max="527" width="11.28515625" style="632" customWidth="1"/>
    <col min="528" max="528" width="19.140625" style="632" customWidth="1"/>
    <col min="529" max="778" width="9.140625" style="632"/>
    <col min="779" max="779" width="6.140625" style="632" customWidth="1"/>
    <col min="780" max="780" width="68.85546875" style="632" customWidth="1"/>
    <col min="781" max="781" width="11.28515625" style="632" customWidth="1"/>
    <col min="782" max="782" width="7.28515625" style="632" customWidth="1"/>
    <col min="783" max="783" width="11.28515625" style="632" customWidth="1"/>
    <col min="784" max="784" width="19.140625" style="632" customWidth="1"/>
    <col min="785" max="1034" width="9.140625" style="632"/>
    <col min="1035" max="1035" width="6.140625" style="632" customWidth="1"/>
    <col min="1036" max="1036" width="68.85546875" style="632" customWidth="1"/>
    <col min="1037" max="1037" width="11.28515625" style="632" customWidth="1"/>
    <col min="1038" max="1038" width="7.28515625" style="632" customWidth="1"/>
    <col min="1039" max="1039" width="11.28515625" style="632" customWidth="1"/>
    <col min="1040" max="1040" width="19.140625" style="632" customWidth="1"/>
    <col min="1041" max="1290" width="9.140625" style="632"/>
    <col min="1291" max="1291" width="6.140625" style="632" customWidth="1"/>
    <col min="1292" max="1292" width="68.85546875" style="632" customWidth="1"/>
    <col min="1293" max="1293" width="11.28515625" style="632" customWidth="1"/>
    <col min="1294" max="1294" width="7.28515625" style="632" customWidth="1"/>
    <col min="1295" max="1295" width="11.28515625" style="632" customWidth="1"/>
    <col min="1296" max="1296" width="19.140625" style="632" customWidth="1"/>
    <col min="1297" max="1546" width="9.140625" style="632"/>
    <col min="1547" max="1547" width="6.140625" style="632" customWidth="1"/>
    <col min="1548" max="1548" width="68.85546875" style="632" customWidth="1"/>
    <col min="1549" max="1549" width="11.28515625" style="632" customWidth="1"/>
    <col min="1550" max="1550" width="7.28515625" style="632" customWidth="1"/>
    <col min="1551" max="1551" width="11.28515625" style="632" customWidth="1"/>
    <col min="1552" max="1552" width="19.140625" style="632" customWidth="1"/>
    <col min="1553" max="1802" width="9.140625" style="632"/>
    <col min="1803" max="1803" width="6.140625" style="632" customWidth="1"/>
    <col min="1804" max="1804" width="68.85546875" style="632" customWidth="1"/>
    <col min="1805" max="1805" width="11.28515625" style="632" customWidth="1"/>
    <col min="1806" max="1806" width="7.28515625" style="632" customWidth="1"/>
    <col min="1807" max="1807" width="11.28515625" style="632" customWidth="1"/>
    <col min="1808" max="1808" width="19.140625" style="632" customWidth="1"/>
    <col min="1809" max="2058" width="9.140625" style="632"/>
    <col min="2059" max="2059" width="6.140625" style="632" customWidth="1"/>
    <col min="2060" max="2060" width="68.85546875" style="632" customWidth="1"/>
    <col min="2061" max="2061" width="11.28515625" style="632" customWidth="1"/>
    <col min="2062" max="2062" width="7.28515625" style="632" customWidth="1"/>
    <col min="2063" max="2063" width="11.28515625" style="632" customWidth="1"/>
    <col min="2064" max="2064" width="19.140625" style="632" customWidth="1"/>
    <col min="2065" max="2314" width="9.140625" style="632"/>
    <col min="2315" max="2315" width="6.140625" style="632" customWidth="1"/>
    <col min="2316" max="2316" width="68.85546875" style="632" customWidth="1"/>
    <col min="2317" max="2317" width="11.28515625" style="632" customWidth="1"/>
    <col min="2318" max="2318" width="7.28515625" style="632" customWidth="1"/>
    <col min="2319" max="2319" width="11.28515625" style="632" customWidth="1"/>
    <col min="2320" max="2320" width="19.140625" style="632" customWidth="1"/>
    <col min="2321" max="2570" width="9.140625" style="632"/>
    <col min="2571" max="2571" width="6.140625" style="632" customWidth="1"/>
    <col min="2572" max="2572" width="68.85546875" style="632" customWidth="1"/>
    <col min="2573" max="2573" width="11.28515625" style="632" customWidth="1"/>
    <col min="2574" max="2574" width="7.28515625" style="632" customWidth="1"/>
    <col min="2575" max="2575" width="11.28515625" style="632" customWidth="1"/>
    <col min="2576" max="2576" width="19.140625" style="632" customWidth="1"/>
    <col min="2577" max="2826" width="9.140625" style="632"/>
    <col min="2827" max="2827" width="6.140625" style="632" customWidth="1"/>
    <col min="2828" max="2828" width="68.85546875" style="632" customWidth="1"/>
    <col min="2829" max="2829" width="11.28515625" style="632" customWidth="1"/>
    <col min="2830" max="2830" width="7.28515625" style="632" customWidth="1"/>
    <col min="2831" max="2831" width="11.28515625" style="632" customWidth="1"/>
    <col min="2832" max="2832" width="19.140625" style="632" customWidth="1"/>
    <col min="2833" max="3082" width="9.140625" style="632"/>
    <col min="3083" max="3083" width="6.140625" style="632" customWidth="1"/>
    <col min="3084" max="3084" width="68.85546875" style="632" customWidth="1"/>
    <col min="3085" max="3085" width="11.28515625" style="632" customWidth="1"/>
    <col min="3086" max="3086" width="7.28515625" style="632" customWidth="1"/>
    <col min="3087" max="3087" width="11.28515625" style="632" customWidth="1"/>
    <col min="3088" max="3088" width="19.140625" style="632" customWidth="1"/>
    <col min="3089" max="3338" width="9.140625" style="632"/>
    <col min="3339" max="3339" width="6.140625" style="632" customWidth="1"/>
    <col min="3340" max="3340" width="68.85546875" style="632" customWidth="1"/>
    <col min="3341" max="3341" width="11.28515625" style="632" customWidth="1"/>
    <col min="3342" max="3342" width="7.28515625" style="632" customWidth="1"/>
    <col min="3343" max="3343" width="11.28515625" style="632" customWidth="1"/>
    <col min="3344" max="3344" width="19.140625" style="632" customWidth="1"/>
    <col min="3345" max="3594" width="9.140625" style="632"/>
    <col min="3595" max="3595" width="6.140625" style="632" customWidth="1"/>
    <col min="3596" max="3596" width="68.85546875" style="632" customWidth="1"/>
    <col min="3597" max="3597" width="11.28515625" style="632" customWidth="1"/>
    <col min="3598" max="3598" width="7.28515625" style="632" customWidth="1"/>
    <col min="3599" max="3599" width="11.28515625" style="632" customWidth="1"/>
    <col min="3600" max="3600" width="19.140625" style="632" customWidth="1"/>
    <col min="3601" max="3850" width="9.140625" style="632"/>
    <col min="3851" max="3851" width="6.140625" style="632" customWidth="1"/>
    <col min="3852" max="3852" width="68.85546875" style="632" customWidth="1"/>
    <col min="3853" max="3853" width="11.28515625" style="632" customWidth="1"/>
    <col min="3854" max="3854" width="7.28515625" style="632" customWidth="1"/>
    <col min="3855" max="3855" width="11.28515625" style="632" customWidth="1"/>
    <col min="3856" max="3856" width="19.140625" style="632" customWidth="1"/>
    <col min="3857" max="4106" width="9.140625" style="632"/>
    <col min="4107" max="4107" width="6.140625" style="632" customWidth="1"/>
    <col min="4108" max="4108" width="68.85546875" style="632" customWidth="1"/>
    <col min="4109" max="4109" width="11.28515625" style="632" customWidth="1"/>
    <col min="4110" max="4110" width="7.28515625" style="632" customWidth="1"/>
    <col min="4111" max="4111" width="11.28515625" style="632" customWidth="1"/>
    <col min="4112" max="4112" width="19.140625" style="632" customWidth="1"/>
    <col min="4113" max="4362" width="9.140625" style="632"/>
    <col min="4363" max="4363" width="6.140625" style="632" customWidth="1"/>
    <col min="4364" max="4364" width="68.85546875" style="632" customWidth="1"/>
    <col min="4365" max="4365" width="11.28515625" style="632" customWidth="1"/>
    <col min="4366" max="4366" width="7.28515625" style="632" customWidth="1"/>
    <col min="4367" max="4367" width="11.28515625" style="632" customWidth="1"/>
    <col min="4368" max="4368" width="19.140625" style="632" customWidth="1"/>
    <col min="4369" max="4618" width="9.140625" style="632"/>
    <col min="4619" max="4619" width="6.140625" style="632" customWidth="1"/>
    <col min="4620" max="4620" width="68.85546875" style="632" customWidth="1"/>
    <col min="4621" max="4621" width="11.28515625" style="632" customWidth="1"/>
    <col min="4622" max="4622" width="7.28515625" style="632" customWidth="1"/>
    <col min="4623" max="4623" width="11.28515625" style="632" customWidth="1"/>
    <col min="4624" max="4624" width="19.140625" style="632" customWidth="1"/>
    <col min="4625" max="4874" width="9.140625" style="632"/>
    <col min="4875" max="4875" width="6.140625" style="632" customWidth="1"/>
    <col min="4876" max="4876" width="68.85546875" style="632" customWidth="1"/>
    <col min="4877" max="4877" width="11.28515625" style="632" customWidth="1"/>
    <col min="4878" max="4878" width="7.28515625" style="632" customWidth="1"/>
    <col min="4879" max="4879" width="11.28515625" style="632" customWidth="1"/>
    <col min="4880" max="4880" width="19.140625" style="632" customWidth="1"/>
    <col min="4881" max="5130" width="9.140625" style="632"/>
    <col min="5131" max="5131" width="6.140625" style="632" customWidth="1"/>
    <col min="5132" max="5132" width="68.85546875" style="632" customWidth="1"/>
    <col min="5133" max="5133" width="11.28515625" style="632" customWidth="1"/>
    <col min="5134" max="5134" width="7.28515625" style="632" customWidth="1"/>
    <col min="5135" max="5135" width="11.28515625" style="632" customWidth="1"/>
    <col min="5136" max="5136" width="19.140625" style="632" customWidth="1"/>
    <col min="5137" max="5386" width="9.140625" style="632"/>
    <col min="5387" max="5387" width="6.140625" style="632" customWidth="1"/>
    <col min="5388" max="5388" width="68.85546875" style="632" customWidth="1"/>
    <col min="5389" max="5389" width="11.28515625" style="632" customWidth="1"/>
    <col min="5390" max="5390" width="7.28515625" style="632" customWidth="1"/>
    <col min="5391" max="5391" width="11.28515625" style="632" customWidth="1"/>
    <col min="5392" max="5392" width="19.140625" style="632" customWidth="1"/>
    <col min="5393" max="5642" width="9.140625" style="632"/>
    <col min="5643" max="5643" width="6.140625" style="632" customWidth="1"/>
    <col min="5644" max="5644" width="68.85546875" style="632" customWidth="1"/>
    <col min="5645" max="5645" width="11.28515625" style="632" customWidth="1"/>
    <col min="5646" max="5646" width="7.28515625" style="632" customWidth="1"/>
    <col min="5647" max="5647" width="11.28515625" style="632" customWidth="1"/>
    <col min="5648" max="5648" width="19.140625" style="632" customWidth="1"/>
    <col min="5649" max="5898" width="9.140625" style="632"/>
    <col min="5899" max="5899" width="6.140625" style="632" customWidth="1"/>
    <col min="5900" max="5900" width="68.85546875" style="632" customWidth="1"/>
    <col min="5901" max="5901" width="11.28515625" style="632" customWidth="1"/>
    <col min="5902" max="5902" width="7.28515625" style="632" customWidth="1"/>
    <col min="5903" max="5903" width="11.28515625" style="632" customWidth="1"/>
    <col min="5904" max="5904" width="19.140625" style="632" customWidth="1"/>
    <col min="5905" max="6154" width="9.140625" style="632"/>
    <col min="6155" max="6155" width="6.140625" style="632" customWidth="1"/>
    <col min="6156" max="6156" width="68.85546875" style="632" customWidth="1"/>
    <col min="6157" max="6157" width="11.28515625" style="632" customWidth="1"/>
    <col min="6158" max="6158" width="7.28515625" style="632" customWidth="1"/>
    <col min="6159" max="6159" width="11.28515625" style="632" customWidth="1"/>
    <col min="6160" max="6160" width="19.140625" style="632" customWidth="1"/>
    <col min="6161" max="6410" width="9.140625" style="632"/>
    <col min="6411" max="6411" width="6.140625" style="632" customWidth="1"/>
    <col min="6412" max="6412" width="68.85546875" style="632" customWidth="1"/>
    <col min="6413" max="6413" width="11.28515625" style="632" customWidth="1"/>
    <col min="6414" max="6414" width="7.28515625" style="632" customWidth="1"/>
    <col min="6415" max="6415" width="11.28515625" style="632" customWidth="1"/>
    <col min="6416" max="6416" width="19.140625" style="632" customWidth="1"/>
    <col min="6417" max="6666" width="9.140625" style="632"/>
    <col min="6667" max="6667" width="6.140625" style="632" customWidth="1"/>
    <col min="6668" max="6668" width="68.85546875" style="632" customWidth="1"/>
    <col min="6669" max="6669" width="11.28515625" style="632" customWidth="1"/>
    <col min="6670" max="6670" width="7.28515625" style="632" customWidth="1"/>
    <col min="6671" max="6671" width="11.28515625" style="632" customWidth="1"/>
    <col min="6672" max="6672" width="19.140625" style="632" customWidth="1"/>
    <col min="6673" max="6922" width="9.140625" style="632"/>
    <col min="6923" max="6923" width="6.140625" style="632" customWidth="1"/>
    <col min="6924" max="6924" width="68.85546875" style="632" customWidth="1"/>
    <col min="6925" max="6925" width="11.28515625" style="632" customWidth="1"/>
    <col min="6926" max="6926" width="7.28515625" style="632" customWidth="1"/>
    <col min="6927" max="6927" width="11.28515625" style="632" customWidth="1"/>
    <col min="6928" max="6928" width="19.140625" style="632" customWidth="1"/>
    <col min="6929" max="7178" width="9.140625" style="632"/>
    <col min="7179" max="7179" width="6.140625" style="632" customWidth="1"/>
    <col min="7180" max="7180" width="68.85546875" style="632" customWidth="1"/>
    <col min="7181" max="7181" width="11.28515625" style="632" customWidth="1"/>
    <col min="7182" max="7182" width="7.28515625" style="632" customWidth="1"/>
    <col min="7183" max="7183" width="11.28515625" style="632" customWidth="1"/>
    <col min="7184" max="7184" width="19.140625" style="632" customWidth="1"/>
    <col min="7185" max="7434" width="9.140625" style="632"/>
    <col min="7435" max="7435" width="6.140625" style="632" customWidth="1"/>
    <col min="7436" max="7436" width="68.85546875" style="632" customWidth="1"/>
    <col min="7437" max="7437" width="11.28515625" style="632" customWidth="1"/>
    <col min="7438" max="7438" width="7.28515625" style="632" customWidth="1"/>
    <col min="7439" max="7439" width="11.28515625" style="632" customWidth="1"/>
    <col min="7440" max="7440" width="19.140625" style="632" customWidth="1"/>
    <col min="7441" max="7690" width="9.140625" style="632"/>
    <col min="7691" max="7691" width="6.140625" style="632" customWidth="1"/>
    <col min="7692" max="7692" width="68.85546875" style="632" customWidth="1"/>
    <col min="7693" max="7693" width="11.28515625" style="632" customWidth="1"/>
    <col min="7694" max="7694" width="7.28515625" style="632" customWidth="1"/>
    <col min="7695" max="7695" width="11.28515625" style="632" customWidth="1"/>
    <col min="7696" max="7696" width="19.140625" style="632" customWidth="1"/>
    <col min="7697" max="7946" width="9.140625" style="632"/>
    <col min="7947" max="7947" width="6.140625" style="632" customWidth="1"/>
    <col min="7948" max="7948" width="68.85546875" style="632" customWidth="1"/>
    <col min="7949" max="7949" width="11.28515625" style="632" customWidth="1"/>
    <col min="7950" max="7950" width="7.28515625" style="632" customWidth="1"/>
    <col min="7951" max="7951" width="11.28515625" style="632" customWidth="1"/>
    <col min="7952" max="7952" width="19.140625" style="632" customWidth="1"/>
    <col min="7953" max="8202" width="9.140625" style="632"/>
    <col min="8203" max="8203" width="6.140625" style="632" customWidth="1"/>
    <col min="8204" max="8204" width="68.85546875" style="632" customWidth="1"/>
    <col min="8205" max="8205" width="11.28515625" style="632" customWidth="1"/>
    <col min="8206" max="8206" width="7.28515625" style="632" customWidth="1"/>
    <col min="8207" max="8207" width="11.28515625" style="632" customWidth="1"/>
    <col min="8208" max="8208" width="19.140625" style="632" customWidth="1"/>
    <col min="8209" max="8458" width="9.140625" style="632"/>
    <col min="8459" max="8459" width="6.140625" style="632" customWidth="1"/>
    <col min="8460" max="8460" width="68.85546875" style="632" customWidth="1"/>
    <col min="8461" max="8461" width="11.28515625" style="632" customWidth="1"/>
    <col min="8462" max="8462" width="7.28515625" style="632" customWidth="1"/>
    <col min="8463" max="8463" width="11.28515625" style="632" customWidth="1"/>
    <col min="8464" max="8464" width="19.140625" style="632" customWidth="1"/>
    <col min="8465" max="8714" width="9.140625" style="632"/>
    <col min="8715" max="8715" width="6.140625" style="632" customWidth="1"/>
    <col min="8716" max="8716" width="68.85546875" style="632" customWidth="1"/>
    <col min="8717" max="8717" width="11.28515625" style="632" customWidth="1"/>
    <col min="8718" max="8718" width="7.28515625" style="632" customWidth="1"/>
    <col min="8719" max="8719" width="11.28515625" style="632" customWidth="1"/>
    <col min="8720" max="8720" width="19.140625" style="632" customWidth="1"/>
    <col min="8721" max="8970" width="9.140625" style="632"/>
    <col min="8971" max="8971" width="6.140625" style="632" customWidth="1"/>
    <col min="8972" max="8972" width="68.85546875" style="632" customWidth="1"/>
    <col min="8973" max="8973" width="11.28515625" style="632" customWidth="1"/>
    <col min="8974" max="8974" width="7.28515625" style="632" customWidth="1"/>
    <col min="8975" max="8975" width="11.28515625" style="632" customWidth="1"/>
    <col min="8976" max="8976" width="19.140625" style="632" customWidth="1"/>
    <col min="8977" max="9226" width="9.140625" style="632"/>
    <col min="9227" max="9227" width="6.140625" style="632" customWidth="1"/>
    <col min="9228" max="9228" width="68.85546875" style="632" customWidth="1"/>
    <col min="9229" max="9229" width="11.28515625" style="632" customWidth="1"/>
    <col min="9230" max="9230" width="7.28515625" style="632" customWidth="1"/>
    <col min="9231" max="9231" width="11.28515625" style="632" customWidth="1"/>
    <col min="9232" max="9232" width="19.140625" style="632" customWidth="1"/>
    <col min="9233" max="9482" width="9.140625" style="632"/>
    <col min="9483" max="9483" width="6.140625" style="632" customWidth="1"/>
    <col min="9484" max="9484" width="68.85546875" style="632" customWidth="1"/>
    <col min="9485" max="9485" width="11.28515625" style="632" customWidth="1"/>
    <col min="9486" max="9486" width="7.28515625" style="632" customWidth="1"/>
    <col min="9487" max="9487" width="11.28515625" style="632" customWidth="1"/>
    <col min="9488" max="9488" width="19.140625" style="632" customWidth="1"/>
    <col min="9489" max="9738" width="9.140625" style="632"/>
    <col min="9739" max="9739" width="6.140625" style="632" customWidth="1"/>
    <col min="9740" max="9740" width="68.85546875" style="632" customWidth="1"/>
    <col min="9741" max="9741" width="11.28515625" style="632" customWidth="1"/>
    <col min="9742" max="9742" width="7.28515625" style="632" customWidth="1"/>
    <col min="9743" max="9743" width="11.28515625" style="632" customWidth="1"/>
    <col min="9744" max="9744" width="19.140625" style="632" customWidth="1"/>
    <col min="9745" max="9994" width="9.140625" style="632"/>
    <col min="9995" max="9995" width="6.140625" style="632" customWidth="1"/>
    <col min="9996" max="9996" width="68.85546875" style="632" customWidth="1"/>
    <col min="9997" max="9997" width="11.28515625" style="632" customWidth="1"/>
    <col min="9998" max="9998" width="7.28515625" style="632" customWidth="1"/>
    <col min="9999" max="9999" width="11.28515625" style="632" customWidth="1"/>
    <col min="10000" max="10000" width="19.140625" style="632" customWidth="1"/>
    <col min="10001" max="10250" width="9.140625" style="632"/>
    <col min="10251" max="10251" width="6.140625" style="632" customWidth="1"/>
    <col min="10252" max="10252" width="68.85546875" style="632" customWidth="1"/>
    <col min="10253" max="10253" width="11.28515625" style="632" customWidth="1"/>
    <col min="10254" max="10254" width="7.28515625" style="632" customWidth="1"/>
    <col min="10255" max="10255" width="11.28515625" style="632" customWidth="1"/>
    <col min="10256" max="10256" width="19.140625" style="632" customWidth="1"/>
    <col min="10257" max="10506" width="9.140625" style="632"/>
    <col min="10507" max="10507" width="6.140625" style="632" customWidth="1"/>
    <col min="10508" max="10508" width="68.85546875" style="632" customWidth="1"/>
    <col min="10509" max="10509" width="11.28515625" style="632" customWidth="1"/>
    <col min="10510" max="10510" width="7.28515625" style="632" customWidth="1"/>
    <col min="10511" max="10511" width="11.28515625" style="632" customWidth="1"/>
    <col min="10512" max="10512" width="19.140625" style="632" customWidth="1"/>
    <col min="10513" max="10762" width="9.140625" style="632"/>
    <col min="10763" max="10763" width="6.140625" style="632" customWidth="1"/>
    <col min="10764" max="10764" width="68.85546875" style="632" customWidth="1"/>
    <col min="10765" max="10765" width="11.28515625" style="632" customWidth="1"/>
    <col min="10766" max="10766" width="7.28515625" style="632" customWidth="1"/>
    <col min="10767" max="10767" width="11.28515625" style="632" customWidth="1"/>
    <col min="10768" max="10768" width="19.140625" style="632" customWidth="1"/>
    <col min="10769" max="11018" width="9.140625" style="632"/>
    <col min="11019" max="11019" width="6.140625" style="632" customWidth="1"/>
    <col min="11020" max="11020" width="68.85546875" style="632" customWidth="1"/>
    <col min="11021" max="11021" width="11.28515625" style="632" customWidth="1"/>
    <col min="11022" max="11022" width="7.28515625" style="632" customWidth="1"/>
    <col min="11023" max="11023" width="11.28515625" style="632" customWidth="1"/>
    <col min="11024" max="11024" width="19.140625" style="632" customWidth="1"/>
    <col min="11025" max="11274" width="9.140625" style="632"/>
    <col min="11275" max="11275" width="6.140625" style="632" customWidth="1"/>
    <col min="11276" max="11276" width="68.85546875" style="632" customWidth="1"/>
    <col min="11277" max="11277" width="11.28515625" style="632" customWidth="1"/>
    <col min="11278" max="11278" width="7.28515625" style="632" customWidth="1"/>
    <col min="11279" max="11279" width="11.28515625" style="632" customWidth="1"/>
    <col min="11280" max="11280" width="19.140625" style="632" customWidth="1"/>
    <col min="11281" max="11530" width="9.140625" style="632"/>
    <col min="11531" max="11531" width="6.140625" style="632" customWidth="1"/>
    <col min="11532" max="11532" width="68.85546875" style="632" customWidth="1"/>
    <col min="11533" max="11533" width="11.28515625" style="632" customWidth="1"/>
    <col min="11534" max="11534" width="7.28515625" style="632" customWidth="1"/>
    <col min="11535" max="11535" width="11.28515625" style="632" customWidth="1"/>
    <col min="11536" max="11536" width="19.140625" style="632" customWidth="1"/>
    <col min="11537" max="11786" width="9.140625" style="632"/>
    <col min="11787" max="11787" width="6.140625" style="632" customWidth="1"/>
    <col min="11788" max="11788" width="68.85546875" style="632" customWidth="1"/>
    <col min="11789" max="11789" width="11.28515625" style="632" customWidth="1"/>
    <col min="11790" max="11790" width="7.28515625" style="632" customWidth="1"/>
    <col min="11791" max="11791" width="11.28515625" style="632" customWidth="1"/>
    <col min="11792" max="11792" width="19.140625" style="632" customWidth="1"/>
    <col min="11793" max="12042" width="9.140625" style="632"/>
    <col min="12043" max="12043" width="6.140625" style="632" customWidth="1"/>
    <col min="12044" max="12044" width="68.85546875" style="632" customWidth="1"/>
    <col min="12045" max="12045" width="11.28515625" style="632" customWidth="1"/>
    <col min="12046" max="12046" width="7.28515625" style="632" customWidth="1"/>
    <col min="12047" max="12047" width="11.28515625" style="632" customWidth="1"/>
    <col min="12048" max="12048" width="19.140625" style="632" customWidth="1"/>
    <col min="12049" max="12298" width="9.140625" style="632"/>
    <col min="12299" max="12299" width="6.140625" style="632" customWidth="1"/>
    <col min="12300" max="12300" width="68.85546875" style="632" customWidth="1"/>
    <col min="12301" max="12301" width="11.28515625" style="632" customWidth="1"/>
    <col min="12302" max="12302" width="7.28515625" style="632" customWidth="1"/>
    <col min="12303" max="12303" width="11.28515625" style="632" customWidth="1"/>
    <col min="12304" max="12304" width="19.140625" style="632" customWidth="1"/>
    <col min="12305" max="12554" width="9.140625" style="632"/>
    <col min="12555" max="12555" width="6.140625" style="632" customWidth="1"/>
    <col min="12556" max="12556" width="68.85546875" style="632" customWidth="1"/>
    <col min="12557" max="12557" width="11.28515625" style="632" customWidth="1"/>
    <col min="12558" max="12558" width="7.28515625" style="632" customWidth="1"/>
    <col min="12559" max="12559" width="11.28515625" style="632" customWidth="1"/>
    <col min="12560" max="12560" width="19.140625" style="632" customWidth="1"/>
    <col min="12561" max="12810" width="9.140625" style="632"/>
    <col min="12811" max="12811" width="6.140625" style="632" customWidth="1"/>
    <col min="12812" max="12812" width="68.85546875" style="632" customWidth="1"/>
    <col min="12813" max="12813" width="11.28515625" style="632" customWidth="1"/>
    <col min="12814" max="12814" width="7.28515625" style="632" customWidth="1"/>
    <col min="12815" max="12815" width="11.28515625" style="632" customWidth="1"/>
    <col min="12816" max="12816" width="19.140625" style="632" customWidth="1"/>
    <col min="12817" max="13066" width="9.140625" style="632"/>
    <col min="13067" max="13067" width="6.140625" style="632" customWidth="1"/>
    <col min="13068" max="13068" width="68.85546875" style="632" customWidth="1"/>
    <col min="13069" max="13069" width="11.28515625" style="632" customWidth="1"/>
    <col min="13070" max="13070" width="7.28515625" style="632" customWidth="1"/>
    <col min="13071" max="13071" width="11.28515625" style="632" customWidth="1"/>
    <col min="13072" max="13072" width="19.140625" style="632" customWidth="1"/>
    <col min="13073" max="13322" width="9.140625" style="632"/>
    <col min="13323" max="13323" width="6.140625" style="632" customWidth="1"/>
    <col min="13324" max="13324" width="68.85546875" style="632" customWidth="1"/>
    <col min="13325" max="13325" width="11.28515625" style="632" customWidth="1"/>
    <col min="13326" max="13326" width="7.28515625" style="632" customWidth="1"/>
    <col min="13327" max="13327" width="11.28515625" style="632" customWidth="1"/>
    <col min="13328" max="13328" width="19.140625" style="632" customWidth="1"/>
    <col min="13329" max="13578" width="9.140625" style="632"/>
    <col min="13579" max="13579" width="6.140625" style="632" customWidth="1"/>
    <col min="13580" max="13580" width="68.85546875" style="632" customWidth="1"/>
    <col min="13581" max="13581" width="11.28515625" style="632" customWidth="1"/>
    <col min="13582" max="13582" width="7.28515625" style="632" customWidth="1"/>
    <col min="13583" max="13583" width="11.28515625" style="632" customWidth="1"/>
    <col min="13584" max="13584" width="19.140625" style="632" customWidth="1"/>
    <col min="13585" max="13834" width="9.140625" style="632"/>
    <col min="13835" max="13835" width="6.140625" style="632" customWidth="1"/>
    <col min="13836" max="13836" width="68.85546875" style="632" customWidth="1"/>
    <col min="13837" max="13837" width="11.28515625" style="632" customWidth="1"/>
    <col min="13838" max="13838" width="7.28515625" style="632" customWidth="1"/>
    <col min="13839" max="13839" width="11.28515625" style="632" customWidth="1"/>
    <col min="13840" max="13840" width="19.140625" style="632" customWidth="1"/>
    <col min="13841" max="14090" width="9.140625" style="632"/>
    <col min="14091" max="14091" width="6.140625" style="632" customWidth="1"/>
    <col min="14092" max="14092" width="68.85546875" style="632" customWidth="1"/>
    <col min="14093" max="14093" width="11.28515625" style="632" customWidth="1"/>
    <col min="14094" max="14094" width="7.28515625" style="632" customWidth="1"/>
    <col min="14095" max="14095" width="11.28515625" style="632" customWidth="1"/>
    <col min="14096" max="14096" width="19.140625" style="632" customWidth="1"/>
    <col min="14097" max="14346" width="9.140625" style="632"/>
    <col min="14347" max="14347" width="6.140625" style="632" customWidth="1"/>
    <col min="14348" max="14348" width="68.85546875" style="632" customWidth="1"/>
    <col min="14349" max="14349" width="11.28515625" style="632" customWidth="1"/>
    <col min="14350" max="14350" width="7.28515625" style="632" customWidth="1"/>
    <col min="14351" max="14351" width="11.28515625" style="632" customWidth="1"/>
    <col min="14352" max="14352" width="19.140625" style="632" customWidth="1"/>
    <col min="14353" max="14602" width="9.140625" style="632"/>
    <col min="14603" max="14603" width="6.140625" style="632" customWidth="1"/>
    <col min="14604" max="14604" width="68.85546875" style="632" customWidth="1"/>
    <col min="14605" max="14605" width="11.28515625" style="632" customWidth="1"/>
    <col min="14606" max="14606" width="7.28515625" style="632" customWidth="1"/>
    <col min="14607" max="14607" width="11.28515625" style="632" customWidth="1"/>
    <col min="14608" max="14608" width="19.140625" style="632" customWidth="1"/>
    <col min="14609" max="14858" width="9.140625" style="632"/>
    <col min="14859" max="14859" width="6.140625" style="632" customWidth="1"/>
    <col min="14860" max="14860" width="68.85546875" style="632" customWidth="1"/>
    <col min="14861" max="14861" width="11.28515625" style="632" customWidth="1"/>
    <col min="14862" max="14862" width="7.28515625" style="632" customWidth="1"/>
    <col min="14863" max="14863" width="11.28515625" style="632" customWidth="1"/>
    <col min="14864" max="14864" width="19.140625" style="632" customWidth="1"/>
    <col min="14865" max="15114" width="9.140625" style="632"/>
    <col min="15115" max="15115" width="6.140625" style="632" customWidth="1"/>
    <col min="15116" max="15116" width="68.85546875" style="632" customWidth="1"/>
    <col min="15117" max="15117" width="11.28515625" style="632" customWidth="1"/>
    <col min="15118" max="15118" width="7.28515625" style="632" customWidth="1"/>
    <col min="15119" max="15119" width="11.28515625" style="632" customWidth="1"/>
    <col min="15120" max="15120" width="19.140625" style="632" customWidth="1"/>
    <col min="15121" max="15370" width="9.140625" style="632"/>
    <col min="15371" max="15371" width="6.140625" style="632" customWidth="1"/>
    <col min="15372" max="15372" width="68.85546875" style="632" customWidth="1"/>
    <col min="15373" max="15373" width="11.28515625" style="632" customWidth="1"/>
    <col min="15374" max="15374" width="7.28515625" style="632" customWidth="1"/>
    <col min="15375" max="15375" width="11.28515625" style="632" customWidth="1"/>
    <col min="15376" max="15376" width="19.140625" style="632" customWidth="1"/>
    <col min="15377" max="15626" width="9.140625" style="632"/>
    <col min="15627" max="15627" width="6.140625" style="632" customWidth="1"/>
    <col min="15628" max="15628" width="68.85546875" style="632" customWidth="1"/>
    <col min="15629" max="15629" width="11.28515625" style="632" customWidth="1"/>
    <col min="15630" max="15630" width="7.28515625" style="632" customWidth="1"/>
    <col min="15631" max="15631" width="11.28515625" style="632" customWidth="1"/>
    <col min="15632" max="15632" width="19.140625" style="632" customWidth="1"/>
    <col min="15633" max="15882" width="9.140625" style="632"/>
    <col min="15883" max="15883" width="6.140625" style="632" customWidth="1"/>
    <col min="15884" max="15884" width="68.85546875" style="632" customWidth="1"/>
    <col min="15885" max="15885" width="11.28515625" style="632" customWidth="1"/>
    <col min="15886" max="15886" width="7.28515625" style="632" customWidth="1"/>
    <col min="15887" max="15887" width="11.28515625" style="632" customWidth="1"/>
    <col min="15888" max="15888" width="19.140625" style="632" customWidth="1"/>
    <col min="15889" max="16138" width="9.140625" style="632"/>
    <col min="16139" max="16139" width="6.140625" style="632" customWidth="1"/>
    <col min="16140" max="16140" width="68.85546875" style="632" customWidth="1"/>
    <col min="16141" max="16141" width="11.28515625" style="632" customWidth="1"/>
    <col min="16142" max="16142" width="7.28515625" style="632" customWidth="1"/>
    <col min="16143" max="16143" width="11.28515625" style="632" customWidth="1"/>
    <col min="16144" max="16144" width="19.140625" style="632" customWidth="1"/>
    <col min="16145" max="16384" width="9.140625" style="632"/>
  </cols>
  <sheetData>
    <row r="1" spans="1:22">
      <c r="A1" s="598"/>
      <c r="B1" s="598"/>
      <c r="C1" s="598"/>
      <c r="D1" s="598"/>
      <c r="E1" s="598"/>
      <c r="F1" s="599"/>
      <c r="G1" s="598"/>
      <c r="H1" s="599"/>
      <c r="I1" s="598"/>
      <c r="J1" s="599"/>
      <c r="K1" s="598"/>
      <c r="L1" s="599"/>
      <c r="M1" s="598"/>
      <c r="N1" s="599"/>
      <c r="O1" s="598"/>
      <c r="P1" s="599"/>
      <c r="Q1" s="598"/>
      <c r="R1" s="599"/>
      <c r="S1" s="598"/>
      <c r="T1" s="599"/>
      <c r="U1" s="598"/>
      <c r="V1" s="599"/>
    </row>
    <row r="2" spans="1:22">
      <c r="A2" s="598"/>
      <c r="B2" s="598"/>
      <c r="C2" s="598"/>
      <c r="D2" s="598"/>
      <c r="E2" s="601" t="s">
        <v>588</v>
      </c>
      <c r="F2" s="599" t="s">
        <v>589</v>
      </c>
      <c r="G2" s="601" t="s">
        <v>588</v>
      </c>
      <c r="H2" s="599" t="s">
        <v>589</v>
      </c>
      <c r="I2" s="601" t="s">
        <v>588</v>
      </c>
      <c r="J2" s="599" t="s">
        <v>589</v>
      </c>
      <c r="K2" s="601" t="s">
        <v>588</v>
      </c>
      <c r="L2" s="599" t="s">
        <v>589</v>
      </c>
      <c r="M2" s="601" t="s">
        <v>588</v>
      </c>
      <c r="N2" s="599" t="s">
        <v>589</v>
      </c>
      <c r="O2" s="601" t="s">
        <v>588</v>
      </c>
      <c r="P2" s="599" t="s">
        <v>589</v>
      </c>
      <c r="Q2" s="601" t="s">
        <v>588</v>
      </c>
      <c r="R2" s="599" t="s">
        <v>589</v>
      </c>
      <c r="S2" s="601" t="s">
        <v>588</v>
      </c>
      <c r="T2" s="599" t="s">
        <v>589</v>
      </c>
      <c r="U2" s="601" t="s">
        <v>588</v>
      </c>
      <c r="V2" s="599" t="s">
        <v>589</v>
      </c>
    </row>
    <row r="3" spans="1:22" s="603" customFormat="1">
      <c r="A3" s="602"/>
      <c r="B3" s="1032" t="s">
        <v>590</v>
      </c>
      <c r="C3" s="1032"/>
      <c r="D3" s="1032"/>
      <c r="E3" s="1032"/>
      <c r="F3" s="1032"/>
      <c r="G3" s="1032"/>
      <c r="H3" s="1032"/>
      <c r="I3" s="1032"/>
      <c r="J3" s="1032"/>
      <c r="K3" s="724"/>
      <c r="L3" s="724"/>
    </row>
    <row r="4" spans="1:22" s="603" customFormat="1">
      <c r="A4" s="1032" t="s">
        <v>591</v>
      </c>
      <c r="B4" s="1032"/>
      <c r="C4" s="1032"/>
      <c r="D4" s="1032"/>
      <c r="E4" s="1032"/>
      <c r="F4" s="1032"/>
      <c r="G4" s="1032"/>
      <c r="H4" s="1032"/>
      <c r="I4" s="1032"/>
      <c r="J4" s="1032"/>
      <c r="K4" s="724"/>
      <c r="L4" s="724"/>
    </row>
    <row r="5" spans="1:22" s="603" customFormat="1">
      <c r="A5" s="1027" t="s">
        <v>592</v>
      </c>
      <c r="B5" s="1027" t="s">
        <v>593</v>
      </c>
      <c r="C5" s="1027" t="s">
        <v>594</v>
      </c>
      <c r="D5" s="1027" t="s">
        <v>595</v>
      </c>
      <c r="E5" s="1024" t="s">
        <v>90</v>
      </c>
      <c r="F5" s="1024" t="s">
        <v>596</v>
      </c>
      <c r="G5" s="1024" t="s">
        <v>90</v>
      </c>
      <c r="H5" s="1024" t="s">
        <v>596</v>
      </c>
      <c r="I5" s="1024" t="s">
        <v>90</v>
      </c>
      <c r="J5" s="1024" t="s">
        <v>596</v>
      </c>
      <c r="K5" s="1024" t="s">
        <v>90</v>
      </c>
      <c r="L5" s="1024" t="s">
        <v>596</v>
      </c>
      <c r="M5" s="1024" t="s">
        <v>90</v>
      </c>
      <c r="N5" s="1024" t="s">
        <v>596</v>
      </c>
      <c r="O5" s="1024" t="s">
        <v>90</v>
      </c>
      <c r="P5" s="1024" t="s">
        <v>596</v>
      </c>
      <c r="Q5" s="1024" t="s">
        <v>90</v>
      </c>
      <c r="R5" s="1024" t="s">
        <v>596</v>
      </c>
      <c r="S5" s="1024" t="s">
        <v>90</v>
      </c>
      <c r="T5" s="1024" t="s">
        <v>596</v>
      </c>
      <c r="U5" s="1028" t="s">
        <v>90</v>
      </c>
      <c r="V5" s="1028" t="s">
        <v>596</v>
      </c>
    </row>
    <row r="6" spans="1:22" s="603" customFormat="1">
      <c r="A6" s="1027"/>
      <c r="B6" s="1027"/>
      <c r="C6" s="1027"/>
      <c r="D6" s="1027"/>
      <c r="E6" s="1027"/>
      <c r="F6" s="1024"/>
      <c r="G6" s="1027"/>
      <c r="H6" s="1024"/>
      <c r="I6" s="1027"/>
      <c r="J6" s="1024"/>
      <c r="K6" s="1027"/>
      <c r="L6" s="1024"/>
      <c r="M6" s="1027"/>
      <c r="N6" s="1024"/>
      <c r="O6" s="1027"/>
      <c r="P6" s="1024"/>
      <c r="Q6" s="1027"/>
      <c r="R6" s="1024"/>
      <c r="S6" s="1027"/>
      <c r="T6" s="1024"/>
      <c r="U6" s="1029"/>
      <c r="V6" s="1028"/>
    </row>
    <row r="7" spans="1:22" ht="18.399999999999999" customHeight="1">
      <c r="A7" s="604"/>
      <c r="B7" s="605"/>
      <c r="C7" s="604"/>
      <c r="D7" s="604"/>
      <c r="E7" s="1025" t="s">
        <v>638</v>
      </c>
      <c r="F7" s="1026"/>
      <c r="G7" s="1025" t="s">
        <v>636</v>
      </c>
      <c r="H7" s="1026"/>
      <c r="I7" s="1025" t="s">
        <v>631</v>
      </c>
      <c r="J7" s="1026"/>
      <c r="K7" s="1025" t="s">
        <v>632</v>
      </c>
      <c r="L7" s="1026"/>
      <c r="M7" s="1025" t="s">
        <v>639</v>
      </c>
      <c r="N7" s="1026"/>
      <c r="O7" s="1025" t="s">
        <v>640</v>
      </c>
      <c r="P7" s="1026"/>
      <c r="Q7" s="1025" t="s">
        <v>641</v>
      </c>
      <c r="R7" s="1026"/>
      <c r="S7" s="1025" t="s">
        <v>642</v>
      </c>
      <c r="T7" s="1026"/>
      <c r="U7" s="1030" t="s">
        <v>634</v>
      </c>
      <c r="V7" s="1031"/>
    </row>
    <row r="8" spans="1:22" ht="189.75">
      <c r="A8" s="606">
        <v>1</v>
      </c>
      <c r="B8" s="607" t="s">
        <v>597</v>
      </c>
      <c r="C8" s="606"/>
      <c r="D8" s="608"/>
      <c r="E8" s="608"/>
      <c r="F8" s="609"/>
      <c r="G8" s="608"/>
      <c r="H8" s="609"/>
      <c r="I8" s="608"/>
      <c r="J8" s="609"/>
      <c r="K8" s="608"/>
      <c r="L8" s="609"/>
      <c r="M8" s="608"/>
      <c r="N8" s="609"/>
      <c r="O8" s="608"/>
      <c r="P8" s="609"/>
      <c r="Q8" s="608"/>
      <c r="R8" s="609"/>
      <c r="S8" s="608"/>
      <c r="T8" s="609"/>
      <c r="U8" s="907"/>
      <c r="V8" s="908"/>
    </row>
    <row r="9" spans="1:22">
      <c r="A9" s="606" t="s">
        <v>598</v>
      </c>
      <c r="B9" s="610" t="s">
        <v>599</v>
      </c>
      <c r="C9" s="611">
        <v>60</v>
      </c>
      <c r="D9" s="611" t="s">
        <v>398</v>
      </c>
      <c r="E9" s="608">
        <v>1475</v>
      </c>
      <c r="F9" s="609">
        <f>$C9*E9</f>
        <v>88500</v>
      </c>
      <c r="G9" s="608">
        <v>1150</v>
      </c>
      <c r="H9" s="609">
        <f>$C9*G9</f>
        <v>69000</v>
      </c>
      <c r="I9" s="608">
        <v>750</v>
      </c>
      <c r="J9" s="609">
        <f>$C9*I9</f>
        <v>45000</v>
      </c>
      <c r="K9" s="608">
        <v>750</v>
      </c>
      <c r="L9" s="609">
        <f>$C9*K9</f>
        <v>45000</v>
      </c>
      <c r="M9" s="606">
        <v>1600</v>
      </c>
      <c r="N9" s="609">
        <f>$C9*M9</f>
        <v>96000</v>
      </c>
      <c r="O9" s="606">
        <v>1250</v>
      </c>
      <c r="P9" s="609">
        <f>$C9*O9</f>
        <v>75000</v>
      </c>
      <c r="Q9" s="705">
        <v>790</v>
      </c>
      <c r="R9" s="609">
        <f>$C9*Q9</f>
        <v>47400</v>
      </c>
      <c r="S9" s="705">
        <v>750</v>
      </c>
      <c r="T9" s="609">
        <f>$C9*S9</f>
        <v>45000</v>
      </c>
      <c r="U9" s="909">
        <f>MIN(E9:R9)</f>
        <v>750</v>
      </c>
      <c r="V9" s="908">
        <f>$C9*U9</f>
        <v>45000</v>
      </c>
    </row>
    <row r="10" spans="1:22">
      <c r="A10" s="606" t="s">
        <v>600</v>
      </c>
      <c r="B10" s="610" t="s">
        <v>601</v>
      </c>
      <c r="C10" s="611">
        <v>10</v>
      </c>
      <c r="D10" s="611" t="s">
        <v>398</v>
      </c>
      <c r="E10" s="608">
        <v>1575</v>
      </c>
      <c r="F10" s="609">
        <f>$C10*E10</f>
        <v>15750</v>
      </c>
      <c r="G10" s="608">
        <v>1250</v>
      </c>
      <c r="H10" s="609">
        <f>$C10*G10</f>
        <v>12500</v>
      </c>
      <c r="I10" s="608">
        <v>950</v>
      </c>
      <c r="J10" s="609">
        <f>$C10*I10</f>
        <v>9500</v>
      </c>
      <c r="K10" s="608">
        <v>950</v>
      </c>
      <c r="L10" s="609">
        <f>$C10*K10</f>
        <v>9500</v>
      </c>
      <c r="M10" s="606">
        <v>1800</v>
      </c>
      <c r="N10" s="609">
        <f>$C10*M10</f>
        <v>18000</v>
      </c>
      <c r="O10" s="606">
        <v>1500</v>
      </c>
      <c r="P10" s="609">
        <f>$C10*O10</f>
        <v>15000</v>
      </c>
      <c r="Q10" s="705">
        <v>880</v>
      </c>
      <c r="R10" s="609">
        <f>$C10*Q10</f>
        <v>8800</v>
      </c>
      <c r="S10" s="705">
        <v>880</v>
      </c>
      <c r="T10" s="609">
        <f>$C10*S10</f>
        <v>8800</v>
      </c>
      <c r="U10" s="909">
        <f>MIN(E10:R10)</f>
        <v>880</v>
      </c>
      <c r="V10" s="908">
        <f>$C10*U10</f>
        <v>8800</v>
      </c>
    </row>
    <row r="11" spans="1:22">
      <c r="A11" s="606" t="s">
        <v>602</v>
      </c>
      <c r="B11" s="610" t="s">
        <v>603</v>
      </c>
      <c r="C11" s="611">
        <v>5</v>
      </c>
      <c r="D11" s="611" t="s">
        <v>398</v>
      </c>
      <c r="E11" s="608">
        <v>1675</v>
      </c>
      <c r="F11" s="609">
        <f>$C11*E11</f>
        <v>8375</v>
      </c>
      <c r="G11" s="608">
        <v>1350</v>
      </c>
      <c r="H11" s="609">
        <f>$C11*G11</f>
        <v>6750</v>
      </c>
      <c r="I11" s="608">
        <v>1340</v>
      </c>
      <c r="J11" s="609">
        <f>$C11*I11</f>
        <v>6700</v>
      </c>
      <c r="K11" s="608">
        <v>1340</v>
      </c>
      <c r="L11" s="609">
        <f>$C11*K11</f>
        <v>6700</v>
      </c>
      <c r="M11" s="606">
        <v>2400</v>
      </c>
      <c r="N11" s="609">
        <f>$C11*M11</f>
        <v>12000</v>
      </c>
      <c r="O11" s="606">
        <v>1600</v>
      </c>
      <c r="P11" s="609">
        <f>$C11*O11</f>
        <v>8000</v>
      </c>
      <c r="Q11" s="705">
        <v>945</v>
      </c>
      <c r="R11" s="609">
        <f>$C11*Q11</f>
        <v>4725</v>
      </c>
      <c r="S11" s="705">
        <v>945</v>
      </c>
      <c r="T11" s="609">
        <f>$C11*S11</f>
        <v>4725</v>
      </c>
      <c r="U11" s="909">
        <f>MIN(E11:R11)</f>
        <v>945</v>
      </c>
      <c r="V11" s="908">
        <f>$C11*U11</f>
        <v>4725</v>
      </c>
    </row>
    <row r="12" spans="1:22">
      <c r="A12" s="606" t="s">
        <v>604</v>
      </c>
      <c r="B12" s="610" t="s">
        <v>605</v>
      </c>
      <c r="C12" s="611">
        <v>15</v>
      </c>
      <c r="D12" s="611" t="s">
        <v>398</v>
      </c>
      <c r="E12" s="608">
        <v>1775</v>
      </c>
      <c r="F12" s="609">
        <f>$C12*E12</f>
        <v>26625</v>
      </c>
      <c r="G12" s="608">
        <v>1450</v>
      </c>
      <c r="H12" s="609">
        <f>$C12*G12</f>
        <v>21750</v>
      </c>
      <c r="I12" s="608">
        <v>1750</v>
      </c>
      <c r="J12" s="609">
        <f>$C12*I12</f>
        <v>26250</v>
      </c>
      <c r="K12" s="608">
        <v>1750</v>
      </c>
      <c r="L12" s="609">
        <f>$C12*K12</f>
        <v>26250</v>
      </c>
      <c r="M12" s="606">
        <v>3000</v>
      </c>
      <c r="N12" s="609">
        <f>$C12*M12</f>
        <v>45000</v>
      </c>
      <c r="O12" s="606">
        <v>1800</v>
      </c>
      <c r="P12" s="609">
        <f>$C12*O12</f>
        <v>27000</v>
      </c>
      <c r="Q12" s="705">
        <v>1080</v>
      </c>
      <c r="R12" s="609">
        <f>$C12*Q12</f>
        <v>16200</v>
      </c>
      <c r="S12" s="705">
        <v>1080</v>
      </c>
      <c r="T12" s="609">
        <f>$C12*S12</f>
        <v>16200</v>
      </c>
      <c r="U12" s="909">
        <f>MIN(E12:R12)</f>
        <v>1080</v>
      </c>
      <c r="V12" s="908">
        <f>$C12*U12</f>
        <v>16200</v>
      </c>
    </row>
    <row r="13" spans="1:22">
      <c r="A13" s="606" t="s">
        <v>606</v>
      </c>
      <c r="B13" s="610" t="s">
        <v>607</v>
      </c>
      <c r="C13" s="611">
        <v>5</v>
      </c>
      <c r="D13" s="611" t="s">
        <v>398</v>
      </c>
      <c r="E13" s="608">
        <v>1875</v>
      </c>
      <c r="F13" s="609">
        <f>$C13*E13</f>
        <v>9375</v>
      </c>
      <c r="G13" s="608">
        <v>1550</v>
      </c>
      <c r="H13" s="609">
        <f>$C13*G13</f>
        <v>7750</v>
      </c>
      <c r="I13" s="608">
        <v>2500</v>
      </c>
      <c r="J13" s="609">
        <f>$C13*I13</f>
        <v>12500</v>
      </c>
      <c r="K13" s="608">
        <v>2500</v>
      </c>
      <c r="L13" s="609">
        <f>$C13*K13</f>
        <v>12500</v>
      </c>
      <c r="M13" s="606">
        <v>3600</v>
      </c>
      <c r="N13" s="609">
        <f>$C13*M13</f>
        <v>18000</v>
      </c>
      <c r="O13" s="606">
        <v>2200</v>
      </c>
      <c r="P13" s="609">
        <f>$C13*O13</f>
        <v>11000</v>
      </c>
      <c r="Q13" s="705">
        <v>1280</v>
      </c>
      <c r="R13" s="609">
        <f>$C13*Q13</f>
        <v>6400</v>
      </c>
      <c r="S13" s="705">
        <v>1280</v>
      </c>
      <c r="T13" s="609">
        <f>$C13*S13</f>
        <v>6400</v>
      </c>
      <c r="U13" s="909">
        <f>MIN(E13:R13)</f>
        <v>1280</v>
      </c>
      <c r="V13" s="908">
        <f>$C13*U13</f>
        <v>6400</v>
      </c>
    </row>
    <row r="14" spans="1:22">
      <c r="A14" s="612"/>
      <c r="B14" s="613"/>
      <c r="C14" s="612"/>
      <c r="D14" s="612"/>
      <c r="E14" s="614"/>
      <c r="F14" s="609"/>
      <c r="G14" s="614"/>
      <c r="H14" s="609"/>
      <c r="I14" s="614"/>
      <c r="J14" s="609"/>
      <c r="K14" s="614"/>
      <c r="L14" s="609"/>
      <c r="M14" s="614"/>
      <c r="N14" s="609"/>
      <c r="O14" s="614"/>
      <c r="P14" s="609"/>
      <c r="Q14" s="706"/>
      <c r="R14" s="609"/>
      <c r="S14" s="706"/>
      <c r="T14" s="609"/>
      <c r="U14" s="910"/>
      <c r="V14" s="908"/>
    </row>
    <row r="15" spans="1:22" ht="34.5">
      <c r="A15" s="615">
        <v>2</v>
      </c>
      <c r="B15" s="616" t="s">
        <v>608</v>
      </c>
      <c r="C15" s="615">
        <v>5</v>
      </c>
      <c r="D15" s="615" t="s">
        <v>481</v>
      </c>
      <c r="E15" s="617">
        <v>1250</v>
      </c>
      <c r="F15" s="609">
        <f>$C15*E15</f>
        <v>6250</v>
      </c>
      <c r="G15" s="617">
        <v>950</v>
      </c>
      <c r="H15" s="609">
        <f>$C15*G15</f>
        <v>4750</v>
      </c>
      <c r="I15" s="617">
        <v>1450</v>
      </c>
      <c r="J15" s="609">
        <f>$C15*I15</f>
        <v>7250</v>
      </c>
      <c r="K15" s="617">
        <v>1450</v>
      </c>
      <c r="L15" s="609">
        <f>$C15*K15</f>
        <v>7250</v>
      </c>
      <c r="M15" s="617">
        <v>4500</v>
      </c>
      <c r="N15" s="609">
        <f>$C15*M15</f>
        <v>22500</v>
      </c>
      <c r="O15" s="617">
        <v>3000</v>
      </c>
      <c r="P15" s="609">
        <f>$C15*O15</f>
        <v>15000</v>
      </c>
      <c r="Q15" s="707">
        <v>850</v>
      </c>
      <c r="R15" s="609">
        <f>$C15*Q15</f>
        <v>4250</v>
      </c>
      <c r="S15" s="707">
        <v>850</v>
      </c>
      <c r="T15" s="609">
        <f>$C15*S15</f>
        <v>4250</v>
      </c>
      <c r="U15" s="909">
        <f>MIN(E15:R15)</f>
        <v>850</v>
      </c>
      <c r="V15" s="908">
        <f>$C15*U15</f>
        <v>4250</v>
      </c>
    </row>
    <row r="16" spans="1:22">
      <c r="A16" s="615"/>
      <c r="B16" s="618"/>
      <c r="C16" s="615"/>
      <c r="D16" s="615"/>
      <c r="E16" s="617"/>
      <c r="F16" s="609"/>
      <c r="G16" s="617"/>
      <c r="H16" s="609"/>
      <c r="I16" s="617"/>
      <c r="J16" s="609"/>
      <c r="K16" s="617"/>
      <c r="L16" s="609"/>
      <c r="M16" s="617"/>
      <c r="N16" s="609"/>
      <c r="O16" s="617"/>
      <c r="P16" s="609"/>
      <c r="Q16" s="707"/>
      <c r="R16" s="609"/>
      <c r="S16" s="707"/>
      <c r="T16" s="609"/>
      <c r="U16" s="911"/>
      <c r="V16" s="908"/>
    </row>
    <row r="17" spans="1:22" ht="51.75">
      <c r="A17" s="615">
        <v>3</v>
      </c>
      <c r="B17" s="616" t="s">
        <v>609</v>
      </c>
      <c r="C17" s="615">
        <v>7</v>
      </c>
      <c r="D17" s="615" t="s">
        <v>481</v>
      </c>
      <c r="E17" s="617">
        <v>1350</v>
      </c>
      <c r="F17" s="609">
        <f>$C17*E17</f>
        <v>9450</v>
      </c>
      <c r="G17" s="617">
        <v>1150</v>
      </c>
      <c r="H17" s="609">
        <f>$C17*G17</f>
        <v>8050</v>
      </c>
      <c r="I17" s="617"/>
      <c r="J17" s="609">
        <f>$C17*I17</f>
        <v>0</v>
      </c>
      <c r="K17" s="617"/>
      <c r="L17" s="609">
        <f>$C17*K17</f>
        <v>0</v>
      </c>
      <c r="M17" s="617">
        <v>5400</v>
      </c>
      <c r="N17" s="609">
        <f>$C17*M17</f>
        <v>37800</v>
      </c>
      <c r="O17" s="617">
        <v>3500</v>
      </c>
      <c r="P17" s="609">
        <f>$C17*O17</f>
        <v>24500</v>
      </c>
      <c r="Q17" s="707">
        <v>1550</v>
      </c>
      <c r="R17" s="609">
        <f>$C17*Q17</f>
        <v>10850</v>
      </c>
      <c r="S17" s="707">
        <v>1450</v>
      </c>
      <c r="T17" s="609">
        <f>$C17*S17</f>
        <v>10150</v>
      </c>
      <c r="U17" s="912">
        <f>MIN(E17,M17,Q17)</f>
        <v>1350</v>
      </c>
      <c r="V17" s="908">
        <f>$C17*U17</f>
        <v>9450</v>
      </c>
    </row>
    <row r="18" spans="1:22">
      <c r="A18" s="615"/>
      <c r="B18" s="616"/>
      <c r="C18" s="615"/>
      <c r="D18" s="615"/>
      <c r="E18" s="617"/>
      <c r="F18" s="609"/>
      <c r="G18" s="617"/>
      <c r="H18" s="609"/>
      <c r="I18" s="617"/>
      <c r="J18" s="609"/>
      <c r="K18" s="617"/>
      <c r="L18" s="609"/>
      <c r="M18" s="617"/>
      <c r="N18" s="609"/>
      <c r="O18" s="617"/>
      <c r="P18" s="609"/>
      <c r="Q18" s="707"/>
      <c r="R18" s="609"/>
      <c r="S18" s="707"/>
      <c r="T18" s="609"/>
      <c r="U18" s="911"/>
      <c r="V18" s="908"/>
    </row>
    <row r="19" spans="1:22" ht="51.75">
      <c r="A19" s="615">
        <v>4</v>
      </c>
      <c r="B19" s="616" t="s">
        <v>610</v>
      </c>
      <c r="C19" s="615">
        <v>3</v>
      </c>
      <c r="D19" s="615" t="s">
        <v>481</v>
      </c>
      <c r="E19" s="617">
        <v>1250</v>
      </c>
      <c r="F19" s="609">
        <f>$C19*E19</f>
        <v>3750</v>
      </c>
      <c r="G19" s="617">
        <v>1100</v>
      </c>
      <c r="H19" s="609">
        <f>$C19*G19</f>
        <v>3300</v>
      </c>
      <c r="I19" s="617">
        <v>1450</v>
      </c>
      <c r="J19" s="609">
        <f>$C19*I19</f>
        <v>4350</v>
      </c>
      <c r="K19" s="617">
        <v>1450</v>
      </c>
      <c r="L19" s="609">
        <f>$C19*K19</f>
        <v>4350</v>
      </c>
      <c r="M19" s="617">
        <v>4500</v>
      </c>
      <c r="N19" s="609">
        <f>$C19*M19</f>
        <v>13500</v>
      </c>
      <c r="O19" s="617">
        <v>3500</v>
      </c>
      <c r="P19" s="609">
        <f>$C19*O19</f>
        <v>10500</v>
      </c>
      <c r="Q19" s="707">
        <v>1050</v>
      </c>
      <c r="R19" s="609">
        <f>$C19*Q19</f>
        <v>3150</v>
      </c>
      <c r="S19" s="707">
        <v>1050</v>
      </c>
      <c r="T19" s="609">
        <f>$C19*S19</f>
        <v>3150</v>
      </c>
      <c r="U19" s="909">
        <f>MIN(E19:R19)</f>
        <v>1050</v>
      </c>
      <c r="V19" s="908">
        <f>$C19*U19</f>
        <v>3150</v>
      </c>
    </row>
    <row r="20" spans="1:22">
      <c r="A20" s="615"/>
      <c r="B20" s="616"/>
      <c r="C20" s="615"/>
      <c r="D20" s="615"/>
      <c r="E20" s="617"/>
      <c r="F20" s="609"/>
      <c r="G20" s="617"/>
      <c r="H20" s="609"/>
      <c r="I20" s="617"/>
      <c r="J20" s="609"/>
      <c r="K20" s="617"/>
      <c r="L20" s="609"/>
      <c r="M20" s="617"/>
      <c r="N20" s="609"/>
      <c r="O20" s="617"/>
      <c r="P20" s="609"/>
      <c r="Q20" s="707"/>
      <c r="R20" s="609"/>
      <c r="S20" s="707"/>
      <c r="T20" s="609"/>
      <c r="U20" s="911"/>
      <c r="V20" s="908"/>
    </row>
    <row r="21" spans="1:22" ht="34.5">
      <c r="A21" s="615">
        <v>5</v>
      </c>
      <c r="B21" s="616" t="s">
        <v>611</v>
      </c>
      <c r="C21" s="615">
        <v>12</v>
      </c>
      <c r="D21" s="615" t="s">
        <v>481</v>
      </c>
      <c r="E21" s="617">
        <v>1450</v>
      </c>
      <c r="F21" s="609">
        <f>$C21*E21</f>
        <v>17400</v>
      </c>
      <c r="G21" s="617">
        <v>1250</v>
      </c>
      <c r="H21" s="609">
        <f>$C21*G21</f>
        <v>15000</v>
      </c>
      <c r="I21" s="617">
        <v>350</v>
      </c>
      <c r="J21" s="609">
        <f>$C21*I21</f>
        <v>4200</v>
      </c>
      <c r="K21" s="617">
        <v>350</v>
      </c>
      <c r="L21" s="609">
        <f>$C21*K21</f>
        <v>4200</v>
      </c>
      <c r="M21" s="617">
        <v>5400</v>
      </c>
      <c r="N21" s="609">
        <f>$C21*M21</f>
        <v>64800</v>
      </c>
      <c r="O21" s="617">
        <v>3500</v>
      </c>
      <c r="P21" s="609">
        <f>$C21*O21</f>
        <v>42000</v>
      </c>
      <c r="Q21" s="707">
        <v>1400</v>
      </c>
      <c r="R21" s="609">
        <f>$C21*Q21</f>
        <v>16800</v>
      </c>
      <c r="S21" s="707">
        <v>350</v>
      </c>
      <c r="T21" s="609">
        <f>$C21*S21</f>
        <v>4200</v>
      </c>
      <c r="U21" s="909">
        <f>MIN(E21:R21)</f>
        <v>350</v>
      </c>
      <c r="V21" s="908">
        <f>$C21*U21</f>
        <v>4200</v>
      </c>
    </row>
    <row r="22" spans="1:22">
      <c r="A22" s="615"/>
      <c r="B22" s="616"/>
      <c r="C22" s="615"/>
      <c r="D22" s="615"/>
      <c r="E22" s="617"/>
      <c r="F22" s="609"/>
      <c r="G22" s="617"/>
      <c r="H22" s="609"/>
      <c r="I22" s="617"/>
      <c r="J22" s="609"/>
      <c r="K22" s="617"/>
      <c r="L22" s="609"/>
      <c r="M22" s="617"/>
      <c r="N22" s="609"/>
      <c r="O22" s="617"/>
      <c r="P22" s="609"/>
      <c r="Q22" s="707"/>
      <c r="R22" s="609"/>
      <c r="S22" s="707"/>
      <c r="T22" s="609"/>
      <c r="U22" s="911"/>
      <c r="V22" s="908"/>
    </row>
    <row r="23" spans="1:22" ht="32.450000000000003" customHeight="1">
      <c r="A23" s="615">
        <v>6</v>
      </c>
      <c r="B23" s="616" t="s">
        <v>612</v>
      </c>
      <c r="C23" s="615"/>
      <c r="D23" s="615"/>
      <c r="E23" s="617"/>
      <c r="F23" s="609"/>
      <c r="G23" s="617"/>
      <c r="H23" s="609"/>
      <c r="I23" s="617"/>
      <c r="J23" s="609"/>
      <c r="K23" s="617"/>
      <c r="L23" s="609"/>
      <c r="M23" s="617"/>
      <c r="N23" s="609"/>
      <c r="O23" s="617"/>
      <c r="P23" s="609"/>
      <c r="Q23" s="707"/>
      <c r="R23" s="609"/>
      <c r="S23" s="707"/>
      <c r="T23" s="609"/>
      <c r="U23" s="911"/>
      <c r="V23" s="908"/>
    </row>
    <row r="24" spans="1:22">
      <c r="A24" s="606" t="s">
        <v>598</v>
      </c>
      <c r="B24" s="610" t="s">
        <v>613</v>
      </c>
      <c r="C24" s="611">
        <v>6</v>
      </c>
      <c r="D24" s="615" t="s">
        <v>481</v>
      </c>
      <c r="E24" s="608">
        <v>3450</v>
      </c>
      <c r="F24" s="609">
        <f t="shared" ref="F24:J25" si="0">$C24*E24</f>
        <v>20700</v>
      </c>
      <c r="G24" s="608">
        <v>3200</v>
      </c>
      <c r="H24" s="609">
        <f t="shared" ref="H24:H25" si="1">$C24*G24</f>
        <v>19200</v>
      </c>
      <c r="I24" s="608">
        <v>2700</v>
      </c>
      <c r="J24" s="609">
        <f t="shared" si="0"/>
        <v>16200</v>
      </c>
      <c r="K24" s="608">
        <v>2700</v>
      </c>
      <c r="L24" s="609">
        <f t="shared" ref="L24:L25" si="2">$C24*K24</f>
        <v>16200</v>
      </c>
      <c r="M24" s="606">
        <v>4000</v>
      </c>
      <c r="N24" s="609">
        <f t="shared" ref="N24:R24" si="3">$C24*M24</f>
        <v>24000</v>
      </c>
      <c r="O24" s="606">
        <v>3500</v>
      </c>
      <c r="P24" s="609">
        <f t="shared" ref="P24:P25" si="4">$C24*O24</f>
        <v>21000</v>
      </c>
      <c r="Q24" s="705">
        <v>3000</v>
      </c>
      <c r="R24" s="609">
        <f t="shared" si="3"/>
        <v>18000</v>
      </c>
      <c r="S24" s="705">
        <v>2850</v>
      </c>
      <c r="T24" s="609">
        <f t="shared" ref="T24:T25" si="5">$C24*S24</f>
        <v>17100</v>
      </c>
      <c r="U24" s="909">
        <f>MIN(E24:R24)</f>
        <v>2700</v>
      </c>
      <c r="V24" s="908">
        <f t="shared" ref="V24:V25" si="6">$C24*U24</f>
        <v>16200</v>
      </c>
    </row>
    <row r="25" spans="1:22">
      <c r="A25" s="606" t="s">
        <v>600</v>
      </c>
      <c r="B25" s="610" t="s">
        <v>614</v>
      </c>
      <c r="C25" s="615">
        <v>6</v>
      </c>
      <c r="D25" s="615" t="s">
        <v>481</v>
      </c>
      <c r="E25" s="617">
        <v>3850</v>
      </c>
      <c r="F25" s="609">
        <f t="shared" si="0"/>
        <v>23100</v>
      </c>
      <c r="G25" s="617">
        <v>3500</v>
      </c>
      <c r="H25" s="609">
        <f t="shared" si="1"/>
        <v>21000</v>
      </c>
      <c r="I25" s="617">
        <v>3200</v>
      </c>
      <c r="J25" s="609">
        <f t="shared" si="0"/>
        <v>19200</v>
      </c>
      <c r="K25" s="617">
        <v>3200</v>
      </c>
      <c r="L25" s="609">
        <f t="shared" si="2"/>
        <v>19200</v>
      </c>
      <c r="M25" s="617">
        <v>6000</v>
      </c>
      <c r="N25" s="609">
        <f t="shared" ref="N25:R25" si="7">$C25*M25</f>
        <v>36000</v>
      </c>
      <c r="O25" s="617">
        <v>4800</v>
      </c>
      <c r="P25" s="609">
        <f t="shared" si="4"/>
        <v>28800</v>
      </c>
      <c r="Q25" s="707">
        <v>4000</v>
      </c>
      <c r="R25" s="609">
        <f t="shared" si="7"/>
        <v>24000</v>
      </c>
      <c r="S25" s="707">
        <v>3750</v>
      </c>
      <c r="T25" s="609">
        <f t="shared" si="5"/>
        <v>22500</v>
      </c>
      <c r="U25" s="909">
        <f>MIN(E25:R25)</f>
        <v>3200</v>
      </c>
      <c r="V25" s="908">
        <f t="shared" si="6"/>
        <v>19200</v>
      </c>
    </row>
    <row r="26" spans="1:22">
      <c r="A26" s="615"/>
      <c r="B26" s="616"/>
      <c r="C26" s="615"/>
      <c r="D26" s="615"/>
      <c r="E26" s="617"/>
      <c r="F26" s="609"/>
      <c r="G26" s="617"/>
      <c r="H26" s="609"/>
      <c r="I26" s="617"/>
      <c r="J26" s="609"/>
      <c r="K26" s="617"/>
      <c r="L26" s="609"/>
      <c r="M26" s="617"/>
      <c r="N26" s="609"/>
      <c r="O26" s="617"/>
      <c r="P26" s="609"/>
      <c r="Q26" s="707"/>
      <c r="R26" s="609"/>
      <c r="S26" s="707"/>
      <c r="T26" s="609"/>
      <c r="U26" s="911"/>
      <c r="V26" s="908"/>
    </row>
    <row r="27" spans="1:22" ht="34.5">
      <c r="A27" s="615">
        <v>7</v>
      </c>
      <c r="B27" s="619" t="s">
        <v>615</v>
      </c>
      <c r="C27" s="615"/>
      <c r="D27" s="617"/>
      <c r="E27" s="620"/>
      <c r="F27" s="609"/>
      <c r="G27" s="620"/>
      <c r="H27" s="609"/>
      <c r="I27" s="620"/>
      <c r="J27" s="609"/>
      <c r="K27" s="620"/>
      <c r="L27" s="609"/>
      <c r="M27" s="664"/>
      <c r="N27" s="609"/>
      <c r="O27" s="664"/>
      <c r="P27" s="609"/>
      <c r="Q27" s="708"/>
      <c r="R27" s="609"/>
      <c r="S27" s="708"/>
      <c r="T27" s="609"/>
      <c r="U27" s="913"/>
      <c r="V27" s="908"/>
    </row>
    <row r="28" spans="1:22">
      <c r="A28" s="615" t="s">
        <v>616</v>
      </c>
      <c r="B28" s="619" t="s">
        <v>617</v>
      </c>
      <c r="C28" s="615">
        <v>1</v>
      </c>
      <c r="D28" s="617" t="s">
        <v>103</v>
      </c>
      <c r="E28" s="620">
        <v>3550</v>
      </c>
      <c r="F28" s="609">
        <f>$C28*E28</f>
        <v>3550</v>
      </c>
      <c r="G28" s="620">
        <v>3200</v>
      </c>
      <c r="H28" s="609">
        <f>$C28*G28</f>
        <v>3200</v>
      </c>
      <c r="I28" s="620">
        <v>3500</v>
      </c>
      <c r="J28" s="609">
        <f>$C28*I28</f>
        <v>3500</v>
      </c>
      <c r="K28" s="620">
        <v>3500</v>
      </c>
      <c r="L28" s="609">
        <f>$C28*K28</f>
        <v>3500</v>
      </c>
      <c r="M28" s="664">
        <v>18000</v>
      </c>
      <c r="N28" s="609">
        <f>$C28*M28</f>
        <v>18000</v>
      </c>
      <c r="O28" s="664">
        <v>6000</v>
      </c>
      <c r="P28" s="609">
        <f>$C28*O28</f>
        <v>6000</v>
      </c>
      <c r="Q28" s="708">
        <v>2250</v>
      </c>
      <c r="R28" s="609">
        <f>$C28*Q28</f>
        <v>2250</v>
      </c>
      <c r="S28" s="708">
        <v>2250</v>
      </c>
      <c r="T28" s="609">
        <f>$C28*S28</f>
        <v>2250</v>
      </c>
      <c r="U28" s="909">
        <f>MIN(E28:R28)</f>
        <v>2250</v>
      </c>
      <c r="V28" s="908">
        <f>$C28*U28</f>
        <v>2250</v>
      </c>
    </row>
    <row r="29" spans="1:22">
      <c r="A29" s="615"/>
      <c r="B29" s="616"/>
      <c r="C29" s="615"/>
      <c r="D29" s="615"/>
      <c r="E29" s="617"/>
      <c r="F29" s="609"/>
      <c r="G29" s="617"/>
      <c r="H29" s="609"/>
      <c r="I29" s="617"/>
      <c r="J29" s="609"/>
      <c r="K29" s="617"/>
      <c r="L29" s="609"/>
      <c r="M29" s="617"/>
      <c r="N29" s="609"/>
      <c r="O29" s="617"/>
      <c r="P29" s="609"/>
      <c r="Q29" s="707"/>
      <c r="R29" s="609"/>
      <c r="S29" s="707"/>
      <c r="T29" s="609"/>
      <c r="U29" s="911"/>
      <c r="V29" s="908"/>
    </row>
    <row r="30" spans="1:22" ht="78.75">
      <c r="A30" s="615">
        <v>8</v>
      </c>
      <c r="B30" s="621" t="s">
        <v>618</v>
      </c>
      <c r="C30" s="615"/>
      <c r="D30" s="622"/>
      <c r="E30" s="620"/>
      <c r="F30" s="609"/>
      <c r="G30" s="620"/>
      <c r="H30" s="609"/>
      <c r="I30" s="620"/>
      <c r="J30" s="609"/>
      <c r="K30" s="620"/>
      <c r="L30" s="609"/>
      <c r="M30" s="664"/>
      <c r="N30" s="609"/>
      <c r="O30" s="664"/>
      <c r="P30" s="609"/>
      <c r="Q30" s="708"/>
      <c r="R30" s="609"/>
      <c r="S30" s="708"/>
      <c r="T30" s="609"/>
      <c r="U30" s="913"/>
      <c r="V30" s="908"/>
    </row>
    <row r="31" spans="1:22">
      <c r="A31" s="615" t="s">
        <v>616</v>
      </c>
      <c r="B31" s="619" t="s">
        <v>619</v>
      </c>
      <c r="C31" s="615">
        <v>1</v>
      </c>
      <c r="D31" s="617" t="s">
        <v>481</v>
      </c>
      <c r="E31" s="620">
        <v>9500</v>
      </c>
      <c r="F31" s="609">
        <f>$C31*E31</f>
        <v>9500</v>
      </c>
      <c r="G31" s="620">
        <v>9000</v>
      </c>
      <c r="H31" s="609">
        <f>$C31*G31</f>
        <v>9000</v>
      </c>
      <c r="I31" s="620">
        <v>12500</v>
      </c>
      <c r="J31" s="609">
        <f>$C31*I31</f>
        <v>12500</v>
      </c>
      <c r="K31" s="620">
        <v>12500</v>
      </c>
      <c r="L31" s="609">
        <f>$C31*K31</f>
        <v>12500</v>
      </c>
      <c r="M31" s="664">
        <v>23600</v>
      </c>
      <c r="N31" s="609">
        <f>$C31*M31</f>
        <v>23600</v>
      </c>
      <c r="O31" s="664">
        <v>12500</v>
      </c>
      <c r="P31" s="609">
        <f>$C31*O31</f>
        <v>12500</v>
      </c>
      <c r="Q31" s="708">
        <v>8500</v>
      </c>
      <c r="R31" s="609">
        <f>$C31*Q31</f>
        <v>8500</v>
      </c>
      <c r="S31" s="708">
        <v>8500</v>
      </c>
      <c r="T31" s="609">
        <f>$C31*S31</f>
        <v>8500</v>
      </c>
      <c r="U31" s="909">
        <f>MIN(E31:R31)</f>
        <v>8500</v>
      </c>
      <c r="V31" s="908">
        <f>$C31*U31</f>
        <v>8500</v>
      </c>
    </row>
    <row r="32" spans="1:22">
      <c r="A32" s="615"/>
      <c r="B32" s="619"/>
      <c r="C32" s="615"/>
      <c r="D32" s="617"/>
      <c r="E32" s="620"/>
      <c r="F32" s="609"/>
      <c r="G32" s="620"/>
      <c r="H32" s="609"/>
      <c r="I32" s="620"/>
      <c r="J32" s="609"/>
      <c r="K32" s="620"/>
      <c r="L32" s="609"/>
      <c r="M32" s="620"/>
      <c r="N32" s="609"/>
      <c r="O32" s="620"/>
      <c r="P32" s="609"/>
      <c r="Q32" s="620"/>
      <c r="R32" s="609"/>
      <c r="S32" s="620"/>
      <c r="T32" s="609"/>
      <c r="U32" s="914"/>
      <c r="V32" s="908"/>
    </row>
    <row r="33" spans="1:22">
      <c r="A33" s="617"/>
      <c r="B33" s="623"/>
      <c r="C33" s="615"/>
      <c r="D33" s="617"/>
      <c r="E33" s="617"/>
      <c r="F33" s="609"/>
      <c r="G33" s="617"/>
      <c r="H33" s="609"/>
      <c r="I33" s="617"/>
      <c r="J33" s="609"/>
      <c r="K33" s="617"/>
      <c r="L33" s="609"/>
      <c r="M33" s="617"/>
      <c r="N33" s="609"/>
      <c r="O33" s="617"/>
      <c r="P33" s="609"/>
      <c r="Q33" s="617"/>
      <c r="R33" s="609"/>
      <c r="S33" s="617"/>
      <c r="T33" s="609"/>
      <c r="U33" s="915"/>
      <c r="V33" s="908"/>
    </row>
    <row r="34" spans="1:22" s="603" customFormat="1">
      <c r="A34" s="624"/>
      <c r="B34" s="625" t="s">
        <v>466</v>
      </c>
      <c r="C34" s="624"/>
      <c r="D34" s="624"/>
      <c r="E34" s="624"/>
      <c r="F34" s="609"/>
      <c r="G34" s="624"/>
      <c r="H34" s="609"/>
      <c r="I34" s="624"/>
      <c r="J34" s="609"/>
      <c r="K34" s="624"/>
      <c r="L34" s="609"/>
      <c r="M34" s="624"/>
      <c r="N34" s="609"/>
      <c r="O34" s="624"/>
      <c r="P34" s="609"/>
      <c r="Q34" s="624"/>
      <c r="R34" s="609"/>
      <c r="S34" s="624"/>
      <c r="T34" s="609"/>
      <c r="U34" s="916"/>
      <c r="V34" s="908"/>
    </row>
    <row r="35" spans="1:22" s="603" customFormat="1">
      <c r="A35" s="602"/>
      <c r="B35" s="625" t="s">
        <v>80</v>
      </c>
      <c r="C35" s="626"/>
      <c r="D35" s="627"/>
      <c r="E35" s="628"/>
      <c r="F35" s="629">
        <f>SUM(F9:F34)</f>
        <v>242325</v>
      </c>
      <c r="G35" s="628"/>
      <c r="H35" s="629">
        <f>SUM(H9:H34)</f>
        <v>201250</v>
      </c>
      <c r="I35" s="628"/>
      <c r="J35" s="629">
        <f>SUM(J9:J34)</f>
        <v>167150</v>
      </c>
      <c r="K35" s="628"/>
      <c r="L35" s="629">
        <f>SUM(L9:L34)</f>
        <v>167150</v>
      </c>
      <c r="M35" s="628"/>
      <c r="N35" s="629">
        <f>SUM(N9:N34)</f>
        <v>429200</v>
      </c>
      <c r="O35" s="628"/>
      <c r="P35" s="629">
        <f>SUM(P9:P34)</f>
        <v>296300</v>
      </c>
      <c r="Q35" s="628"/>
      <c r="R35" s="629">
        <f>SUM(R9:R34)</f>
        <v>171325</v>
      </c>
      <c r="S35" s="628"/>
      <c r="T35" s="629">
        <f>SUM(T9:T34)</f>
        <v>153225</v>
      </c>
      <c r="U35" s="917"/>
      <c r="V35" s="918">
        <f>SUM(V9:V34)</f>
        <v>148325</v>
      </c>
    </row>
    <row r="37" spans="1:22">
      <c r="A37" s="600" t="s">
        <v>620</v>
      </c>
      <c r="B37" s="630" t="s">
        <v>621</v>
      </c>
    </row>
  </sheetData>
  <sheetProtection selectLockedCells="1" selectUnlockedCells="1"/>
  <autoFilter ref="A5:V35"/>
  <mergeCells count="33">
    <mergeCell ref="O5:O6"/>
    <mergeCell ref="P5:P6"/>
    <mergeCell ref="O7:P7"/>
    <mergeCell ref="S5:S6"/>
    <mergeCell ref="T5:T6"/>
    <mergeCell ref="S7:T7"/>
    <mergeCell ref="U5:U6"/>
    <mergeCell ref="V5:V6"/>
    <mergeCell ref="U7:V7"/>
    <mergeCell ref="B3:J3"/>
    <mergeCell ref="A4:J4"/>
    <mergeCell ref="A5:A6"/>
    <mergeCell ref="B5:B6"/>
    <mergeCell ref="C5:C6"/>
    <mergeCell ref="D5:D6"/>
    <mergeCell ref="I5:I6"/>
    <mergeCell ref="J5:J6"/>
    <mergeCell ref="Q5:Q6"/>
    <mergeCell ref="R5:R6"/>
    <mergeCell ref="Q7:R7"/>
    <mergeCell ref="I7:J7"/>
    <mergeCell ref="E5:E6"/>
    <mergeCell ref="F5:F6"/>
    <mergeCell ref="E7:F7"/>
    <mergeCell ref="M5:M6"/>
    <mergeCell ref="N5:N6"/>
    <mergeCell ref="M7:N7"/>
    <mergeCell ref="K5:K6"/>
    <mergeCell ref="L5:L6"/>
    <mergeCell ref="K7:L7"/>
    <mergeCell ref="G5:G6"/>
    <mergeCell ref="H5:H6"/>
    <mergeCell ref="G7:H7"/>
  </mergeCells>
  <pageMargins left="0.70833333333333337" right="0.70833333333333337" top="0.74791666666666667" bottom="0.74791666666666667" header="0.51180555555555551" footer="0.51180555555555551"/>
  <pageSetup paperSize="9" scale="45" firstPageNumber="0" orientation="portrait" horizontalDpi="300" verticalDpi="300" r:id="rId1"/>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sheetData>
    <row r="5" spans="2:10">
      <c r="C5">
        <v>403</v>
      </c>
      <c r="D5">
        <f>C5*10%+C5</f>
        <v>443.3</v>
      </c>
      <c r="E5">
        <v>444</v>
      </c>
      <c r="F5">
        <v>67.66</v>
      </c>
      <c r="G5">
        <v>6.1</v>
      </c>
      <c r="H5">
        <f>F5+G5</f>
        <v>73.759999999999991</v>
      </c>
      <c r="I5">
        <f>H5+E5</f>
        <v>517.76</v>
      </c>
      <c r="J5">
        <v>518</v>
      </c>
    </row>
    <row r="7" spans="2:10">
      <c r="C7">
        <v>6.6</v>
      </c>
      <c r="D7">
        <v>2.1</v>
      </c>
      <c r="E7">
        <f>C7*D7</f>
        <v>13.86</v>
      </c>
    </row>
    <row r="8" spans="2:10">
      <c r="C8">
        <v>2.6</v>
      </c>
      <c r="D8">
        <v>2.1</v>
      </c>
      <c r="E8">
        <f>C8*D8</f>
        <v>5.4600000000000009</v>
      </c>
    </row>
    <row r="9" spans="2:10">
      <c r="E9">
        <f>SUM(E7:E8)</f>
        <v>19.32</v>
      </c>
    </row>
    <row r="10" spans="2:10">
      <c r="E10">
        <f>E9*10%+E9</f>
        <v>21.251999999999999</v>
      </c>
      <c r="F10">
        <v>22</v>
      </c>
    </row>
    <row r="12" spans="2:10">
      <c r="B12">
        <v>2.8</v>
      </c>
      <c r="C12">
        <v>19.32</v>
      </c>
      <c r="D12">
        <v>2.8</v>
      </c>
      <c r="E12">
        <f>C12+D12+B12</f>
        <v>24.92</v>
      </c>
    </row>
    <row r="13" spans="2:10">
      <c r="E13">
        <f>E12*10%+E12</f>
        <v>27.412000000000003</v>
      </c>
      <c r="F13">
        <v>28</v>
      </c>
    </row>
    <row r="15" spans="2:10">
      <c r="H15">
        <v>3.3</v>
      </c>
      <c r="I15">
        <v>1.2</v>
      </c>
      <c r="J15">
        <f>H15-I15</f>
        <v>2.0999999999999996</v>
      </c>
    </row>
    <row r="16" spans="2:10">
      <c r="B16">
        <v>12</v>
      </c>
      <c r="C16">
        <v>3</v>
      </c>
      <c r="E16">
        <f>B16*C16</f>
        <v>36</v>
      </c>
    </row>
    <row r="17" spans="2:6">
      <c r="B17">
        <v>2.4</v>
      </c>
      <c r="C17">
        <v>2</v>
      </c>
      <c r="D17">
        <v>1.8</v>
      </c>
      <c r="E17">
        <f>B17*C17*D17</f>
        <v>8.64</v>
      </c>
    </row>
    <row r="18" spans="2:6">
      <c r="E18">
        <f>SUM(E16:E17)</f>
        <v>44.64</v>
      </c>
      <c r="F18">
        <f>E18*10%+E18</f>
        <v>49.103999999999999</v>
      </c>
    </row>
    <row r="19" spans="2:6">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MAIN SUMMARY</vt:lpstr>
      <vt:lpstr>CIVIL</vt:lpstr>
      <vt:lpstr>FIRE ALARM BOQ</vt:lpstr>
      <vt:lpstr>CARPENTRY</vt:lpstr>
      <vt:lpstr>ELE BOQ</vt:lpstr>
      <vt:lpstr>HVAC - HI SIDE</vt:lpstr>
      <vt:lpstr>HVAC - LOW SIDE</vt:lpstr>
      <vt:lpstr>PHE BOQ</vt:lpstr>
      <vt:lpstr>FIRE FIGHTING</vt:lpstr>
      <vt:lpstr>CALCULATION PAINT</vt:lpstr>
      <vt:lpstr>Excel_BuiltIn_Print_Titles_1</vt:lpstr>
      <vt:lpstr>Excel_BuiltIn_Print_Titles_1_1_1_1</vt:lpstr>
      <vt:lpstr>Excel_BuiltIn_Print_Titles_2_1</vt:lpstr>
      <vt:lpstr>Excel_BuiltIn_Print_Titles_2_1_1</vt:lpstr>
      <vt:lpstr>Excel_BuiltIn_Print_Titles_2_1_1_1</vt:lpstr>
      <vt:lpstr>Excel_BuiltIn_Print_Titles_2_1_1_1_1</vt:lpstr>
      <vt:lpstr>Excel_BuiltIn_Print_Titles_2_1_1_1_1_1</vt:lpstr>
      <vt:lpstr>Excel_BuiltIn_Print_Titles_2_1_1_1_1_1_1</vt:lpstr>
      <vt:lpstr>Excel_BuiltIn_Print_Titles_3</vt:lpstr>
      <vt:lpstr>CARPENTRY!Print_Area</vt:lpstr>
      <vt:lpstr>CIVIL!Print_Area</vt:lpstr>
      <vt:lpstr>'FIRE ALARM BOQ'!Print_Area</vt:lpstr>
      <vt:lpstr>'HVAC - HI SIDE'!Print_Area</vt:lpstr>
      <vt:lpstr>'HVAC - LOW SIDE'!Print_Area</vt:lpstr>
      <vt:lpstr>'ELE BOQ'!Print_Titles</vt:lpstr>
      <vt:lpstr>'HVAC - HI SIDE'!Print_Titles</vt:lpstr>
      <vt:lpstr>'HVAC - LOW SIDE'!Print_Titles</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Sarvesh Patil</cp:lastModifiedBy>
  <cp:lastPrinted>2023-12-16T09:00:50Z</cp:lastPrinted>
  <dcterms:created xsi:type="dcterms:W3CDTF">1996-10-14T23:33:28Z</dcterms:created>
  <dcterms:modified xsi:type="dcterms:W3CDTF">2024-03-28T12:32:39Z</dcterms:modified>
</cp:coreProperties>
</file>