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 activeTab="1"/>
  </bookViews>
  <sheets>
    <sheet name="Summary" sheetId="11" r:id="rId1"/>
    <sheet name="Item Summary" sheetId="12" r:id="rId2"/>
    <sheet name="KFC" sheetId="10" r:id="rId3"/>
    <sheet name="Nourish" sheetId="7" r:id="rId4"/>
    <sheet name="Dhaba" sheetId="8" r:id="rId5"/>
    <sheet name="Idli.com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localSheetId="5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localSheetId="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4">Dhaba!#REF!</definedName>
    <definedName name="Excel_BuiltIn_Print_Area" localSheetId="5">Idli.com!#REF!</definedName>
    <definedName name="Excel_BuiltIn_Print_Area" localSheetId="2">KFC!#REF!</definedName>
    <definedName name="Excel_BuiltIn_Print_Area" localSheetId="3">Nourish!#REF!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4">Dhaba!$A$1:$F$21</definedName>
    <definedName name="_xlnm.Print_Area" localSheetId="5">Idli.com!$A$1:$F$21</definedName>
    <definedName name="_xlnm.Print_Area" localSheetId="2">KFC!$A$1:$F$21</definedName>
    <definedName name="_xlnm.Print_Area" localSheetId="3">Nourish!$A$1:$F$21</definedName>
    <definedName name="_xlnm.Print_Area">#REF!</definedName>
    <definedName name="PRINT_AREA_MI">#REF!</definedName>
    <definedName name="_xlnm.Print_Titles" localSheetId="4">Dhaba!#REF!</definedName>
    <definedName name="_xlnm.Print_Titles" localSheetId="5">Idli.com!#REF!</definedName>
    <definedName name="_xlnm.Print_Titles" localSheetId="2">KFC!#REF!</definedName>
    <definedName name="_xlnm.Print_Titles" localSheetId="3">Nourish!#REF!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localSheetId="5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localSheetId="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5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localSheetId="5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localSheetId="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2" l="1"/>
  <c r="L26" i="12" s="1"/>
  <c r="J25" i="9"/>
  <c r="J26" i="9" s="1"/>
  <c r="J25" i="7"/>
  <c r="J26" i="7" s="1"/>
  <c r="J26" i="10"/>
  <c r="J25" i="10"/>
  <c r="J26" i="8"/>
  <c r="J25" i="8"/>
  <c r="AA20" i="12" l="1"/>
  <c r="AA19" i="12"/>
  <c r="AA18" i="12"/>
  <c r="AA17" i="12"/>
  <c r="AA12" i="12"/>
  <c r="AA11" i="12"/>
  <c r="AA10" i="12"/>
  <c r="AA9" i="12"/>
  <c r="AA8" i="12"/>
  <c r="AA7" i="12"/>
  <c r="AA6" i="12"/>
  <c r="AA5" i="12"/>
  <c r="X9" i="12" l="1"/>
  <c r="X8" i="12"/>
  <c r="X7" i="12"/>
  <c r="X5" i="12"/>
  <c r="R11" i="12" l="1"/>
  <c r="S11" i="12"/>
  <c r="T11" i="12"/>
  <c r="U11" i="12"/>
  <c r="T6" i="12"/>
  <c r="R5" i="12"/>
  <c r="G20" i="12"/>
  <c r="G19" i="12"/>
  <c r="G18" i="12"/>
  <c r="G17" i="12"/>
  <c r="G12" i="12"/>
  <c r="G11" i="12"/>
  <c r="G10" i="12"/>
  <c r="G9" i="12"/>
  <c r="G8" i="12"/>
  <c r="G7" i="12"/>
  <c r="G6" i="12"/>
  <c r="F20" i="12"/>
  <c r="F19" i="12"/>
  <c r="F18" i="12"/>
  <c r="F17" i="12"/>
  <c r="F12" i="12"/>
  <c r="F11" i="12"/>
  <c r="F10" i="12"/>
  <c r="F9" i="12"/>
  <c r="F8" i="12"/>
  <c r="F7" i="12"/>
  <c r="F6" i="12"/>
  <c r="E20" i="12"/>
  <c r="E19" i="12"/>
  <c r="E18" i="12"/>
  <c r="E17" i="12"/>
  <c r="E12" i="12"/>
  <c r="E11" i="12"/>
  <c r="E10" i="12"/>
  <c r="E9" i="12"/>
  <c r="E8" i="12"/>
  <c r="E7" i="12"/>
  <c r="E6" i="12"/>
  <c r="G5" i="12"/>
  <c r="F5" i="12"/>
  <c r="E5" i="12"/>
  <c r="D20" i="12"/>
  <c r="D19" i="12"/>
  <c r="D18" i="12"/>
  <c r="D17" i="12"/>
  <c r="D12" i="12"/>
  <c r="D11" i="12"/>
  <c r="D10" i="12"/>
  <c r="D9" i="12"/>
  <c r="D8" i="12"/>
  <c r="D7" i="12"/>
  <c r="D6" i="12"/>
  <c r="D5" i="12"/>
  <c r="H20" i="12" l="1"/>
  <c r="K11" i="12"/>
  <c r="H12" i="12"/>
  <c r="H10" i="12"/>
  <c r="H17" i="12"/>
  <c r="H9" i="12"/>
  <c r="H18" i="12"/>
  <c r="H7" i="12"/>
  <c r="H19" i="12"/>
  <c r="L11" i="12"/>
  <c r="H6" i="12"/>
  <c r="H8" i="12"/>
  <c r="H5" i="12"/>
  <c r="H11" i="12"/>
  <c r="U20" i="12"/>
  <c r="T20" i="12"/>
  <c r="S20" i="12"/>
  <c r="R20" i="12"/>
  <c r="U19" i="12"/>
  <c r="T19" i="12"/>
  <c r="S19" i="12"/>
  <c r="R19" i="12"/>
  <c r="U18" i="12"/>
  <c r="T18" i="12"/>
  <c r="S18" i="12"/>
  <c r="R18" i="12"/>
  <c r="U17" i="12"/>
  <c r="AA21" i="12" s="1"/>
  <c r="T17" i="12"/>
  <c r="S17" i="12"/>
  <c r="R17" i="12"/>
  <c r="S6" i="12"/>
  <c r="U6" i="12"/>
  <c r="S7" i="12"/>
  <c r="T7" i="12"/>
  <c r="U7" i="12"/>
  <c r="S8" i="12"/>
  <c r="T8" i="12"/>
  <c r="U8" i="12"/>
  <c r="S9" i="12"/>
  <c r="T9" i="12"/>
  <c r="U9" i="12"/>
  <c r="S10" i="12"/>
  <c r="T10" i="12"/>
  <c r="U10" i="12"/>
  <c r="S12" i="12"/>
  <c r="T12" i="12"/>
  <c r="U12" i="12"/>
  <c r="R6" i="12"/>
  <c r="R7" i="12"/>
  <c r="R8" i="12"/>
  <c r="R9" i="12"/>
  <c r="R10" i="12"/>
  <c r="V11" i="12"/>
  <c r="R12" i="12"/>
  <c r="V5" i="12"/>
  <c r="U5" i="12"/>
  <c r="T5" i="12"/>
  <c r="S5" i="12"/>
  <c r="P20" i="12"/>
  <c r="O20" i="12"/>
  <c r="N20" i="12"/>
  <c r="P19" i="12"/>
  <c r="O19" i="12"/>
  <c r="N19" i="12"/>
  <c r="P18" i="12"/>
  <c r="O18" i="12"/>
  <c r="N18" i="12"/>
  <c r="I18" i="12" s="1"/>
  <c r="J18" i="12" s="1"/>
  <c r="P17" i="12"/>
  <c r="O17" i="12"/>
  <c r="N17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P5" i="12"/>
  <c r="O5" i="12"/>
  <c r="N5" i="12"/>
  <c r="M5" i="12"/>
  <c r="Q20" i="12"/>
  <c r="Q19" i="12"/>
  <c r="Q18" i="12"/>
  <c r="Q17" i="12"/>
  <c r="Q12" i="12"/>
  <c r="Q11" i="12"/>
  <c r="Q10" i="12"/>
  <c r="Q9" i="12"/>
  <c r="Q8" i="12"/>
  <c r="Q7" i="12"/>
  <c r="Q6" i="12"/>
  <c r="I19" i="12" l="1"/>
  <c r="J19" i="12" s="1"/>
  <c r="AA13" i="12"/>
  <c r="AA23" i="12" s="1"/>
  <c r="I10" i="12"/>
  <c r="J10" i="12" s="1"/>
  <c r="I7" i="12"/>
  <c r="J7" i="12" s="1"/>
  <c r="K5" i="12"/>
  <c r="L5" i="12" s="1"/>
  <c r="V8" i="12"/>
  <c r="K8" i="12"/>
  <c r="L8" i="12" s="1"/>
  <c r="V18" i="12"/>
  <c r="K18" i="12"/>
  <c r="L18" i="12" s="1"/>
  <c r="V20" i="12"/>
  <c r="K20" i="12"/>
  <c r="L20" i="12" s="1"/>
  <c r="V9" i="12"/>
  <c r="K9" i="12"/>
  <c r="L9" i="12" s="1"/>
  <c r="I12" i="12"/>
  <c r="J12" i="12" s="1"/>
  <c r="V7" i="12"/>
  <c r="V13" i="12" s="1"/>
  <c r="K7" i="12"/>
  <c r="L7" i="12" s="1"/>
  <c r="I9" i="12"/>
  <c r="J9" i="12" s="1"/>
  <c r="V6" i="12"/>
  <c r="K6" i="12"/>
  <c r="L6" i="12" s="1"/>
  <c r="I6" i="12"/>
  <c r="J6" i="12" s="1"/>
  <c r="V10" i="12"/>
  <c r="K10" i="12"/>
  <c r="L10" i="12" s="1"/>
  <c r="I11" i="12"/>
  <c r="J11" i="12" s="1"/>
  <c r="I17" i="12"/>
  <c r="J17" i="12" s="1"/>
  <c r="V12" i="12"/>
  <c r="K12" i="12"/>
  <c r="L12" i="12" s="1"/>
  <c r="V17" i="12"/>
  <c r="K17" i="12"/>
  <c r="L17" i="12" s="1"/>
  <c r="V19" i="12"/>
  <c r="K19" i="12"/>
  <c r="L19" i="12" s="1"/>
  <c r="Q5" i="12"/>
  <c r="Q13" i="12" s="1"/>
  <c r="I5" i="12"/>
  <c r="J5" i="12" s="1"/>
  <c r="I8" i="12"/>
  <c r="J8" i="12" s="1"/>
  <c r="I20" i="12"/>
  <c r="J20" i="12" s="1"/>
  <c r="Q21" i="12"/>
  <c r="L21" i="12" l="1"/>
  <c r="L23" i="12" s="1"/>
  <c r="J21" i="12"/>
  <c r="L13" i="12"/>
  <c r="V21" i="12"/>
  <c r="V23" i="12" s="1"/>
  <c r="J13" i="12"/>
  <c r="J23" i="12" s="1"/>
  <c r="Q23" i="12"/>
  <c r="B5" i="11"/>
  <c r="B4" i="11"/>
  <c r="B2" i="11"/>
  <c r="J21" i="9"/>
  <c r="H21" i="9"/>
  <c r="H21" i="7"/>
  <c r="F21" i="10"/>
  <c r="J20" i="10"/>
  <c r="J19" i="10"/>
  <c r="J18" i="10"/>
  <c r="J17" i="10"/>
  <c r="J12" i="10"/>
  <c r="J11" i="10"/>
  <c r="J10" i="10"/>
  <c r="J9" i="10"/>
  <c r="J8" i="10"/>
  <c r="J7" i="10"/>
  <c r="J6" i="10"/>
  <c r="J5" i="10"/>
  <c r="J20" i="8"/>
  <c r="J19" i="8"/>
  <c r="J18" i="8"/>
  <c r="J17" i="8"/>
  <c r="J12" i="8"/>
  <c r="J11" i="8"/>
  <c r="J10" i="8"/>
  <c r="J9" i="8"/>
  <c r="J8" i="8"/>
  <c r="J7" i="8"/>
  <c r="J6" i="8"/>
  <c r="J5" i="8"/>
  <c r="J20" i="7"/>
  <c r="J21" i="7" s="1"/>
  <c r="J19" i="7"/>
  <c r="J18" i="7"/>
  <c r="J17" i="7"/>
  <c r="J12" i="7"/>
  <c r="J11" i="7"/>
  <c r="J10" i="7"/>
  <c r="J9" i="7"/>
  <c r="J8" i="7"/>
  <c r="J7" i="7"/>
  <c r="J6" i="7"/>
  <c r="J5" i="7"/>
  <c r="J20" i="9"/>
  <c r="J19" i="9"/>
  <c r="J18" i="9"/>
  <c r="J17" i="9"/>
  <c r="J12" i="9"/>
  <c r="J11" i="9"/>
  <c r="J10" i="9"/>
  <c r="J9" i="9"/>
  <c r="J8" i="9"/>
  <c r="J7" i="9"/>
  <c r="J6" i="9"/>
  <c r="J5" i="9"/>
  <c r="H20" i="10"/>
  <c r="H19" i="10"/>
  <c r="H18" i="10"/>
  <c r="H17" i="10"/>
  <c r="H12" i="10"/>
  <c r="H11" i="10"/>
  <c r="H10" i="10"/>
  <c r="H9" i="10"/>
  <c r="H8" i="10"/>
  <c r="H7" i="10"/>
  <c r="H6" i="10"/>
  <c r="H5" i="10"/>
  <c r="H20" i="8"/>
  <c r="H19" i="8"/>
  <c r="H18" i="8"/>
  <c r="H17" i="8"/>
  <c r="H21" i="8" s="1"/>
  <c r="H12" i="8"/>
  <c r="H11" i="8"/>
  <c r="H10" i="8"/>
  <c r="H9" i="8"/>
  <c r="H8" i="8"/>
  <c r="H7" i="8"/>
  <c r="H6" i="8"/>
  <c r="H5" i="8"/>
  <c r="H20" i="7"/>
  <c r="H19" i="7"/>
  <c r="H18" i="7"/>
  <c r="H17" i="7"/>
  <c r="H12" i="7"/>
  <c r="H11" i="7"/>
  <c r="H10" i="7"/>
  <c r="H9" i="7"/>
  <c r="H8" i="7"/>
  <c r="H7" i="7"/>
  <c r="H6" i="7"/>
  <c r="H5" i="7"/>
  <c r="H20" i="9"/>
  <c r="H19" i="9"/>
  <c r="H18" i="9"/>
  <c r="H17" i="9"/>
  <c r="H12" i="9"/>
  <c r="H11" i="9"/>
  <c r="H10" i="9"/>
  <c r="H9" i="9"/>
  <c r="H8" i="9"/>
  <c r="H7" i="9"/>
  <c r="H6" i="9"/>
  <c r="H5" i="9"/>
  <c r="F21" i="8"/>
  <c r="F21" i="7"/>
  <c r="F21" i="9"/>
  <c r="F20" i="10"/>
  <c r="F19" i="10"/>
  <c r="F18" i="10"/>
  <c r="F17" i="10"/>
  <c r="F20" i="8"/>
  <c r="F19" i="8"/>
  <c r="F18" i="8"/>
  <c r="F17" i="8"/>
  <c r="F20" i="7"/>
  <c r="F19" i="7"/>
  <c r="F18" i="7"/>
  <c r="F17" i="7"/>
  <c r="F20" i="9"/>
  <c r="F19" i="9"/>
  <c r="F18" i="9"/>
  <c r="F17" i="9"/>
  <c r="F12" i="10"/>
  <c r="F11" i="10"/>
  <c r="F10" i="10"/>
  <c r="F9" i="10"/>
  <c r="F8" i="10"/>
  <c r="F7" i="10"/>
  <c r="F6" i="10"/>
  <c r="F12" i="8"/>
  <c r="F11" i="8"/>
  <c r="F10" i="8"/>
  <c r="F9" i="8"/>
  <c r="F8" i="8"/>
  <c r="F7" i="8"/>
  <c r="F6" i="8"/>
  <c r="F12" i="7"/>
  <c r="F11" i="7"/>
  <c r="F10" i="7"/>
  <c r="F9" i="7"/>
  <c r="F8" i="7"/>
  <c r="F7" i="7"/>
  <c r="F6" i="7"/>
  <c r="F12" i="9"/>
  <c r="F11" i="9"/>
  <c r="F10" i="9"/>
  <c r="F9" i="9"/>
  <c r="F8" i="9"/>
  <c r="F7" i="9"/>
  <c r="F6" i="9"/>
  <c r="F5" i="10"/>
  <c r="F5" i="8"/>
  <c r="F5" i="7"/>
  <c r="F5" i="9"/>
  <c r="J21" i="8" l="1"/>
  <c r="J21" i="10"/>
  <c r="J13" i="9"/>
  <c r="H13" i="9"/>
  <c r="H23" i="9" s="1"/>
  <c r="H13" i="8"/>
  <c r="J13" i="8"/>
  <c r="J13" i="7"/>
  <c r="J23" i="7" s="1"/>
  <c r="C3" i="11" s="1"/>
  <c r="H13" i="7"/>
  <c r="H23" i="7" s="1"/>
  <c r="B3" i="11" s="1"/>
  <c r="B6" i="11" s="1"/>
  <c r="H21" i="10"/>
  <c r="H13" i="10"/>
  <c r="J13" i="10"/>
  <c r="F13" i="10"/>
  <c r="F23" i="10" s="1"/>
  <c r="J23" i="9"/>
  <c r="C5" i="11" s="1"/>
  <c r="H23" i="8"/>
  <c r="F13" i="9"/>
  <c r="J23" i="8" l="1"/>
  <c r="C4" i="11" s="1"/>
  <c r="J23" i="10"/>
  <c r="C2" i="11" s="1"/>
  <c r="H23" i="10"/>
  <c r="F23" i="9"/>
  <c r="F13" i="8"/>
  <c r="C6" i="11" l="1"/>
  <c r="F23" i="8"/>
  <c r="F13" i="7" l="1"/>
  <c r="F23" i="7" s="1"/>
</calcChain>
</file>

<file path=xl/sharedStrings.xml><?xml version="1.0" encoding="utf-8"?>
<sst xmlns="http://schemas.openxmlformats.org/spreadsheetml/2006/main" count="245" uniqueCount="43">
  <si>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</si>
  <si>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</si>
  <si>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</si>
  <si>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</si>
  <si>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</si>
  <si>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</si>
  <si>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</si>
  <si>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</si>
  <si>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</si>
  <si>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</si>
  <si>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</si>
  <si>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</si>
  <si>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</si>
  <si>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</si>
  <si>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</si>
  <si>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</si>
  <si>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</si>
  <si>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</si>
  <si>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</si>
  <si>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</si>
  <si>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</si>
  <si>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</si>
  <si>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</si>
  <si>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</si>
  <si>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</si>
  <si>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Armoured Cable</t>
  </si>
  <si>
    <t>Solenoid valve with Fittings(25MM) 24V</t>
  </si>
  <si>
    <t xml:space="preserve"> BILL OF QUANTITIES FOR GAS
PROJECT : Nourish_Ahmedabad Airport</t>
  </si>
  <si>
    <t xml:space="preserve"> BILL OF QUANTITIES FOR GAS
PROJECT : Dhaba_Ahmedabad Airport</t>
  </si>
  <si>
    <t xml:space="preserve"> BILL OF QUANTITIES FOR GAS
PROJECT : Idli.com_Ahmedabad Airport</t>
  </si>
  <si>
    <t xml:space="preserve"> BILL OF QUANTITIES FOR GAS
PROJECT : KFC_Ahmedabad Airport</t>
  </si>
  <si>
    <t xml:space="preserve">KUBER </t>
  </si>
  <si>
    <t>GALAXYA</t>
  </si>
  <si>
    <t>KUBER</t>
  </si>
  <si>
    <t>KFC</t>
  </si>
  <si>
    <t>NOURISH</t>
  </si>
  <si>
    <t>DHABA</t>
  </si>
  <si>
    <t>IDLI</t>
  </si>
  <si>
    <t>TOTAL QTY</t>
  </si>
  <si>
    <t>AJ KITCHEN</t>
  </si>
  <si>
    <t>DOMINOS</t>
  </si>
  <si>
    <t>SHWARMA TACOS BURGER</t>
  </si>
  <si>
    <t>BENCHMARKING RATES OF LUCKNOW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</si>
</sst>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3" fontId="5" fillId="0" borderId="1" xfId="6" applyFont="1" applyBorder="1" applyAlignment="1">
      <alignment horizontal="center" vertical="center" wrapText="1"/>
    </xf>
    <xf numFmtId="43" fontId="6" fillId="0" borderId="1" xfId="4" applyNumberFormat="1" applyFont="1" applyBorder="1" applyAlignment="1">
      <alignment horizontal="center" vertical="center" wrapText="1"/>
    </xf>
    <xf numFmtId="165" fontId="5" fillId="0" borderId="1" xfId="6" applyNumberFormat="1" applyFont="1" applyBorder="1" applyAlignment="1">
      <alignment horizontal="center" vertical="center" wrapText="1"/>
    </xf>
    <xf numFmtId="165" fontId="6" fillId="0" borderId="1" xfId="4" applyNumberFormat="1" applyFont="1" applyBorder="1" applyAlignment="1">
      <alignment horizontal="center" vertical="center" wrapText="1"/>
    </xf>
    <xf numFmtId="165" fontId="6" fillId="0" borderId="1" xfId="6" applyNumberFormat="1" applyFont="1" applyBorder="1" applyAlignment="1">
      <alignment horizontal="center" vertical="center" wrapText="1"/>
    </xf>
    <xf numFmtId="165" fontId="6" fillId="0" borderId="1" xfId="6" applyNumberFormat="1" applyFont="1" applyBorder="1" applyAlignment="1">
      <alignment horizontal="justify" vertical="top" wrapText="1"/>
    </xf>
    <xf numFmtId="43" fontId="5" fillId="0" borderId="11" xfId="6" applyFont="1" applyBorder="1" applyAlignment="1">
      <alignment horizontal="center" vertical="center" wrapText="1"/>
    </xf>
    <xf numFmtId="165" fontId="5" fillId="0" borderId="12" xfId="6" applyNumberFormat="1" applyFont="1" applyBorder="1" applyAlignment="1">
      <alignment horizontal="center" vertical="center" wrapText="1"/>
    </xf>
    <xf numFmtId="165" fontId="5" fillId="0" borderId="6" xfId="6" applyNumberFormat="1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165" fontId="0" fillId="0" borderId="0" xfId="6" applyNumberFormat="1" applyFont="1"/>
    <xf numFmtId="165" fontId="0" fillId="0" borderId="0" xfId="0" applyNumberFormat="1"/>
    <xf numFmtId="0" fontId="5" fillId="2" borderId="1" xfId="4" applyFont="1" applyFill="1" applyBorder="1" applyAlignment="1">
      <alignment horizontal="center" vertical="center" wrapText="1"/>
    </xf>
    <xf numFmtId="165" fontId="5" fillId="2" borderId="1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3" xfId="4" applyFont="1" applyBorder="1" applyAlignment="1">
      <alignment horizontal="center" vertical="top" wrapText="1"/>
    </xf>
    <xf numFmtId="0" fontId="5" fillId="0" borderId="14" xfId="4" applyFont="1" applyBorder="1" applyAlignment="1">
      <alignment horizontal="center" vertical="top" wrapText="1"/>
    </xf>
    <xf numFmtId="0" fontId="4" fillId="0" borderId="15" xfId="3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top" wrapText="1"/>
    </xf>
    <xf numFmtId="0" fontId="6" fillId="0" borderId="11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justify" vertical="top" wrapText="1"/>
    </xf>
    <xf numFmtId="0" fontId="5" fillId="0" borderId="11" xfId="4" applyFont="1" applyBorder="1" applyAlignment="1">
      <alignment horizontal="justify" vertical="top" wrapText="1"/>
    </xf>
    <xf numFmtId="43" fontId="6" fillId="0" borderId="11" xfId="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7">
    <cellStyle name="Comma" xfId="6" builtinId="3"/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2" sqref="F1:J1048576"/>
    </sheetView>
  </sheetViews>
  <sheetFormatPr defaultRowHeight="15" x14ac:dyDescent="0.25"/>
  <cols>
    <col min="2" max="3" width="11.5703125" bestFit="1" customWidth="1"/>
  </cols>
  <sheetData>
    <row r="1" spans="1:3" x14ac:dyDescent="0.25">
      <c r="B1" t="s">
        <v>33</v>
      </c>
      <c r="C1" t="s">
        <v>32</v>
      </c>
    </row>
    <row r="2" spans="1:3" x14ac:dyDescent="0.25">
      <c r="A2" t="s">
        <v>34</v>
      </c>
      <c r="B2" s="25">
        <f>KFC!H23</f>
        <v>145230</v>
      </c>
      <c r="C2" s="25">
        <f>KFC!J23</f>
        <v>128390</v>
      </c>
    </row>
    <row r="3" spans="1:3" x14ac:dyDescent="0.25">
      <c r="A3" t="s">
        <v>35</v>
      </c>
      <c r="B3" s="25">
        <f>Nourish!H23</f>
        <v>92030</v>
      </c>
      <c r="C3" s="25">
        <f>Nourish!J23</f>
        <v>76040</v>
      </c>
    </row>
    <row r="4" spans="1:3" x14ac:dyDescent="0.25">
      <c r="A4" t="s">
        <v>36</v>
      </c>
      <c r="B4" s="25">
        <f>Dhaba!H23</f>
        <v>132850</v>
      </c>
      <c r="C4" s="25">
        <f>Dhaba!J23</f>
        <v>101080</v>
      </c>
    </row>
    <row r="5" spans="1:3" x14ac:dyDescent="0.25">
      <c r="A5" t="s">
        <v>37</v>
      </c>
      <c r="B5" s="25">
        <f>Idli.com!H23</f>
        <v>120550</v>
      </c>
      <c r="C5" s="25">
        <f>Idli.com!J23</f>
        <v>100230</v>
      </c>
    </row>
    <row r="6" spans="1:3" x14ac:dyDescent="0.25">
      <c r="B6" s="26">
        <f>SUM(B2:B5)</f>
        <v>490660</v>
      </c>
      <c r="C6" s="26">
        <f>SUM(C2:C5)</f>
        <v>405740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workbookViewId="0">
      <selection activeCell="Z8" sqref="Z8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4" max="7" width="9.140625" customWidth="1"/>
    <col min="9" max="9" width="9.140625" customWidth="1"/>
    <col min="10" max="10" width="13.85546875" customWidth="1"/>
    <col min="11" max="11" width="9.140625" customWidth="1"/>
    <col min="12" max="12" width="13.85546875" customWidth="1"/>
    <col min="13" max="16" width="9.140625" customWidth="1"/>
    <col min="17" max="17" width="13.85546875" customWidth="1"/>
    <col min="22" max="22" width="13.85546875" customWidth="1"/>
    <col min="25" max="25" width="10.7109375" customWidth="1"/>
    <col min="26" max="26" width="18.28515625" customWidth="1"/>
    <col min="27" max="27" width="13.85546875" bestFit="1" customWidth="1"/>
  </cols>
  <sheetData>
    <row r="1" spans="1:27" ht="30.75" thickBo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40"/>
      <c r="M1" s="47" t="s">
        <v>31</v>
      </c>
      <c r="N1" s="47"/>
      <c r="O1" s="47"/>
      <c r="P1" s="47"/>
      <c r="Q1" s="47"/>
      <c r="R1" s="47" t="s">
        <v>32</v>
      </c>
      <c r="S1" s="47"/>
      <c r="T1" s="47"/>
      <c r="U1" s="47"/>
      <c r="V1" s="47"/>
      <c r="X1" s="49" t="s">
        <v>39</v>
      </c>
      <c r="Y1" s="49" t="s">
        <v>40</v>
      </c>
      <c r="Z1" s="49" t="s">
        <v>41</v>
      </c>
      <c r="AA1" s="50"/>
    </row>
    <row r="2" spans="1:27" x14ac:dyDescent="0.25">
      <c r="A2" s="1"/>
      <c r="B2" s="1"/>
      <c r="C2" s="1"/>
      <c r="D2" s="29" t="s">
        <v>34</v>
      </c>
      <c r="E2" s="29" t="s">
        <v>35</v>
      </c>
      <c r="F2" s="29" t="s">
        <v>36</v>
      </c>
      <c r="G2" s="29" t="s">
        <v>37</v>
      </c>
      <c r="H2" s="29"/>
      <c r="I2" s="38" t="s">
        <v>33</v>
      </c>
      <c r="J2" s="39"/>
      <c r="K2" s="38" t="s">
        <v>32</v>
      </c>
      <c r="L2" s="41"/>
      <c r="M2" s="48" t="s">
        <v>34</v>
      </c>
      <c r="N2" s="48" t="s">
        <v>35</v>
      </c>
      <c r="O2" s="48" t="s">
        <v>36</v>
      </c>
      <c r="P2" s="48" t="s">
        <v>37</v>
      </c>
      <c r="Q2" s="4"/>
      <c r="R2" s="48" t="s">
        <v>34</v>
      </c>
      <c r="S2" s="48" t="s">
        <v>35</v>
      </c>
      <c r="T2" s="48" t="s">
        <v>36</v>
      </c>
      <c r="U2" s="48" t="s">
        <v>37</v>
      </c>
      <c r="V2" s="4"/>
      <c r="X2" s="51" t="s">
        <v>42</v>
      </c>
      <c r="Y2" s="51"/>
      <c r="Z2" s="51"/>
      <c r="AA2" s="51"/>
    </row>
    <row r="3" spans="1:27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/>
      <c r="F3" s="2"/>
      <c r="G3" s="2"/>
      <c r="H3" s="2" t="s">
        <v>38</v>
      </c>
      <c r="I3" s="2" t="s">
        <v>1</v>
      </c>
      <c r="J3" s="2" t="s">
        <v>6</v>
      </c>
      <c r="K3" s="2" t="s">
        <v>1</v>
      </c>
      <c r="L3" s="42" t="s">
        <v>6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6</v>
      </c>
      <c r="R3" s="2" t="s">
        <v>1</v>
      </c>
      <c r="S3" s="2"/>
      <c r="T3" s="2"/>
      <c r="U3" s="2"/>
      <c r="V3" s="2" t="s">
        <v>6</v>
      </c>
      <c r="X3" s="2"/>
      <c r="Y3" s="2"/>
      <c r="Z3" s="2"/>
      <c r="AA3" s="2" t="s">
        <v>6</v>
      </c>
    </row>
    <row r="4" spans="1:27" ht="15.75" thickBot="1" x14ac:dyDescent="0.3">
      <c r="A4" s="9" t="s">
        <v>7</v>
      </c>
      <c r="B4" s="13" t="s">
        <v>8</v>
      </c>
      <c r="C4" s="11"/>
      <c r="D4" s="3"/>
      <c r="E4" s="3"/>
      <c r="F4" s="3"/>
      <c r="G4" s="3"/>
      <c r="H4" s="3"/>
      <c r="I4" s="3"/>
      <c r="J4" s="3"/>
      <c r="K4" s="3"/>
      <c r="L4" s="43"/>
      <c r="M4" s="3"/>
      <c r="N4" s="3"/>
      <c r="O4" s="3"/>
      <c r="P4" s="3"/>
      <c r="Q4" s="3"/>
      <c r="R4" s="3"/>
      <c r="S4" s="3"/>
      <c r="T4" s="3"/>
      <c r="U4" s="3"/>
      <c r="V4" s="3"/>
      <c r="X4" s="3"/>
      <c r="Y4" s="3"/>
      <c r="Z4" s="3"/>
      <c r="AA4" s="3"/>
    </row>
    <row r="5" spans="1:27" ht="29.25" x14ac:dyDescent="0.25">
      <c r="A5" s="12">
        <v>1</v>
      </c>
      <c r="B5" s="1" t="s">
        <v>9</v>
      </c>
      <c r="C5" s="2" t="s">
        <v>10</v>
      </c>
      <c r="D5" s="3">
        <f>KFC!D5</f>
        <v>20</v>
      </c>
      <c r="E5" s="3">
        <f>Nourish!D5</f>
        <v>5</v>
      </c>
      <c r="F5" s="3">
        <f>Dhaba!D5</f>
        <v>8</v>
      </c>
      <c r="G5" s="3">
        <f>Idli.com!D5</f>
        <v>7</v>
      </c>
      <c r="H5" s="3">
        <f>SUM(D5:G5)</f>
        <v>40</v>
      </c>
      <c r="I5" s="3">
        <f>MIN(M5:P5)</f>
        <v>1050</v>
      </c>
      <c r="J5" s="20">
        <f>I5*$H5</f>
        <v>42000</v>
      </c>
      <c r="K5" s="31">
        <f>MIN(R5:U5)</f>
        <v>850</v>
      </c>
      <c r="L5" s="20">
        <f t="shared" ref="L5:L12" si="0">K5*$H5</f>
        <v>34000</v>
      </c>
      <c r="M5" s="3">
        <f>KFC!G5</f>
        <v>1050</v>
      </c>
      <c r="N5" s="3">
        <f>Nourish!G5</f>
        <v>1080</v>
      </c>
      <c r="O5" s="3">
        <f>Dhaba!G5</f>
        <v>1050</v>
      </c>
      <c r="P5" s="3">
        <f>Idli.com!G5</f>
        <v>1080</v>
      </c>
      <c r="Q5" s="16">
        <f t="shared" ref="Q5:Q12" si="1">M5*$D5</f>
        <v>21000</v>
      </c>
      <c r="R5" s="3">
        <f>KFC!I5</f>
        <v>850</v>
      </c>
      <c r="S5" s="3">
        <f>Nourish!I5</f>
        <v>850</v>
      </c>
      <c r="T5" s="3">
        <f>Dhaba!I5</f>
        <v>850</v>
      </c>
      <c r="U5" s="3">
        <f>Idli.com!I5</f>
        <v>850</v>
      </c>
      <c r="V5" s="16">
        <f>R5*$D5</f>
        <v>17000</v>
      </c>
      <c r="X5" s="3">
        <f>Idli.com!L5</f>
        <v>0</v>
      </c>
      <c r="Y5" s="3"/>
      <c r="Z5" s="3"/>
      <c r="AA5" s="16">
        <f>MIN(X5,Y5,Z5)*($H5)</f>
        <v>0</v>
      </c>
    </row>
    <row r="6" spans="1:27" ht="30" x14ac:dyDescent="0.25">
      <c r="A6" s="2">
        <v>2</v>
      </c>
      <c r="B6" s="32" t="s">
        <v>11</v>
      </c>
      <c r="C6" s="2" t="s">
        <v>12</v>
      </c>
      <c r="D6" s="3">
        <f>KFC!D6</f>
        <v>1</v>
      </c>
      <c r="E6" s="3">
        <f>Nourish!D6</f>
        <v>1</v>
      </c>
      <c r="F6" s="3">
        <f>Dhaba!D6</f>
        <v>1</v>
      </c>
      <c r="G6" s="3">
        <f>Idli.com!D6</f>
        <v>1</v>
      </c>
      <c r="H6" s="3">
        <f t="shared" ref="H6:H12" si="2">SUM(D6:G6)</f>
        <v>4</v>
      </c>
      <c r="I6" s="3">
        <f t="shared" ref="I6:I12" si="3">MIN(M6:P6)</f>
        <v>5320</v>
      </c>
      <c r="J6" s="20">
        <f t="shared" ref="J6:J12" si="4">I6*$H6</f>
        <v>21280</v>
      </c>
      <c r="K6" s="31">
        <f t="shared" ref="K6:K12" si="5">MIN(R6:U6)</f>
        <v>3500</v>
      </c>
      <c r="L6" s="20">
        <f t="shared" si="0"/>
        <v>14000</v>
      </c>
      <c r="M6" s="3">
        <v>5430</v>
      </c>
      <c r="N6" s="3">
        <f>Nourish!G6</f>
        <v>5430</v>
      </c>
      <c r="O6" s="3">
        <f>Dhaba!G6</f>
        <v>10900</v>
      </c>
      <c r="P6" s="3">
        <f>Idli.com!G6</f>
        <v>5320</v>
      </c>
      <c r="Q6" s="16">
        <f t="shared" si="1"/>
        <v>5430</v>
      </c>
      <c r="R6" s="3">
        <f>KFC!I6</f>
        <v>3500</v>
      </c>
      <c r="S6" s="3">
        <f>Nourish!I6</f>
        <v>3500</v>
      </c>
      <c r="T6" s="3">
        <f>Dhaba!I6</f>
        <v>3500</v>
      </c>
      <c r="U6" s="3">
        <f>Idli.com!I6</f>
        <v>3500</v>
      </c>
      <c r="V6" s="16">
        <f t="shared" ref="V6:V12" si="6">R6*$D6</f>
        <v>3500</v>
      </c>
      <c r="X6" s="3">
        <v>6765</v>
      </c>
      <c r="Y6" s="3">
        <v>7380</v>
      </c>
      <c r="Z6" s="3">
        <v>6325</v>
      </c>
      <c r="AA6" s="16">
        <f t="shared" ref="AA6:AA12" si="7">MIN(X6,Y6,Z6)*($H6)</f>
        <v>25300</v>
      </c>
    </row>
    <row r="7" spans="1:27" ht="30" x14ac:dyDescent="0.25">
      <c r="A7" s="2">
        <v>3</v>
      </c>
      <c r="B7" s="4" t="s">
        <v>13</v>
      </c>
      <c r="C7" s="2" t="s">
        <v>12</v>
      </c>
      <c r="D7" s="3">
        <f>KFC!D7</f>
        <v>1</v>
      </c>
      <c r="E7" s="3">
        <f>Nourish!D7</f>
        <v>1</v>
      </c>
      <c r="F7" s="3">
        <f>Dhaba!D7</f>
        <v>1</v>
      </c>
      <c r="G7" s="3">
        <f>Idli.com!D7</f>
        <v>1</v>
      </c>
      <c r="H7" s="3">
        <f t="shared" si="2"/>
        <v>4</v>
      </c>
      <c r="I7" s="3">
        <f t="shared" si="3"/>
        <v>1430</v>
      </c>
      <c r="J7" s="20">
        <f t="shared" si="4"/>
        <v>5720</v>
      </c>
      <c r="K7" s="31">
        <f t="shared" si="5"/>
        <v>1500</v>
      </c>
      <c r="L7" s="20">
        <f t="shared" si="0"/>
        <v>6000</v>
      </c>
      <c r="M7" s="3">
        <v>1430</v>
      </c>
      <c r="N7" s="3">
        <f>Nourish!G7</f>
        <v>1780</v>
      </c>
      <c r="O7" s="3">
        <f>Dhaba!G7</f>
        <v>4320</v>
      </c>
      <c r="P7" s="3">
        <f>Idli.com!G7</f>
        <v>1430</v>
      </c>
      <c r="Q7" s="16">
        <f t="shared" si="1"/>
        <v>1430</v>
      </c>
      <c r="R7" s="3">
        <f>KFC!I7</f>
        <v>1500</v>
      </c>
      <c r="S7" s="3">
        <f>Nourish!I7</f>
        <v>1500</v>
      </c>
      <c r="T7" s="3">
        <f>Dhaba!I7</f>
        <v>1500</v>
      </c>
      <c r="U7" s="3">
        <f>Idli.com!I7</f>
        <v>1500</v>
      </c>
      <c r="V7" s="16">
        <f t="shared" si="6"/>
        <v>1500</v>
      </c>
      <c r="X7" s="3">
        <f>Idli.com!L7</f>
        <v>0</v>
      </c>
      <c r="Y7" s="3"/>
      <c r="Z7" s="3"/>
      <c r="AA7" s="16">
        <f t="shared" si="7"/>
        <v>0</v>
      </c>
    </row>
    <row r="8" spans="1:27" x14ac:dyDescent="0.25">
      <c r="A8" s="2">
        <v>4</v>
      </c>
      <c r="B8" s="4" t="s">
        <v>14</v>
      </c>
      <c r="C8" s="2" t="s">
        <v>12</v>
      </c>
      <c r="D8" s="3">
        <f>KFC!D8</f>
        <v>1</v>
      </c>
      <c r="E8" s="3">
        <f>Nourish!D8</f>
        <v>1</v>
      </c>
      <c r="F8" s="3">
        <f>Dhaba!D8</f>
        <v>1</v>
      </c>
      <c r="G8" s="3">
        <f>Idli.com!D8</f>
        <v>1</v>
      </c>
      <c r="H8" s="3">
        <f t="shared" si="2"/>
        <v>4</v>
      </c>
      <c r="I8" s="30">
        <f t="shared" si="3"/>
        <v>640</v>
      </c>
      <c r="J8" s="20">
        <f t="shared" si="4"/>
        <v>2560</v>
      </c>
      <c r="K8" s="31">
        <f t="shared" si="5"/>
        <v>3500</v>
      </c>
      <c r="L8" s="20">
        <f t="shared" si="0"/>
        <v>14000</v>
      </c>
      <c r="M8" s="3">
        <v>870</v>
      </c>
      <c r="N8" s="3">
        <f>Nourish!G8</f>
        <v>870</v>
      </c>
      <c r="O8" s="3">
        <f>Dhaba!G8</f>
        <v>5000</v>
      </c>
      <c r="P8" s="3">
        <f>Idli.com!G8</f>
        <v>640</v>
      </c>
      <c r="Q8" s="16">
        <f t="shared" si="1"/>
        <v>870</v>
      </c>
      <c r="R8" s="3">
        <f>KFC!I8</f>
        <v>3500</v>
      </c>
      <c r="S8" s="3">
        <f>Nourish!I8</f>
        <v>3500</v>
      </c>
      <c r="T8" s="3">
        <f>Dhaba!I8</f>
        <v>3500</v>
      </c>
      <c r="U8" s="3">
        <f>Idli.com!I8</f>
        <v>3500</v>
      </c>
      <c r="V8" s="16">
        <f t="shared" si="6"/>
        <v>3500</v>
      </c>
      <c r="X8" s="3">
        <f>Idli.com!L8</f>
        <v>0</v>
      </c>
      <c r="Y8" s="3"/>
      <c r="Z8" s="3"/>
      <c r="AA8" s="16">
        <f t="shared" si="7"/>
        <v>0</v>
      </c>
    </row>
    <row r="9" spans="1:27" x14ac:dyDescent="0.25">
      <c r="A9" s="2">
        <v>6</v>
      </c>
      <c r="B9" s="4" t="s">
        <v>15</v>
      </c>
      <c r="C9" s="2" t="s">
        <v>12</v>
      </c>
      <c r="D9" s="3">
        <f>KFC!D9</f>
        <v>5</v>
      </c>
      <c r="E9" s="3">
        <f>Nourish!D9</f>
        <v>1</v>
      </c>
      <c r="F9" s="3">
        <f>Dhaba!D9</f>
        <v>3</v>
      </c>
      <c r="G9" s="3">
        <f>Idli.com!D9</f>
        <v>3</v>
      </c>
      <c r="H9" s="3">
        <f t="shared" si="2"/>
        <v>12</v>
      </c>
      <c r="I9" s="3">
        <f t="shared" si="3"/>
        <v>180</v>
      </c>
      <c r="J9" s="20">
        <f t="shared" si="4"/>
        <v>2160</v>
      </c>
      <c r="K9" s="31">
        <f t="shared" si="5"/>
        <v>950</v>
      </c>
      <c r="L9" s="20">
        <f t="shared" si="0"/>
        <v>11400</v>
      </c>
      <c r="M9" s="3">
        <v>1780</v>
      </c>
      <c r="N9" s="3">
        <f>Nourish!G9</f>
        <v>1780</v>
      </c>
      <c r="O9" s="3">
        <f>Dhaba!G9</f>
        <v>180</v>
      </c>
      <c r="P9" s="3">
        <f>Idli.com!G9</f>
        <v>1780</v>
      </c>
      <c r="Q9" s="16">
        <f t="shared" si="1"/>
        <v>8900</v>
      </c>
      <c r="R9" s="3">
        <f>KFC!I9</f>
        <v>950</v>
      </c>
      <c r="S9" s="3">
        <f>Nourish!I9</f>
        <v>950</v>
      </c>
      <c r="T9" s="3">
        <f>Dhaba!I9</f>
        <v>950</v>
      </c>
      <c r="U9" s="3">
        <f>Idli.com!I9</f>
        <v>950</v>
      </c>
      <c r="V9" s="16">
        <f t="shared" si="6"/>
        <v>4750</v>
      </c>
      <c r="X9" s="3">
        <f>Idli.com!L9</f>
        <v>0</v>
      </c>
      <c r="Y9" s="3"/>
      <c r="Z9" s="3"/>
      <c r="AA9" s="16">
        <f t="shared" si="7"/>
        <v>0</v>
      </c>
    </row>
    <row r="10" spans="1:27" ht="30" x14ac:dyDescent="0.25">
      <c r="A10" s="2">
        <v>7</v>
      </c>
      <c r="B10" s="4" t="s">
        <v>16</v>
      </c>
      <c r="C10" s="2" t="s">
        <v>12</v>
      </c>
      <c r="D10" s="3">
        <f>KFC!D10</f>
        <v>3</v>
      </c>
      <c r="E10" s="3">
        <f>Nourish!D10</f>
        <v>1</v>
      </c>
      <c r="F10" s="3">
        <f>Dhaba!D10</f>
        <v>3</v>
      </c>
      <c r="G10" s="3">
        <f>Idli.com!D10</f>
        <v>3</v>
      </c>
      <c r="H10" s="3">
        <f t="shared" si="2"/>
        <v>10</v>
      </c>
      <c r="I10" s="3">
        <f t="shared" si="3"/>
        <v>4320</v>
      </c>
      <c r="J10" s="20">
        <f t="shared" si="4"/>
        <v>43200</v>
      </c>
      <c r="K10" s="31">
        <f t="shared" si="5"/>
        <v>3500</v>
      </c>
      <c r="L10" s="20">
        <f t="shared" si="0"/>
        <v>35000</v>
      </c>
      <c r="M10" s="3">
        <v>4320</v>
      </c>
      <c r="N10" s="3">
        <f>Nourish!G10</f>
        <v>5430</v>
      </c>
      <c r="O10" s="3">
        <f>Dhaba!G10</f>
        <v>4320</v>
      </c>
      <c r="P10" s="3">
        <f>Idli.com!G10</f>
        <v>4320</v>
      </c>
      <c r="Q10" s="16">
        <f t="shared" si="1"/>
        <v>12960</v>
      </c>
      <c r="R10" s="3">
        <f>KFC!I10</f>
        <v>3500</v>
      </c>
      <c r="S10" s="3">
        <f>Nourish!I10</f>
        <v>3500</v>
      </c>
      <c r="T10" s="3">
        <f>Dhaba!I10</f>
        <v>3500</v>
      </c>
      <c r="U10" s="3">
        <f>Idli.com!I10</f>
        <v>3500</v>
      </c>
      <c r="V10" s="16">
        <f t="shared" si="6"/>
        <v>10500</v>
      </c>
      <c r="X10" s="3">
        <v>4858.5</v>
      </c>
      <c r="Y10" s="3">
        <v>4858.5</v>
      </c>
      <c r="Z10" s="3">
        <v>4542.5</v>
      </c>
      <c r="AA10" s="16">
        <f t="shared" si="7"/>
        <v>45425</v>
      </c>
    </row>
    <row r="11" spans="1:27" x14ac:dyDescent="0.25">
      <c r="A11" s="2">
        <v>9</v>
      </c>
      <c r="B11" s="4" t="s">
        <v>17</v>
      </c>
      <c r="C11" s="2" t="s">
        <v>12</v>
      </c>
      <c r="D11" s="3">
        <f>KFC!D11</f>
        <v>1</v>
      </c>
      <c r="E11" s="3">
        <f>Nourish!D11</f>
        <v>1</v>
      </c>
      <c r="F11" s="3">
        <f>Dhaba!D11</f>
        <v>1</v>
      </c>
      <c r="G11" s="3">
        <f>Idli.com!D11</f>
        <v>1</v>
      </c>
      <c r="H11" s="3">
        <f t="shared" si="2"/>
        <v>4</v>
      </c>
      <c r="I11" s="30">
        <f t="shared" si="3"/>
        <v>5000</v>
      </c>
      <c r="J11" s="20">
        <f t="shared" si="4"/>
        <v>20000</v>
      </c>
      <c r="K11" s="31">
        <f t="shared" si="5"/>
        <v>2800</v>
      </c>
      <c r="L11" s="20">
        <f t="shared" si="0"/>
        <v>11200</v>
      </c>
      <c r="M11" s="3">
        <v>5000</v>
      </c>
      <c r="N11" s="3">
        <f>Nourish!G11</f>
        <v>5000</v>
      </c>
      <c r="O11" s="3">
        <f>Dhaba!G11</f>
        <v>12900</v>
      </c>
      <c r="P11" s="3">
        <f>Idli.com!G11</f>
        <v>5000</v>
      </c>
      <c r="Q11" s="16">
        <f t="shared" si="1"/>
        <v>5000</v>
      </c>
      <c r="R11" s="3">
        <f>KFC!I11</f>
        <v>2800</v>
      </c>
      <c r="S11" s="3">
        <f>Nourish!I11</f>
        <v>2800</v>
      </c>
      <c r="T11" s="3">
        <f>Dhaba!I11</f>
        <v>2800</v>
      </c>
      <c r="U11" s="3">
        <f>Idli.com!I11</f>
        <v>2800</v>
      </c>
      <c r="V11" s="16">
        <f t="shared" si="6"/>
        <v>2800</v>
      </c>
      <c r="X11" s="3">
        <v>10455</v>
      </c>
      <c r="Y11" s="3">
        <v>10455</v>
      </c>
      <c r="Z11" s="3">
        <v>9775</v>
      </c>
      <c r="AA11" s="16">
        <f t="shared" si="7"/>
        <v>39100</v>
      </c>
    </row>
    <row r="12" spans="1:27" x14ac:dyDescent="0.25">
      <c r="A12" s="2">
        <v>10</v>
      </c>
      <c r="B12" s="4" t="s">
        <v>18</v>
      </c>
      <c r="C12" s="2" t="s">
        <v>12</v>
      </c>
      <c r="D12" s="3">
        <f>KFC!D12</f>
        <v>1</v>
      </c>
      <c r="E12" s="3">
        <f>Nourish!D12</f>
        <v>1</v>
      </c>
      <c r="F12" s="3">
        <f>Dhaba!D12</f>
        <v>1</v>
      </c>
      <c r="G12" s="3">
        <f>Idli.com!D12</f>
        <v>1</v>
      </c>
      <c r="H12" s="3">
        <f t="shared" si="2"/>
        <v>4</v>
      </c>
      <c r="I12" s="3">
        <f t="shared" si="3"/>
        <v>28900</v>
      </c>
      <c r="J12" s="20">
        <f t="shared" si="4"/>
        <v>115600</v>
      </c>
      <c r="K12" s="31">
        <f t="shared" si="5"/>
        <v>18500</v>
      </c>
      <c r="L12" s="20">
        <f t="shared" si="0"/>
        <v>74000</v>
      </c>
      <c r="M12" s="3">
        <v>28900</v>
      </c>
      <c r="N12" s="3">
        <f>Nourish!G12</f>
        <v>29800</v>
      </c>
      <c r="O12" s="3">
        <f>Dhaba!G12</f>
        <v>29800</v>
      </c>
      <c r="P12" s="3">
        <f>Idli.com!G12</f>
        <v>29800</v>
      </c>
      <c r="Q12" s="16">
        <f t="shared" si="1"/>
        <v>28900</v>
      </c>
      <c r="R12" s="3">
        <f>KFC!I12</f>
        <v>18500</v>
      </c>
      <c r="S12" s="3">
        <f>Nourish!I12</f>
        <v>18500</v>
      </c>
      <c r="T12" s="3">
        <f>Dhaba!I12</f>
        <v>18500</v>
      </c>
      <c r="U12" s="3">
        <f>Idli.com!I12</f>
        <v>18500</v>
      </c>
      <c r="V12" s="16">
        <f t="shared" si="6"/>
        <v>18500</v>
      </c>
      <c r="X12" s="3">
        <v>25215</v>
      </c>
      <c r="Y12" s="3">
        <v>25215</v>
      </c>
      <c r="Z12" s="3">
        <v>23575</v>
      </c>
      <c r="AA12" s="16">
        <f t="shared" si="7"/>
        <v>94300</v>
      </c>
    </row>
    <row r="13" spans="1:27" x14ac:dyDescent="0.25">
      <c r="A13" s="4"/>
      <c r="B13" s="5" t="s">
        <v>19</v>
      </c>
      <c r="C13" s="5"/>
      <c r="D13" s="4"/>
      <c r="E13" s="4"/>
      <c r="F13" s="4"/>
      <c r="G13" s="4"/>
      <c r="H13" s="4"/>
      <c r="I13" s="4"/>
      <c r="J13" s="5">
        <f>SUM(J5:J12)</f>
        <v>252520</v>
      </c>
      <c r="K13" s="4"/>
      <c r="L13" s="44">
        <f>SUM(L5:L12)</f>
        <v>199600</v>
      </c>
      <c r="M13" s="4"/>
      <c r="N13" s="4"/>
      <c r="O13" s="4"/>
      <c r="P13" s="4"/>
      <c r="Q13" s="19">
        <f>SUM(Q5:Q12)</f>
        <v>84490</v>
      </c>
      <c r="R13" s="4"/>
      <c r="S13" s="4"/>
      <c r="T13" s="4"/>
      <c r="U13" s="4"/>
      <c r="V13" s="19">
        <f>SUM(V5:V12)</f>
        <v>62050</v>
      </c>
      <c r="X13" s="4"/>
      <c r="Y13" s="4"/>
      <c r="Z13" s="4"/>
      <c r="AA13" s="19">
        <f>SUM(AA5:AA12)</f>
        <v>204125</v>
      </c>
    </row>
    <row r="14" spans="1:27" ht="15.75" thickBot="1" x14ac:dyDescent="0.3">
      <c r="A14" s="7"/>
      <c r="B14" s="7"/>
      <c r="C14" s="5"/>
      <c r="D14" s="4"/>
      <c r="E14" s="4"/>
      <c r="F14" s="4"/>
      <c r="G14" s="4"/>
      <c r="H14" s="4"/>
      <c r="I14" s="4"/>
      <c r="J14" s="4"/>
      <c r="K14" s="4"/>
      <c r="L14" s="45"/>
      <c r="M14" s="4"/>
      <c r="N14" s="4"/>
      <c r="O14" s="4"/>
      <c r="P14" s="4"/>
      <c r="Q14" s="4"/>
      <c r="R14" s="4"/>
      <c r="S14" s="4"/>
      <c r="T14" s="4"/>
      <c r="U14" s="4"/>
      <c r="V14" s="4"/>
      <c r="X14" s="4"/>
      <c r="Y14" s="4"/>
      <c r="Z14" s="4"/>
      <c r="AA14" s="4"/>
    </row>
    <row r="15" spans="1:27" ht="15.75" thickBot="1" x14ac:dyDescent="0.3">
      <c r="A15" s="9" t="s">
        <v>20</v>
      </c>
      <c r="B15" s="10" t="s">
        <v>21</v>
      </c>
      <c r="C15" s="6"/>
      <c r="D15" s="4"/>
      <c r="E15" s="4"/>
      <c r="F15" s="4"/>
      <c r="G15" s="4"/>
      <c r="H15" s="4"/>
      <c r="I15" s="4"/>
      <c r="J15" s="4"/>
      <c r="K15" s="4"/>
      <c r="L15" s="45"/>
      <c r="M15" s="4"/>
      <c r="N15" s="4"/>
      <c r="O15" s="4"/>
      <c r="P15" s="4"/>
      <c r="Q15" s="4"/>
      <c r="R15" s="4"/>
      <c r="S15" s="4"/>
      <c r="T15" s="4"/>
      <c r="U15" s="4"/>
      <c r="V15" s="4"/>
      <c r="X15" s="4"/>
      <c r="Y15" s="4"/>
      <c r="Z15" s="4"/>
      <c r="AA15" s="4"/>
    </row>
    <row r="16" spans="1:27" x14ac:dyDescent="0.25">
      <c r="A16" s="8"/>
      <c r="B16" s="1"/>
      <c r="C16" s="5"/>
      <c r="D16" s="4"/>
      <c r="E16" s="4"/>
      <c r="F16" s="4"/>
      <c r="G16" s="4"/>
      <c r="H16" s="4"/>
      <c r="I16" s="4"/>
      <c r="J16" s="4"/>
      <c r="K16" s="4"/>
      <c r="L16" s="45"/>
      <c r="M16" s="4"/>
      <c r="N16" s="4"/>
      <c r="O16" s="4"/>
      <c r="P16" s="4"/>
      <c r="Q16" s="4"/>
      <c r="R16" s="4"/>
      <c r="S16" s="4"/>
      <c r="T16" s="4"/>
      <c r="U16" s="4"/>
      <c r="V16" s="4"/>
      <c r="X16" s="4"/>
      <c r="Y16" s="4"/>
      <c r="Z16" s="4"/>
      <c r="AA16" s="4"/>
    </row>
    <row r="17" spans="1:27" x14ac:dyDescent="0.25">
      <c r="A17" s="3">
        <v>1</v>
      </c>
      <c r="B17" s="4" t="s">
        <v>22</v>
      </c>
      <c r="C17" s="2" t="s">
        <v>23</v>
      </c>
      <c r="D17" s="3">
        <f>KFC!D17</f>
        <v>3</v>
      </c>
      <c r="E17" s="3">
        <f>Nourish!D17</f>
        <v>1</v>
      </c>
      <c r="F17" s="3">
        <f>Dhaba!D17</f>
        <v>2</v>
      </c>
      <c r="G17" s="3">
        <f>Idli.com!D17</f>
        <v>2</v>
      </c>
      <c r="H17" s="3">
        <f t="shared" ref="H17:H20" si="8">SUM(D17:G17)</f>
        <v>8</v>
      </c>
      <c r="I17" s="3">
        <f t="shared" ref="I17:I20" si="9">MIN(M17:P17)</f>
        <v>11200</v>
      </c>
      <c r="J17" s="20">
        <f t="shared" ref="J17:J20" si="10">I17*$H17</f>
        <v>89600</v>
      </c>
      <c r="K17" s="3">
        <f t="shared" ref="K17:K20" si="11">MIN(R17:U17)</f>
        <v>13500</v>
      </c>
      <c r="L17" s="20">
        <f t="shared" ref="L17:L20" si="12">K17*$H17</f>
        <v>108000</v>
      </c>
      <c r="M17" s="3">
        <v>11200</v>
      </c>
      <c r="N17" s="3">
        <f>Nourish!G17</f>
        <v>11200</v>
      </c>
      <c r="O17" s="3">
        <f>Nourish!H17</f>
        <v>11200</v>
      </c>
      <c r="P17" s="3">
        <f>Nourish!I17</f>
        <v>13500</v>
      </c>
      <c r="Q17" s="16">
        <f>M17*$D17</f>
        <v>33600</v>
      </c>
      <c r="R17" s="3">
        <f>KFC!I17</f>
        <v>13500</v>
      </c>
      <c r="S17" s="3">
        <f>Nourish!I17</f>
        <v>13500</v>
      </c>
      <c r="T17" s="3">
        <f>Dhaba!I17</f>
        <v>13500</v>
      </c>
      <c r="U17" s="3">
        <f>Idli.com!I17</f>
        <v>13500</v>
      </c>
      <c r="V17" s="16">
        <f t="shared" ref="V17:V20" si="13">R17*$D17</f>
        <v>40500</v>
      </c>
      <c r="X17" s="3">
        <v>15375</v>
      </c>
      <c r="Y17" s="3">
        <v>15375</v>
      </c>
      <c r="Z17" s="3">
        <v>14375</v>
      </c>
      <c r="AA17" s="16">
        <f t="shared" ref="AA17:AA20" si="14">MIN(X17,Y17,Z17)*($H17)</f>
        <v>115000</v>
      </c>
    </row>
    <row r="18" spans="1:27" x14ac:dyDescent="0.25">
      <c r="A18" s="3">
        <v>2</v>
      </c>
      <c r="B18" s="4" t="s">
        <v>24</v>
      </c>
      <c r="C18" s="2" t="s">
        <v>23</v>
      </c>
      <c r="D18" s="3">
        <f>KFC!D18</f>
        <v>1</v>
      </c>
      <c r="E18" s="3">
        <f>Nourish!D18</f>
        <v>1</v>
      </c>
      <c r="F18" s="3">
        <f>Dhaba!D18</f>
        <v>1</v>
      </c>
      <c r="G18" s="3">
        <f>Idli.com!D18</f>
        <v>1</v>
      </c>
      <c r="H18" s="3">
        <f t="shared" si="8"/>
        <v>4</v>
      </c>
      <c r="I18" s="3">
        <f t="shared" si="9"/>
        <v>12900</v>
      </c>
      <c r="J18" s="20">
        <f t="shared" si="10"/>
        <v>51600</v>
      </c>
      <c r="K18" s="3">
        <f t="shared" si="11"/>
        <v>15000</v>
      </c>
      <c r="L18" s="20">
        <f t="shared" si="12"/>
        <v>60000</v>
      </c>
      <c r="M18" s="3">
        <v>12900</v>
      </c>
      <c r="N18" s="3">
        <f>Nourish!G18</f>
        <v>12900</v>
      </c>
      <c r="O18" s="3">
        <f>Nourish!H18</f>
        <v>12900</v>
      </c>
      <c r="P18" s="3">
        <f>Nourish!I18</f>
        <v>15000</v>
      </c>
      <c r="Q18" s="16">
        <f>M18*$D18</f>
        <v>12900</v>
      </c>
      <c r="R18" s="3">
        <f>KFC!I18</f>
        <v>15000</v>
      </c>
      <c r="S18" s="3">
        <f>Nourish!I18</f>
        <v>15000</v>
      </c>
      <c r="T18" s="3">
        <f>Dhaba!I18</f>
        <v>15000</v>
      </c>
      <c r="U18" s="3">
        <f>Idli.com!I18</f>
        <v>15000</v>
      </c>
      <c r="V18" s="16">
        <f t="shared" si="13"/>
        <v>15000</v>
      </c>
      <c r="X18" s="3">
        <v>17835</v>
      </c>
      <c r="Y18" s="3">
        <v>17835</v>
      </c>
      <c r="Z18" s="3">
        <v>16675</v>
      </c>
      <c r="AA18" s="16">
        <f t="shared" si="14"/>
        <v>66700</v>
      </c>
    </row>
    <row r="19" spans="1:27" x14ac:dyDescent="0.25">
      <c r="A19" s="3">
        <v>4</v>
      </c>
      <c r="B19" s="4" t="s">
        <v>25</v>
      </c>
      <c r="C19" s="2" t="s">
        <v>10</v>
      </c>
      <c r="D19" s="3">
        <f>KFC!D19</f>
        <v>13</v>
      </c>
      <c r="E19" s="3">
        <f>Nourish!D19</f>
        <v>3</v>
      </c>
      <c r="F19" s="3">
        <f>Dhaba!D19</f>
        <v>3.5</v>
      </c>
      <c r="G19" s="3">
        <f>Idli.com!D19</f>
        <v>3.5</v>
      </c>
      <c r="H19" s="3">
        <f t="shared" si="8"/>
        <v>23</v>
      </c>
      <c r="I19" s="3">
        <f t="shared" si="9"/>
        <v>180</v>
      </c>
      <c r="J19" s="20">
        <f t="shared" si="10"/>
        <v>4140</v>
      </c>
      <c r="K19" s="3">
        <f t="shared" si="11"/>
        <v>180</v>
      </c>
      <c r="L19" s="20">
        <f t="shared" si="12"/>
        <v>4140</v>
      </c>
      <c r="M19" s="3">
        <v>180</v>
      </c>
      <c r="N19" s="3">
        <f>Nourish!G19</f>
        <v>180</v>
      </c>
      <c r="O19" s="3">
        <f>Nourish!H19</f>
        <v>540</v>
      </c>
      <c r="P19" s="3">
        <f>Nourish!I19</f>
        <v>180</v>
      </c>
      <c r="Q19" s="16">
        <f>M19*$D19</f>
        <v>2340</v>
      </c>
      <c r="R19" s="3">
        <f>KFC!I19</f>
        <v>180</v>
      </c>
      <c r="S19" s="3">
        <f>Nourish!I19</f>
        <v>180</v>
      </c>
      <c r="T19" s="3">
        <f>Dhaba!I19</f>
        <v>180</v>
      </c>
      <c r="U19" s="3">
        <f>Idli.com!I19</f>
        <v>180</v>
      </c>
      <c r="V19" s="16">
        <f t="shared" si="13"/>
        <v>2340</v>
      </c>
      <c r="X19" s="3">
        <v>172.2</v>
      </c>
      <c r="Y19" s="3">
        <v>172.2</v>
      </c>
      <c r="Z19" s="3">
        <v>180</v>
      </c>
      <c r="AA19" s="16">
        <f t="shared" si="14"/>
        <v>3960.6</v>
      </c>
    </row>
    <row r="20" spans="1:27" x14ac:dyDescent="0.25">
      <c r="A20" s="3">
        <v>5</v>
      </c>
      <c r="B20" s="4" t="s">
        <v>26</v>
      </c>
      <c r="C20" s="2" t="s">
        <v>23</v>
      </c>
      <c r="D20" s="3">
        <f>KFC!D20</f>
        <v>1</v>
      </c>
      <c r="E20" s="3">
        <f>Nourish!D20</f>
        <v>1</v>
      </c>
      <c r="F20" s="3">
        <f>Dhaba!D20</f>
        <v>1</v>
      </c>
      <c r="G20" s="3">
        <f>Idli.com!D20</f>
        <v>1</v>
      </c>
      <c r="H20" s="3">
        <f t="shared" si="8"/>
        <v>4</v>
      </c>
      <c r="I20" s="3">
        <f t="shared" si="9"/>
        <v>8500</v>
      </c>
      <c r="J20" s="20">
        <f t="shared" si="10"/>
        <v>34000</v>
      </c>
      <c r="K20" s="3">
        <f t="shared" si="11"/>
        <v>8500</v>
      </c>
      <c r="L20" s="20">
        <f t="shared" si="12"/>
        <v>34000</v>
      </c>
      <c r="M20" s="3">
        <v>11900</v>
      </c>
      <c r="N20" s="3">
        <f>Nourish!G20</f>
        <v>11900</v>
      </c>
      <c r="O20" s="3">
        <f>Nourish!H20</f>
        <v>11900</v>
      </c>
      <c r="P20" s="3">
        <f>Nourish!I20</f>
        <v>8500</v>
      </c>
      <c r="Q20" s="16">
        <f>M20*$D20</f>
        <v>11900</v>
      </c>
      <c r="R20" s="3">
        <f>KFC!I20</f>
        <v>8500</v>
      </c>
      <c r="S20" s="3">
        <f>Nourish!I20</f>
        <v>8500</v>
      </c>
      <c r="T20" s="3">
        <f>Dhaba!I20</f>
        <v>8500</v>
      </c>
      <c r="U20" s="3">
        <f>Idli.com!I20</f>
        <v>8500</v>
      </c>
      <c r="V20" s="16">
        <f t="shared" si="13"/>
        <v>8500</v>
      </c>
      <c r="X20" s="3">
        <v>9225</v>
      </c>
      <c r="Y20" s="3">
        <v>9225</v>
      </c>
      <c r="Z20" s="3">
        <v>8625</v>
      </c>
      <c r="AA20" s="16">
        <f t="shared" si="14"/>
        <v>34500</v>
      </c>
    </row>
    <row r="21" spans="1:27" x14ac:dyDescent="0.25">
      <c r="A21" s="4"/>
      <c r="B21" s="4"/>
      <c r="C21" s="2" t="s">
        <v>2</v>
      </c>
      <c r="D21" s="2"/>
      <c r="E21" s="2"/>
      <c r="F21" s="2"/>
      <c r="G21" s="2"/>
      <c r="H21" s="2"/>
      <c r="I21" s="2"/>
      <c r="J21" s="15">
        <f>SUM(J17:J20)</f>
        <v>179340</v>
      </c>
      <c r="K21" s="2"/>
      <c r="L21" s="46">
        <f>SUM(L17:L20)</f>
        <v>206140</v>
      </c>
      <c r="M21" s="2"/>
      <c r="N21" s="2"/>
      <c r="O21" s="2"/>
      <c r="P21" s="2"/>
      <c r="Q21" s="17">
        <f>SUM(Q17:Q20)</f>
        <v>60740</v>
      </c>
      <c r="R21" s="2"/>
      <c r="S21" s="2"/>
      <c r="T21" s="2"/>
      <c r="U21" s="2"/>
      <c r="V21" s="17">
        <f>SUM(V17:V20)</f>
        <v>66340</v>
      </c>
      <c r="X21" s="2"/>
      <c r="Y21" s="2"/>
      <c r="Z21" s="2"/>
      <c r="AA21" s="17">
        <f>SUM(AA17:AA20)</f>
        <v>220160.6</v>
      </c>
    </row>
    <row r="22" spans="1:27" x14ac:dyDescent="0.25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42"/>
      <c r="M22" s="2"/>
      <c r="N22" s="2"/>
      <c r="O22" s="2"/>
      <c r="P22" s="2"/>
      <c r="Q22" s="2"/>
      <c r="R22" s="2"/>
      <c r="S22" s="2"/>
      <c r="T22" s="2"/>
      <c r="U22" s="2"/>
      <c r="V22" s="2"/>
      <c r="X22" s="2"/>
      <c r="Y22" s="2"/>
      <c r="Z22" s="2"/>
      <c r="AA22" s="2"/>
    </row>
    <row r="23" spans="1:27" x14ac:dyDescent="0.25">
      <c r="A23" s="4"/>
      <c r="B23" s="4"/>
      <c r="C23" s="2"/>
      <c r="D23" s="2"/>
      <c r="E23" s="2"/>
      <c r="F23" s="2"/>
      <c r="G23" s="2"/>
      <c r="H23" s="2"/>
      <c r="I23" s="2"/>
      <c r="J23" s="2">
        <f>J21+J13</f>
        <v>431860</v>
      </c>
      <c r="K23" s="2"/>
      <c r="L23" s="42">
        <f>L21+L13</f>
        <v>405740</v>
      </c>
      <c r="M23" s="2"/>
      <c r="N23" s="2"/>
      <c r="O23" s="2"/>
      <c r="P23" s="2"/>
      <c r="Q23" s="18">
        <f>Q21+Q13</f>
        <v>145230</v>
      </c>
      <c r="R23" s="2"/>
      <c r="S23" s="2"/>
      <c r="T23" s="2"/>
      <c r="U23" s="2"/>
      <c r="V23" s="18">
        <f>V21+V13</f>
        <v>128390</v>
      </c>
      <c r="X23" s="2"/>
      <c r="Y23" s="2"/>
      <c r="Z23" s="2"/>
      <c r="AA23" s="18">
        <f>AA21+AA13</f>
        <v>424285.6</v>
      </c>
    </row>
    <row r="25" spans="1:27" x14ac:dyDescent="0.25">
      <c r="L25">
        <f>L23*0.18</f>
        <v>73033.2</v>
      </c>
    </row>
    <row r="26" spans="1:27" x14ac:dyDescent="0.25">
      <c r="L26">
        <f>L23+L25</f>
        <v>478773.2</v>
      </c>
    </row>
  </sheetData>
  <mergeCells count="6">
    <mergeCell ref="X2:AA2"/>
    <mergeCell ref="A1:L1"/>
    <mergeCell ref="M1:Q1"/>
    <mergeCell ref="R1:V1"/>
    <mergeCell ref="I2:J2"/>
    <mergeCell ref="K2:L2"/>
  </mergeCells>
  <conditionalFormatting sqref="M5:P5">
    <cfRule type="colorScale" priority="36">
      <colorScale>
        <cfvo type="min"/>
        <cfvo type="max"/>
        <color rgb="FF63BE7B"/>
        <color rgb="FFFFEF9C"/>
      </colorScale>
    </cfRule>
  </conditionalFormatting>
  <conditionalFormatting sqref="M6:P6">
    <cfRule type="colorScale" priority="35">
      <colorScale>
        <cfvo type="min"/>
        <cfvo type="max"/>
        <color rgb="FF63BE7B"/>
        <color rgb="FFFFEF9C"/>
      </colorScale>
    </cfRule>
  </conditionalFormatting>
  <conditionalFormatting sqref="M7:P7">
    <cfRule type="colorScale" priority="34">
      <colorScale>
        <cfvo type="min"/>
        <cfvo type="max"/>
        <color rgb="FF63BE7B"/>
        <color rgb="FFFFEF9C"/>
      </colorScale>
    </cfRule>
  </conditionalFormatting>
  <conditionalFormatting sqref="M8:P8">
    <cfRule type="colorScale" priority="33">
      <colorScale>
        <cfvo type="min"/>
        <cfvo type="max"/>
        <color rgb="FF63BE7B"/>
        <color rgb="FFFFEF9C"/>
      </colorScale>
    </cfRule>
  </conditionalFormatting>
  <conditionalFormatting sqref="M9:P9">
    <cfRule type="colorScale" priority="32">
      <colorScale>
        <cfvo type="min"/>
        <cfvo type="max"/>
        <color rgb="FF63BE7B"/>
        <color rgb="FFFFEF9C"/>
      </colorScale>
    </cfRule>
  </conditionalFormatting>
  <conditionalFormatting sqref="M10:P10">
    <cfRule type="colorScale" priority="31">
      <colorScale>
        <cfvo type="min"/>
        <cfvo type="max"/>
        <color rgb="FF63BE7B"/>
        <color rgb="FFFFEF9C"/>
      </colorScale>
    </cfRule>
  </conditionalFormatting>
  <conditionalFormatting sqref="M11:P11">
    <cfRule type="colorScale" priority="30">
      <colorScale>
        <cfvo type="min"/>
        <cfvo type="max"/>
        <color rgb="FF63BE7B"/>
        <color rgb="FFFFEF9C"/>
      </colorScale>
    </cfRule>
  </conditionalFormatting>
  <conditionalFormatting sqref="M12:P12">
    <cfRule type="colorScale" priority="29">
      <colorScale>
        <cfvo type="min"/>
        <cfvo type="max"/>
        <color rgb="FF63BE7B"/>
        <color rgb="FFFFEF9C"/>
      </colorScale>
    </cfRule>
  </conditionalFormatting>
  <conditionalFormatting sqref="M17:P17">
    <cfRule type="colorScale" priority="28">
      <colorScale>
        <cfvo type="min"/>
        <cfvo type="max"/>
        <color rgb="FF63BE7B"/>
        <color rgb="FFFFEF9C"/>
      </colorScale>
    </cfRule>
  </conditionalFormatting>
  <conditionalFormatting sqref="M18:P18">
    <cfRule type="colorScale" priority="27">
      <colorScale>
        <cfvo type="min"/>
        <cfvo type="max"/>
        <color rgb="FF63BE7B"/>
        <color rgb="FFFFEF9C"/>
      </colorScale>
    </cfRule>
  </conditionalFormatting>
  <conditionalFormatting sqref="M19:P19">
    <cfRule type="colorScale" priority="26">
      <colorScale>
        <cfvo type="min"/>
        <cfvo type="max"/>
        <color rgb="FF63BE7B"/>
        <color rgb="FFFFEF9C"/>
      </colorScale>
    </cfRule>
  </conditionalFormatting>
  <conditionalFormatting sqref="M20:P20">
    <cfRule type="colorScale" priority="25">
      <colorScale>
        <cfvo type="min"/>
        <cfvo type="max"/>
        <color rgb="FF63BE7B"/>
        <color rgb="FFFFEF9C"/>
      </colorScale>
    </cfRule>
  </conditionalFormatting>
  <conditionalFormatting sqref="R5:U5">
    <cfRule type="colorScale" priority="24">
      <colorScale>
        <cfvo type="min"/>
        <cfvo type="max"/>
        <color rgb="FF63BE7B"/>
        <color rgb="FFFFEF9C"/>
      </colorScale>
    </cfRule>
  </conditionalFormatting>
  <conditionalFormatting sqref="R6:U6">
    <cfRule type="colorScale" priority="23">
      <colorScale>
        <cfvo type="min"/>
        <cfvo type="max"/>
        <color rgb="FF63BE7B"/>
        <color rgb="FFFFEF9C"/>
      </colorScale>
    </cfRule>
  </conditionalFormatting>
  <conditionalFormatting sqref="R7:U7">
    <cfRule type="colorScale" priority="22">
      <colorScale>
        <cfvo type="min"/>
        <cfvo type="max"/>
        <color rgb="FF63BE7B"/>
        <color rgb="FFFFEF9C"/>
      </colorScale>
    </cfRule>
  </conditionalFormatting>
  <conditionalFormatting sqref="R8:U8">
    <cfRule type="colorScale" priority="21">
      <colorScale>
        <cfvo type="min"/>
        <cfvo type="max"/>
        <color rgb="FF63BE7B"/>
        <color rgb="FFFFEF9C"/>
      </colorScale>
    </cfRule>
  </conditionalFormatting>
  <conditionalFormatting sqref="R9:U9">
    <cfRule type="colorScale" priority="20">
      <colorScale>
        <cfvo type="min"/>
        <cfvo type="max"/>
        <color rgb="FF63BE7B"/>
        <color rgb="FFFFEF9C"/>
      </colorScale>
    </cfRule>
  </conditionalFormatting>
  <conditionalFormatting sqref="R10:U10">
    <cfRule type="colorScale" priority="19">
      <colorScale>
        <cfvo type="min"/>
        <cfvo type="max"/>
        <color rgb="FF63BE7B"/>
        <color rgb="FFFFEF9C"/>
      </colorScale>
    </cfRule>
  </conditionalFormatting>
  <conditionalFormatting sqref="R11:U11">
    <cfRule type="colorScale" priority="18">
      <colorScale>
        <cfvo type="min"/>
        <cfvo type="max"/>
        <color rgb="FF63BE7B"/>
        <color rgb="FFFFEF9C"/>
      </colorScale>
    </cfRule>
  </conditionalFormatting>
  <conditionalFormatting sqref="R12:U12">
    <cfRule type="colorScale" priority="17">
      <colorScale>
        <cfvo type="min"/>
        <cfvo type="max"/>
        <color rgb="FF63BE7B"/>
        <color rgb="FFFFEF9C"/>
      </colorScale>
    </cfRule>
  </conditionalFormatting>
  <conditionalFormatting sqref="R17:U17">
    <cfRule type="colorScale" priority="16">
      <colorScale>
        <cfvo type="min"/>
        <cfvo type="max"/>
        <color rgb="FF63BE7B"/>
        <color rgb="FFFFEF9C"/>
      </colorScale>
    </cfRule>
  </conditionalFormatting>
  <conditionalFormatting sqref="R18:U18">
    <cfRule type="colorScale" priority="15">
      <colorScale>
        <cfvo type="min"/>
        <cfvo type="max"/>
        <color rgb="FF63BE7B"/>
        <color rgb="FFFFEF9C"/>
      </colorScale>
    </cfRule>
  </conditionalFormatting>
  <conditionalFormatting sqref="R19:U19">
    <cfRule type="colorScale" priority="14">
      <colorScale>
        <cfvo type="min"/>
        <cfvo type="max"/>
        <color rgb="FF63BE7B"/>
        <color rgb="FFFFEF9C"/>
      </colorScale>
    </cfRule>
  </conditionalFormatting>
  <conditionalFormatting sqref="R20:U20">
    <cfRule type="colorScale" priority="13">
      <colorScale>
        <cfvo type="min"/>
        <cfvo type="max"/>
        <color rgb="FF63BE7B"/>
        <color rgb="FFFFEF9C"/>
      </colorScale>
    </cfRule>
  </conditionalFormatting>
  <conditionalFormatting sqref="X5:Z5">
    <cfRule type="colorScale" priority="12">
      <colorScale>
        <cfvo type="min"/>
        <cfvo type="max"/>
        <color rgb="FF63BE7B"/>
        <color rgb="FFFFEF9C"/>
      </colorScale>
    </cfRule>
  </conditionalFormatting>
  <conditionalFormatting sqref="X6:Z6">
    <cfRule type="colorScale" priority="11">
      <colorScale>
        <cfvo type="min"/>
        <cfvo type="max"/>
        <color rgb="FF63BE7B"/>
        <color rgb="FFFFEF9C"/>
      </colorScale>
    </cfRule>
  </conditionalFormatting>
  <conditionalFormatting sqref="X7:Z7">
    <cfRule type="colorScale" priority="10">
      <colorScale>
        <cfvo type="min"/>
        <cfvo type="max"/>
        <color rgb="FF63BE7B"/>
        <color rgb="FFFFEF9C"/>
      </colorScale>
    </cfRule>
  </conditionalFormatting>
  <conditionalFormatting sqref="X8:Z8">
    <cfRule type="colorScale" priority="9">
      <colorScale>
        <cfvo type="min"/>
        <cfvo type="max"/>
        <color rgb="FF63BE7B"/>
        <color rgb="FFFFEF9C"/>
      </colorScale>
    </cfRule>
  </conditionalFormatting>
  <conditionalFormatting sqref="X9:Z9">
    <cfRule type="colorScale" priority="8">
      <colorScale>
        <cfvo type="min"/>
        <cfvo type="max"/>
        <color rgb="FF63BE7B"/>
        <color rgb="FFFFEF9C"/>
      </colorScale>
    </cfRule>
  </conditionalFormatting>
  <conditionalFormatting sqref="X10:Z10">
    <cfRule type="colorScale" priority="7">
      <colorScale>
        <cfvo type="min"/>
        <cfvo type="max"/>
        <color rgb="FF63BE7B"/>
        <color rgb="FFFFEF9C"/>
      </colorScale>
    </cfRule>
  </conditionalFormatting>
  <conditionalFormatting sqref="X11:Z11">
    <cfRule type="colorScale" priority="6">
      <colorScale>
        <cfvo type="min"/>
        <cfvo type="max"/>
        <color rgb="FF63BE7B"/>
        <color rgb="FFFFEF9C"/>
      </colorScale>
    </cfRule>
  </conditionalFormatting>
  <conditionalFormatting sqref="X12:Z12">
    <cfRule type="colorScale" priority="5">
      <colorScale>
        <cfvo type="min"/>
        <cfvo type="max"/>
        <color rgb="FF63BE7B"/>
        <color rgb="FFFFEF9C"/>
      </colorScale>
    </cfRule>
  </conditionalFormatting>
  <conditionalFormatting sqref="X17:Z17">
    <cfRule type="colorScale" priority="4">
      <colorScale>
        <cfvo type="min"/>
        <cfvo type="max"/>
        <color rgb="FF63BE7B"/>
        <color rgb="FFFFEF9C"/>
      </colorScale>
    </cfRule>
  </conditionalFormatting>
  <conditionalFormatting sqref="X18:Z18">
    <cfRule type="colorScale" priority="3">
      <colorScale>
        <cfvo type="min"/>
        <cfvo type="max"/>
        <color rgb="FF63BE7B"/>
        <color rgb="FFFFEF9C"/>
      </colorScale>
    </cfRule>
  </conditionalFormatting>
  <conditionalFormatting sqref="X19:Z19">
    <cfRule type="colorScale" priority="2">
      <colorScale>
        <cfvo type="min"/>
        <cfvo type="max"/>
        <color rgb="FF63BE7B"/>
        <color rgb="FFFFEF9C"/>
      </colorScale>
    </cfRule>
  </conditionalFormatting>
  <conditionalFormatting sqref="X20:Z20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Zeros="0" zoomScale="90" zoomScaleNormal="90" zoomScaleSheetLayoutView="130" workbookViewId="0">
      <pane ySplit="1" topLeftCell="A2" activePane="bottomLeft" state="frozen"/>
      <selection activeCell="H6" sqref="H6"/>
      <selection pane="bottomLeft" activeCell="J25" sqref="J25:J26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3.85546875" bestFit="1" customWidth="1"/>
    <col min="7" max="7" width="9.140625" customWidth="1"/>
    <col min="8" max="8" width="13.85546875" customWidth="1"/>
    <col min="10" max="10" width="13.85546875" bestFit="1" customWidth="1"/>
  </cols>
  <sheetData>
    <row r="1" spans="1:10" ht="41.45" customHeight="1" thickBot="1" x14ac:dyDescent="0.3">
      <c r="A1" s="33" t="s">
        <v>30</v>
      </c>
      <c r="B1" s="34"/>
      <c r="C1" s="34"/>
      <c r="D1" s="34"/>
      <c r="E1" s="34"/>
      <c r="F1" s="35"/>
      <c r="G1" s="36" t="s">
        <v>31</v>
      </c>
      <c r="H1" s="37"/>
      <c r="I1" s="37" t="s">
        <v>32</v>
      </c>
      <c r="J1" s="37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  <c r="G3" s="2" t="s">
        <v>1</v>
      </c>
      <c r="H3" s="2" t="s">
        <v>6</v>
      </c>
      <c r="I3" s="2" t="s">
        <v>1</v>
      </c>
      <c r="J3" s="2" t="s">
        <v>6</v>
      </c>
    </row>
    <row r="4" spans="1:10" ht="15.75" thickBot="1" x14ac:dyDescent="0.3">
      <c r="A4" s="9" t="s">
        <v>7</v>
      </c>
      <c r="B4" s="13" t="s">
        <v>8</v>
      </c>
      <c r="C4" s="11"/>
      <c r="D4" s="3"/>
      <c r="E4" s="3"/>
      <c r="F4" s="3"/>
      <c r="G4" s="23"/>
      <c r="H4" s="3"/>
      <c r="I4" s="23"/>
      <c r="J4" s="3"/>
    </row>
    <row r="5" spans="1:10" ht="29.25" x14ac:dyDescent="0.25">
      <c r="A5" s="12">
        <v>1</v>
      </c>
      <c r="B5" s="1" t="s">
        <v>9</v>
      </c>
      <c r="C5" s="2" t="s">
        <v>10</v>
      </c>
      <c r="D5" s="3">
        <v>20</v>
      </c>
      <c r="E5" s="3"/>
      <c r="F5" s="20">
        <f>E5*$D5</f>
        <v>0</v>
      </c>
      <c r="G5" s="3">
        <v>1050</v>
      </c>
      <c r="H5" s="21">
        <f>G5*$D5</f>
        <v>21000</v>
      </c>
      <c r="I5" s="3">
        <v>850</v>
      </c>
      <c r="J5" s="22">
        <f>I5*$D5</f>
        <v>17000</v>
      </c>
    </row>
    <row r="6" spans="1:10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20">
        <f t="shared" ref="F6:H12" si="0">E6*$D6</f>
        <v>0</v>
      </c>
      <c r="G6" s="3">
        <v>5430</v>
      </c>
      <c r="H6" s="21">
        <f t="shared" si="0"/>
        <v>5430</v>
      </c>
      <c r="I6" s="3">
        <v>3500</v>
      </c>
      <c r="J6" s="22">
        <f t="shared" ref="J6" si="1">I6*$D6</f>
        <v>3500</v>
      </c>
    </row>
    <row r="7" spans="1:10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20">
        <f t="shared" si="0"/>
        <v>0</v>
      </c>
      <c r="G7" s="3">
        <v>1430</v>
      </c>
      <c r="H7" s="21">
        <f t="shared" si="0"/>
        <v>1430</v>
      </c>
      <c r="I7" s="3">
        <v>1500</v>
      </c>
      <c r="J7" s="22">
        <f t="shared" ref="J7" si="2">I7*$D7</f>
        <v>1500</v>
      </c>
    </row>
    <row r="8" spans="1:10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20">
        <f t="shared" si="0"/>
        <v>0</v>
      </c>
      <c r="G8" s="3">
        <v>870</v>
      </c>
      <c r="H8" s="21">
        <f t="shared" si="0"/>
        <v>870</v>
      </c>
      <c r="I8" s="3">
        <v>3500</v>
      </c>
      <c r="J8" s="22">
        <f t="shared" ref="J8" si="3">I8*$D8</f>
        <v>3500</v>
      </c>
    </row>
    <row r="9" spans="1:10" x14ac:dyDescent="0.25">
      <c r="A9" s="2">
        <v>6</v>
      </c>
      <c r="B9" s="4" t="s">
        <v>15</v>
      </c>
      <c r="C9" s="2" t="s">
        <v>12</v>
      </c>
      <c r="D9" s="3">
        <v>5</v>
      </c>
      <c r="E9" s="3"/>
      <c r="F9" s="20">
        <f t="shared" si="0"/>
        <v>0</v>
      </c>
      <c r="G9" s="3">
        <v>1780</v>
      </c>
      <c r="H9" s="21">
        <f t="shared" si="0"/>
        <v>8900</v>
      </c>
      <c r="I9" s="3">
        <v>950</v>
      </c>
      <c r="J9" s="22">
        <f t="shared" ref="J9" si="4">I9*$D9</f>
        <v>4750</v>
      </c>
    </row>
    <row r="10" spans="1:10" ht="30" x14ac:dyDescent="0.25">
      <c r="A10" s="2">
        <v>7</v>
      </c>
      <c r="B10" s="4" t="s">
        <v>16</v>
      </c>
      <c r="C10" s="2" t="s">
        <v>12</v>
      </c>
      <c r="D10" s="3">
        <v>3</v>
      </c>
      <c r="E10" s="3"/>
      <c r="F10" s="20">
        <f t="shared" si="0"/>
        <v>0</v>
      </c>
      <c r="G10" s="3">
        <v>4320</v>
      </c>
      <c r="H10" s="21">
        <f t="shared" si="0"/>
        <v>12960</v>
      </c>
      <c r="I10" s="3">
        <v>3500</v>
      </c>
      <c r="J10" s="22">
        <f t="shared" ref="J10" si="5">I10*$D10</f>
        <v>10500</v>
      </c>
    </row>
    <row r="11" spans="1:10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20">
        <f t="shared" si="0"/>
        <v>0</v>
      </c>
      <c r="G11" s="3">
        <v>5000</v>
      </c>
      <c r="H11" s="21">
        <f t="shared" si="0"/>
        <v>5000</v>
      </c>
      <c r="I11" s="3">
        <v>2800</v>
      </c>
      <c r="J11" s="22">
        <f t="shared" ref="J11" si="6">I11*$D11</f>
        <v>2800</v>
      </c>
    </row>
    <row r="12" spans="1:10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20">
        <f t="shared" si="0"/>
        <v>0</v>
      </c>
      <c r="G12" s="3">
        <v>28900</v>
      </c>
      <c r="H12" s="21">
        <f t="shared" si="0"/>
        <v>28900</v>
      </c>
      <c r="I12" s="3">
        <v>18500</v>
      </c>
      <c r="J12" s="22">
        <f t="shared" ref="J12" si="7">I12*$D12</f>
        <v>18500</v>
      </c>
    </row>
    <row r="13" spans="1:10" x14ac:dyDescent="0.25">
      <c r="A13" s="4"/>
      <c r="B13" s="5" t="s">
        <v>19</v>
      </c>
      <c r="C13" s="5"/>
      <c r="D13" s="4"/>
      <c r="E13" s="4"/>
      <c r="F13" s="5">
        <f>SUM(F5:F12)</f>
        <v>0</v>
      </c>
      <c r="G13" s="1"/>
      <c r="H13" s="19">
        <f>SUM(H5:H12)</f>
        <v>84490</v>
      </c>
      <c r="I13" s="1"/>
      <c r="J13" s="19">
        <f>SUM(J5:J12)</f>
        <v>62050</v>
      </c>
    </row>
    <row r="14" spans="1:10" ht="15.75" thickBot="1" x14ac:dyDescent="0.3">
      <c r="A14" s="7"/>
      <c r="B14" s="7"/>
      <c r="C14" s="5"/>
      <c r="D14" s="4"/>
      <c r="E14" s="4"/>
      <c r="F14" s="4"/>
      <c r="G14" s="4"/>
      <c r="H14" s="4"/>
      <c r="I14" s="4"/>
      <c r="J14" s="4"/>
    </row>
    <row r="15" spans="1:10" ht="15.75" thickBot="1" x14ac:dyDescent="0.3">
      <c r="A15" s="9" t="s">
        <v>20</v>
      </c>
      <c r="B15" s="10" t="s">
        <v>21</v>
      </c>
      <c r="C15" s="6"/>
      <c r="D15" s="4"/>
      <c r="E15" s="4"/>
      <c r="F15" s="4"/>
      <c r="G15" s="4"/>
      <c r="H15" s="4"/>
      <c r="I15" s="4"/>
      <c r="J15" s="4"/>
    </row>
    <row r="16" spans="1:10" x14ac:dyDescent="0.25">
      <c r="A16" s="8"/>
      <c r="B16" s="1"/>
      <c r="C16" s="5"/>
      <c r="D16" s="4"/>
      <c r="E16" s="4"/>
      <c r="F16" s="4"/>
      <c r="G16" s="7"/>
      <c r="H16" s="4"/>
      <c r="I16" s="7"/>
      <c r="J16" s="4"/>
    </row>
    <row r="17" spans="1:10" x14ac:dyDescent="0.25">
      <c r="A17" s="3">
        <v>1</v>
      </c>
      <c r="B17" s="4" t="s">
        <v>22</v>
      </c>
      <c r="C17" s="2" t="s">
        <v>23</v>
      </c>
      <c r="D17" s="3">
        <v>3</v>
      </c>
      <c r="E17" s="3"/>
      <c r="F17" s="20">
        <f t="shared" ref="F17:H20" si="8">E17*$D17</f>
        <v>0</v>
      </c>
      <c r="G17" s="3">
        <v>11200</v>
      </c>
      <c r="H17" s="21">
        <f t="shared" si="8"/>
        <v>33600</v>
      </c>
      <c r="I17" s="3">
        <v>13500</v>
      </c>
      <c r="J17" s="22">
        <f t="shared" ref="J17" si="9">I17*$D17</f>
        <v>40500</v>
      </c>
    </row>
    <row r="18" spans="1:10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20">
        <f t="shared" si="8"/>
        <v>0</v>
      </c>
      <c r="G18" s="3">
        <v>12900</v>
      </c>
      <c r="H18" s="21">
        <f t="shared" si="8"/>
        <v>12900</v>
      </c>
      <c r="I18" s="3">
        <v>15000</v>
      </c>
      <c r="J18" s="22">
        <f t="shared" ref="J18" si="10">I18*$D18</f>
        <v>15000</v>
      </c>
    </row>
    <row r="19" spans="1:10" x14ac:dyDescent="0.25">
      <c r="A19" s="3">
        <v>4</v>
      </c>
      <c r="B19" s="4" t="s">
        <v>25</v>
      </c>
      <c r="C19" s="2" t="s">
        <v>10</v>
      </c>
      <c r="D19" s="3">
        <v>13</v>
      </c>
      <c r="E19" s="3"/>
      <c r="F19" s="20">
        <f t="shared" si="8"/>
        <v>0</v>
      </c>
      <c r="G19" s="3">
        <v>180</v>
      </c>
      <c r="H19" s="21">
        <f t="shared" si="8"/>
        <v>2340</v>
      </c>
      <c r="I19" s="3">
        <v>180</v>
      </c>
      <c r="J19" s="22">
        <f t="shared" ref="J19" si="11">I19*$D19</f>
        <v>2340</v>
      </c>
    </row>
    <row r="20" spans="1:10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20">
        <f t="shared" si="8"/>
        <v>0</v>
      </c>
      <c r="G20" s="24">
        <v>11900</v>
      </c>
      <c r="H20" s="21">
        <f t="shared" si="8"/>
        <v>11900</v>
      </c>
      <c r="I20" s="3">
        <v>8500</v>
      </c>
      <c r="J20" s="22">
        <f t="shared" ref="J20" si="12">I20*$D20</f>
        <v>8500</v>
      </c>
    </row>
    <row r="21" spans="1:10" x14ac:dyDescent="0.25">
      <c r="A21" s="4"/>
      <c r="B21" s="4"/>
      <c r="C21" s="2" t="s">
        <v>2</v>
      </c>
      <c r="D21" s="2"/>
      <c r="E21" s="2"/>
      <c r="F21" s="15">
        <f>SUM(F17:F20)</f>
        <v>0</v>
      </c>
      <c r="G21" s="12"/>
      <c r="H21" s="17">
        <f>SUM(H17:H20)</f>
        <v>60740</v>
      </c>
      <c r="I21" s="12"/>
      <c r="J21" s="17">
        <f>SUM(J17:J20)</f>
        <v>66340</v>
      </c>
    </row>
    <row r="22" spans="1:10" x14ac:dyDescent="0.25">
      <c r="A22" s="4"/>
      <c r="B22" s="4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4"/>
      <c r="C23" s="2"/>
      <c r="D23" s="2"/>
      <c r="E23" s="2"/>
      <c r="F23" s="2">
        <f>F21+F13</f>
        <v>0</v>
      </c>
      <c r="G23" s="2"/>
      <c r="H23" s="18">
        <f>H21+H13</f>
        <v>145230</v>
      </c>
      <c r="I23" s="2"/>
      <c r="J23" s="18">
        <f>J21+J13</f>
        <v>128390</v>
      </c>
    </row>
    <row r="25" spans="1:10" x14ac:dyDescent="0.25">
      <c r="J25">
        <f>J23*0.18</f>
        <v>23110.2</v>
      </c>
    </row>
    <row r="26" spans="1:10" x14ac:dyDescent="0.25">
      <c r="J26">
        <f>J23+J25</f>
        <v>151500.20000000001</v>
      </c>
    </row>
  </sheetData>
  <sheetProtection selectLockedCells="1" selectUnlockedCells="1"/>
  <mergeCells count="3">
    <mergeCell ref="A1:F1"/>
    <mergeCell ref="G1:H1"/>
    <mergeCell ref="I1:J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Zeros="0" zoomScale="90" zoomScaleNormal="90" zoomScaleSheetLayoutView="130" workbookViewId="0">
      <pane ySplit="1" topLeftCell="A2" activePane="bottomLeft" state="frozen"/>
      <selection activeCell="H6" sqref="H6"/>
      <selection pane="bottomLeft" activeCell="J25" sqref="J25:J26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  <col min="8" max="8" width="10.7109375" bestFit="1" customWidth="1"/>
    <col min="10" max="10" width="10.140625" customWidth="1"/>
  </cols>
  <sheetData>
    <row r="1" spans="1:10" ht="41.45" customHeight="1" thickBot="1" x14ac:dyDescent="0.3">
      <c r="A1" s="33" t="s">
        <v>27</v>
      </c>
      <c r="B1" s="34"/>
      <c r="C1" s="34"/>
      <c r="D1" s="34"/>
      <c r="E1" s="34"/>
      <c r="F1" s="35"/>
      <c r="G1" s="36" t="s">
        <v>31</v>
      </c>
      <c r="H1" s="37"/>
      <c r="I1" s="37" t="s">
        <v>32</v>
      </c>
      <c r="J1" s="37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  <c r="G3" s="2" t="s">
        <v>1</v>
      </c>
      <c r="H3" s="2" t="s">
        <v>6</v>
      </c>
      <c r="I3" s="2" t="s">
        <v>1</v>
      </c>
      <c r="J3" s="2" t="s">
        <v>6</v>
      </c>
    </row>
    <row r="4" spans="1:10" ht="15.75" thickBot="1" x14ac:dyDescent="0.3">
      <c r="A4" s="9" t="s">
        <v>7</v>
      </c>
      <c r="B4" s="13" t="s">
        <v>8</v>
      </c>
      <c r="C4" s="11"/>
      <c r="D4" s="3"/>
      <c r="E4" s="3"/>
      <c r="F4" s="3"/>
      <c r="G4" s="3"/>
      <c r="H4" s="3"/>
      <c r="I4" s="3"/>
      <c r="J4" s="3"/>
    </row>
    <row r="5" spans="1:10" ht="29.25" x14ac:dyDescent="0.25">
      <c r="A5" s="12">
        <v>1</v>
      </c>
      <c r="B5" s="1" t="s">
        <v>9</v>
      </c>
      <c r="C5" s="2" t="s">
        <v>10</v>
      </c>
      <c r="D5" s="3">
        <v>5</v>
      </c>
      <c r="E5" s="3"/>
      <c r="F5" s="14">
        <f>E5*$D5</f>
        <v>0</v>
      </c>
      <c r="G5" s="3">
        <v>1080</v>
      </c>
      <c r="H5" s="16">
        <f>G5*$D5</f>
        <v>5400</v>
      </c>
      <c r="I5" s="3">
        <v>850</v>
      </c>
      <c r="J5" s="16">
        <f>I5*$D5</f>
        <v>4250</v>
      </c>
    </row>
    <row r="6" spans="1:10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14">
        <f t="shared" ref="F6:H12" si="0">E6*$D6</f>
        <v>0</v>
      </c>
      <c r="G6" s="3">
        <v>5430</v>
      </c>
      <c r="H6" s="16">
        <f t="shared" si="0"/>
        <v>5430</v>
      </c>
      <c r="I6" s="3">
        <v>3500</v>
      </c>
      <c r="J6" s="16">
        <f t="shared" ref="J6" si="1">I6*$D6</f>
        <v>3500</v>
      </c>
    </row>
    <row r="7" spans="1:10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14">
        <f t="shared" si="0"/>
        <v>0</v>
      </c>
      <c r="G7" s="3">
        <v>1780</v>
      </c>
      <c r="H7" s="16">
        <f t="shared" si="0"/>
        <v>1780</v>
      </c>
      <c r="I7" s="3">
        <v>1500</v>
      </c>
      <c r="J7" s="16">
        <f t="shared" ref="J7" si="2">I7*$D7</f>
        <v>1500</v>
      </c>
    </row>
    <row r="8" spans="1:10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14">
        <f t="shared" si="0"/>
        <v>0</v>
      </c>
      <c r="G8" s="27">
        <v>870</v>
      </c>
      <c r="H8" s="28">
        <f t="shared" si="0"/>
        <v>870</v>
      </c>
      <c r="I8" s="3">
        <v>3500</v>
      </c>
      <c r="J8" s="16">
        <f t="shared" ref="J8" si="3">I8*$D8</f>
        <v>3500</v>
      </c>
    </row>
    <row r="9" spans="1:10" x14ac:dyDescent="0.25">
      <c r="A9" s="2">
        <v>6</v>
      </c>
      <c r="B9" s="4" t="s">
        <v>15</v>
      </c>
      <c r="C9" s="2" t="s">
        <v>12</v>
      </c>
      <c r="D9" s="3">
        <v>1</v>
      </c>
      <c r="E9" s="3"/>
      <c r="F9" s="14">
        <f t="shared" si="0"/>
        <v>0</v>
      </c>
      <c r="G9" s="3">
        <v>1780</v>
      </c>
      <c r="H9" s="16">
        <f t="shared" si="0"/>
        <v>1780</v>
      </c>
      <c r="I9" s="3">
        <v>950</v>
      </c>
      <c r="J9" s="16">
        <f t="shared" ref="J9" si="4">I9*$D9</f>
        <v>950</v>
      </c>
    </row>
    <row r="10" spans="1:10" ht="30" x14ac:dyDescent="0.25">
      <c r="A10" s="2">
        <v>7</v>
      </c>
      <c r="B10" s="4" t="s">
        <v>16</v>
      </c>
      <c r="C10" s="2" t="s">
        <v>12</v>
      </c>
      <c r="D10" s="3">
        <v>1</v>
      </c>
      <c r="E10" s="3"/>
      <c r="F10" s="14">
        <f t="shared" si="0"/>
        <v>0</v>
      </c>
      <c r="G10" s="3">
        <v>5430</v>
      </c>
      <c r="H10" s="16">
        <f t="shared" si="0"/>
        <v>5430</v>
      </c>
      <c r="I10" s="3">
        <v>3500</v>
      </c>
      <c r="J10" s="16">
        <f t="shared" ref="J10" si="5">I10*$D10</f>
        <v>3500</v>
      </c>
    </row>
    <row r="11" spans="1:10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14">
        <f t="shared" si="0"/>
        <v>0</v>
      </c>
      <c r="G11" s="3">
        <v>5000</v>
      </c>
      <c r="H11" s="16">
        <f t="shared" si="0"/>
        <v>5000</v>
      </c>
      <c r="I11" s="3">
        <v>2800</v>
      </c>
      <c r="J11" s="16">
        <f t="shared" ref="J11" si="6">I11*$D11</f>
        <v>2800</v>
      </c>
    </row>
    <row r="12" spans="1:10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14">
        <f t="shared" si="0"/>
        <v>0</v>
      </c>
      <c r="G12" s="3">
        <v>29800</v>
      </c>
      <c r="H12" s="16">
        <f t="shared" si="0"/>
        <v>29800</v>
      </c>
      <c r="I12" s="3">
        <v>18500</v>
      </c>
      <c r="J12" s="16">
        <f t="shared" ref="J12" si="7">I12*$D12</f>
        <v>18500</v>
      </c>
    </row>
    <row r="13" spans="1:10" x14ac:dyDescent="0.25">
      <c r="A13" s="4"/>
      <c r="B13" s="5" t="s">
        <v>19</v>
      </c>
      <c r="C13" s="5"/>
      <c r="D13" s="4"/>
      <c r="E13" s="4"/>
      <c r="F13" s="5">
        <f>SUM(F5:F12)</f>
        <v>0</v>
      </c>
      <c r="G13" s="4"/>
      <c r="H13" s="19">
        <f>SUM(H5:H12)</f>
        <v>55490</v>
      </c>
      <c r="I13" s="4"/>
      <c r="J13" s="16">
        <f>SUM(J5:J12)</f>
        <v>38500</v>
      </c>
    </row>
    <row r="14" spans="1:10" ht="15.75" thickBot="1" x14ac:dyDescent="0.3">
      <c r="A14" s="7"/>
      <c r="B14" s="7"/>
      <c r="C14" s="5"/>
      <c r="D14" s="4"/>
      <c r="E14" s="4"/>
      <c r="F14" s="4"/>
      <c r="G14" s="4"/>
      <c r="H14" s="4"/>
      <c r="I14" s="4"/>
      <c r="J14" s="4"/>
    </row>
    <row r="15" spans="1:10" ht="15.75" thickBot="1" x14ac:dyDescent="0.3">
      <c r="A15" s="9" t="s">
        <v>20</v>
      </c>
      <c r="B15" s="10" t="s">
        <v>21</v>
      </c>
      <c r="C15" s="6"/>
      <c r="D15" s="4"/>
      <c r="E15" s="4"/>
      <c r="F15" s="4"/>
      <c r="G15" s="4"/>
      <c r="H15" s="4"/>
      <c r="I15" s="4"/>
      <c r="J15" s="4"/>
    </row>
    <row r="16" spans="1:10" x14ac:dyDescent="0.25">
      <c r="A16" s="8"/>
      <c r="B16" s="1"/>
      <c r="C16" s="5"/>
      <c r="D16" s="4"/>
      <c r="E16" s="4"/>
      <c r="F16" s="4"/>
      <c r="G16" s="4"/>
      <c r="H16" s="4"/>
      <c r="I16" s="4"/>
      <c r="J16" s="4"/>
    </row>
    <row r="17" spans="1:10" x14ac:dyDescent="0.25">
      <c r="A17" s="3">
        <v>1</v>
      </c>
      <c r="B17" s="4" t="s">
        <v>22</v>
      </c>
      <c r="C17" s="2" t="s">
        <v>23</v>
      </c>
      <c r="D17" s="3">
        <v>1</v>
      </c>
      <c r="E17" s="3"/>
      <c r="F17" s="14">
        <f t="shared" ref="F17:H20" si="8">E17*$D17</f>
        <v>0</v>
      </c>
      <c r="G17" s="3">
        <v>11200</v>
      </c>
      <c r="H17" s="16">
        <f t="shared" si="8"/>
        <v>11200</v>
      </c>
      <c r="I17" s="3">
        <v>13500</v>
      </c>
      <c r="J17" s="16">
        <f t="shared" ref="J17" si="9">I17*$D17</f>
        <v>13500</v>
      </c>
    </row>
    <row r="18" spans="1:10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14">
        <f t="shared" si="8"/>
        <v>0</v>
      </c>
      <c r="G18" s="3">
        <v>12900</v>
      </c>
      <c r="H18" s="16">
        <f t="shared" si="8"/>
        <v>12900</v>
      </c>
      <c r="I18" s="3">
        <v>15000</v>
      </c>
      <c r="J18" s="16">
        <f t="shared" ref="J18" si="10">I18*$D18</f>
        <v>15000</v>
      </c>
    </row>
    <row r="19" spans="1:10" x14ac:dyDescent="0.25">
      <c r="A19" s="3">
        <v>4</v>
      </c>
      <c r="B19" s="4" t="s">
        <v>25</v>
      </c>
      <c r="C19" s="2" t="s">
        <v>10</v>
      </c>
      <c r="D19" s="3">
        <v>3</v>
      </c>
      <c r="E19" s="3"/>
      <c r="F19" s="14">
        <f t="shared" si="8"/>
        <v>0</v>
      </c>
      <c r="G19" s="3">
        <v>180</v>
      </c>
      <c r="H19" s="16">
        <f t="shared" si="8"/>
        <v>540</v>
      </c>
      <c r="I19" s="3">
        <v>180</v>
      </c>
      <c r="J19" s="16">
        <f t="shared" ref="J19" si="11">I19*$D19</f>
        <v>540</v>
      </c>
    </row>
    <row r="20" spans="1:10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14">
        <f t="shared" si="8"/>
        <v>0</v>
      </c>
      <c r="G20" s="3">
        <v>11900</v>
      </c>
      <c r="H20" s="16">
        <f t="shared" si="8"/>
        <v>11900</v>
      </c>
      <c r="I20" s="3">
        <v>8500</v>
      </c>
      <c r="J20" s="16">
        <f t="shared" ref="J20" si="12">I20*$D20</f>
        <v>8500</v>
      </c>
    </row>
    <row r="21" spans="1:10" x14ac:dyDescent="0.25">
      <c r="A21" s="4"/>
      <c r="B21" s="4"/>
      <c r="C21" s="2" t="s">
        <v>2</v>
      </c>
      <c r="D21" s="2"/>
      <c r="E21" s="2"/>
      <c r="F21" s="15">
        <f>SUM(F5:F20)</f>
        <v>0</v>
      </c>
      <c r="G21" s="2"/>
      <c r="H21" s="19">
        <f>SUM(H17:H20)</f>
        <v>36540</v>
      </c>
      <c r="I21" s="2"/>
      <c r="J21" s="19">
        <f>SUM(J17:J20)</f>
        <v>37540</v>
      </c>
    </row>
    <row r="22" spans="1:10" x14ac:dyDescent="0.25">
      <c r="A22" s="4"/>
      <c r="B22" s="4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4"/>
      <c r="C23" s="2"/>
      <c r="D23" s="2"/>
      <c r="E23" s="2"/>
      <c r="F23" s="2">
        <f>F21+F13</f>
        <v>0</v>
      </c>
      <c r="G23" s="2"/>
      <c r="H23" s="19">
        <f>H21+H13</f>
        <v>92030</v>
      </c>
      <c r="I23" s="2"/>
      <c r="J23" s="19">
        <f>J21+J13</f>
        <v>76040</v>
      </c>
    </row>
    <row r="25" spans="1:10" x14ac:dyDescent="0.25">
      <c r="J25">
        <f>J23*0.18</f>
        <v>13687.199999999999</v>
      </c>
    </row>
    <row r="26" spans="1:10" x14ac:dyDescent="0.25">
      <c r="J26">
        <f>J23+J25</f>
        <v>89727.2</v>
      </c>
    </row>
  </sheetData>
  <sheetProtection selectLockedCells="1" selectUnlockedCells="1"/>
  <mergeCells count="3">
    <mergeCell ref="A1:F1"/>
    <mergeCell ref="G1:H1"/>
    <mergeCell ref="I1:J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Zeros="0" zoomScale="90" zoomScaleNormal="90" zoomScaleSheetLayoutView="130" workbookViewId="0">
      <pane ySplit="1" topLeftCell="A2" activePane="bottomLeft" state="frozen"/>
      <selection activeCell="H6" sqref="H6"/>
      <selection pane="bottomLeft" activeCell="K1" sqref="F1:K1048576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  <col min="7" max="7" width="9.140625" customWidth="1"/>
    <col min="8" max="8" width="10.7109375" customWidth="1"/>
    <col min="10" max="10" width="10.7109375" bestFit="1" customWidth="1"/>
  </cols>
  <sheetData>
    <row r="1" spans="1:10" ht="41.45" customHeight="1" thickBot="1" x14ac:dyDescent="0.3">
      <c r="A1" s="33" t="s">
        <v>28</v>
      </c>
      <c r="B1" s="34"/>
      <c r="C1" s="34"/>
      <c r="D1" s="34"/>
      <c r="E1" s="34"/>
      <c r="F1" s="35"/>
      <c r="G1" s="36" t="s">
        <v>31</v>
      </c>
      <c r="H1" s="37"/>
      <c r="I1" s="37" t="s">
        <v>32</v>
      </c>
      <c r="J1" s="37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  <c r="G3" s="2" t="s">
        <v>1</v>
      </c>
      <c r="H3" s="2" t="s">
        <v>6</v>
      </c>
      <c r="I3" s="2" t="s">
        <v>1</v>
      </c>
      <c r="J3" s="2" t="s">
        <v>6</v>
      </c>
    </row>
    <row r="4" spans="1:10" ht="15.75" thickBot="1" x14ac:dyDescent="0.3">
      <c r="A4" s="9" t="s">
        <v>7</v>
      </c>
      <c r="B4" s="13" t="s">
        <v>8</v>
      </c>
      <c r="C4" s="11"/>
      <c r="D4" s="3"/>
      <c r="E4" s="3"/>
      <c r="F4" s="3"/>
      <c r="G4" s="3"/>
      <c r="H4" s="3"/>
      <c r="I4" s="3"/>
      <c r="J4" s="3"/>
    </row>
    <row r="5" spans="1:10" ht="29.25" x14ac:dyDescent="0.25">
      <c r="A5" s="12">
        <v>1</v>
      </c>
      <c r="B5" s="1" t="s">
        <v>9</v>
      </c>
      <c r="C5" s="2" t="s">
        <v>10</v>
      </c>
      <c r="D5" s="3">
        <v>8</v>
      </c>
      <c r="E5" s="3"/>
      <c r="F5" s="14">
        <f>E5*$D5</f>
        <v>0</v>
      </c>
      <c r="G5" s="3">
        <v>1050</v>
      </c>
      <c r="H5" s="16">
        <f>G5*$D5</f>
        <v>8400</v>
      </c>
      <c r="I5" s="3">
        <v>850</v>
      </c>
      <c r="J5" s="16">
        <f>I5*$D5</f>
        <v>6800</v>
      </c>
    </row>
    <row r="6" spans="1:10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14">
        <f t="shared" ref="F6:H12" si="0">E6*$D6</f>
        <v>0</v>
      </c>
      <c r="G6" s="3">
        <v>10900</v>
      </c>
      <c r="H6" s="16">
        <f t="shared" si="0"/>
        <v>10900</v>
      </c>
      <c r="I6" s="3">
        <v>3500</v>
      </c>
      <c r="J6" s="16">
        <f t="shared" ref="J6" si="1">I6*$D6</f>
        <v>3500</v>
      </c>
    </row>
    <row r="7" spans="1:10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14">
        <f t="shared" si="0"/>
        <v>0</v>
      </c>
      <c r="G7" s="3">
        <v>4320</v>
      </c>
      <c r="H7" s="16">
        <f t="shared" si="0"/>
        <v>4320</v>
      </c>
      <c r="I7" s="3">
        <v>1500</v>
      </c>
      <c r="J7" s="16">
        <f t="shared" ref="J7" si="2">I7*$D7</f>
        <v>1500</v>
      </c>
    </row>
    <row r="8" spans="1:10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14">
        <f t="shared" si="0"/>
        <v>0</v>
      </c>
      <c r="G8" s="3">
        <v>5000</v>
      </c>
      <c r="H8" s="16">
        <f t="shared" si="0"/>
        <v>5000</v>
      </c>
      <c r="I8" s="3">
        <v>3500</v>
      </c>
      <c r="J8" s="16">
        <f t="shared" ref="J8" si="3">I8*$D8</f>
        <v>3500</v>
      </c>
    </row>
    <row r="9" spans="1:10" x14ac:dyDescent="0.25">
      <c r="A9" s="2">
        <v>6</v>
      </c>
      <c r="B9" s="4" t="s">
        <v>15</v>
      </c>
      <c r="C9" s="2" t="s">
        <v>12</v>
      </c>
      <c r="D9" s="3">
        <v>3</v>
      </c>
      <c r="E9" s="3"/>
      <c r="F9" s="14">
        <f t="shared" si="0"/>
        <v>0</v>
      </c>
      <c r="G9" s="3">
        <v>180</v>
      </c>
      <c r="H9" s="16">
        <f t="shared" si="0"/>
        <v>540</v>
      </c>
      <c r="I9" s="3">
        <v>950</v>
      </c>
      <c r="J9" s="16">
        <f t="shared" ref="J9" si="4">I9*$D9</f>
        <v>2850</v>
      </c>
    </row>
    <row r="10" spans="1:10" ht="30" x14ac:dyDescent="0.25">
      <c r="A10" s="2">
        <v>7</v>
      </c>
      <c r="B10" s="4" t="s">
        <v>16</v>
      </c>
      <c r="C10" s="2" t="s">
        <v>12</v>
      </c>
      <c r="D10" s="3">
        <v>3</v>
      </c>
      <c r="E10" s="3"/>
      <c r="F10" s="14">
        <f t="shared" si="0"/>
        <v>0</v>
      </c>
      <c r="G10" s="3">
        <v>4320</v>
      </c>
      <c r="H10" s="16">
        <f t="shared" si="0"/>
        <v>12960</v>
      </c>
      <c r="I10" s="3">
        <v>3500</v>
      </c>
      <c r="J10" s="16">
        <f t="shared" ref="J10" si="5">I10*$D10</f>
        <v>10500</v>
      </c>
    </row>
    <row r="11" spans="1:10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14">
        <f t="shared" si="0"/>
        <v>0</v>
      </c>
      <c r="G11" s="3">
        <v>12900</v>
      </c>
      <c r="H11" s="16">
        <f t="shared" si="0"/>
        <v>12900</v>
      </c>
      <c r="I11" s="3">
        <v>2800</v>
      </c>
      <c r="J11" s="16">
        <f t="shared" ref="J11" si="6">I11*$D11</f>
        <v>2800</v>
      </c>
    </row>
    <row r="12" spans="1:10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14">
        <f t="shared" si="0"/>
        <v>0</v>
      </c>
      <c r="G12" s="3">
        <v>29800</v>
      </c>
      <c r="H12" s="16">
        <f t="shared" si="0"/>
        <v>29800</v>
      </c>
      <c r="I12" s="3">
        <v>18500</v>
      </c>
      <c r="J12" s="16">
        <f t="shared" ref="J12" si="7">I12*$D12</f>
        <v>18500</v>
      </c>
    </row>
    <row r="13" spans="1:10" x14ac:dyDescent="0.25">
      <c r="A13" s="4"/>
      <c r="B13" s="5" t="s">
        <v>19</v>
      </c>
      <c r="C13" s="5"/>
      <c r="D13" s="4"/>
      <c r="E13" s="4"/>
      <c r="F13" s="5">
        <f>SUM(F5:F12)</f>
        <v>0</v>
      </c>
      <c r="G13" s="4"/>
      <c r="H13" s="19">
        <f>SUM(H5:H12)</f>
        <v>84820</v>
      </c>
      <c r="I13" s="4"/>
      <c r="J13" s="19">
        <f>SUM(J5:J12)</f>
        <v>49950</v>
      </c>
    </row>
    <row r="14" spans="1:10" ht="15.75" thickBot="1" x14ac:dyDescent="0.3">
      <c r="A14" s="7"/>
      <c r="B14" s="7"/>
      <c r="C14" s="5"/>
      <c r="D14" s="4"/>
      <c r="E14" s="4"/>
      <c r="F14" s="4"/>
      <c r="G14" s="4"/>
      <c r="H14" s="4"/>
      <c r="I14" s="4"/>
      <c r="J14" s="4"/>
    </row>
    <row r="15" spans="1:10" ht="15.75" thickBot="1" x14ac:dyDescent="0.3">
      <c r="A15" s="9" t="s">
        <v>20</v>
      </c>
      <c r="B15" s="10" t="s">
        <v>21</v>
      </c>
      <c r="C15" s="6"/>
      <c r="D15" s="4"/>
      <c r="E15" s="4"/>
      <c r="F15" s="4"/>
      <c r="G15" s="4"/>
      <c r="H15" s="4"/>
      <c r="I15" s="4"/>
      <c r="J15" s="4"/>
    </row>
    <row r="16" spans="1:10" x14ac:dyDescent="0.25">
      <c r="A16" s="8"/>
      <c r="B16" s="1"/>
      <c r="C16" s="5"/>
      <c r="D16" s="4"/>
      <c r="E16" s="4"/>
      <c r="F16" s="4"/>
      <c r="G16" s="4"/>
      <c r="H16" s="4"/>
      <c r="I16" s="4"/>
      <c r="J16" s="4"/>
    </row>
    <row r="17" spans="1:10" x14ac:dyDescent="0.25">
      <c r="A17" s="3">
        <v>1</v>
      </c>
      <c r="B17" s="4" t="s">
        <v>22</v>
      </c>
      <c r="C17" s="2" t="s">
        <v>23</v>
      </c>
      <c r="D17" s="3">
        <v>2</v>
      </c>
      <c r="E17" s="3"/>
      <c r="F17" s="14">
        <f t="shared" ref="F17:H20" si="8">E17*$D17</f>
        <v>0</v>
      </c>
      <c r="G17" s="3">
        <v>11300</v>
      </c>
      <c r="H17" s="16">
        <f t="shared" si="8"/>
        <v>22600</v>
      </c>
      <c r="I17" s="3">
        <v>13500</v>
      </c>
      <c r="J17" s="14">
        <f t="shared" ref="J17" si="9">I17*$D17</f>
        <v>27000</v>
      </c>
    </row>
    <row r="18" spans="1:10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14">
        <f t="shared" si="8"/>
        <v>0</v>
      </c>
      <c r="G18" s="3">
        <v>12900</v>
      </c>
      <c r="H18" s="16">
        <f t="shared" si="8"/>
        <v>12900</v>
      </c>
      <c r="I18" s="3">
        <v>15000</v>
      </c>
      <c r="J18" s="14">
        <f t="shared" ref="J18" si="10">I18*$D18</f>
        <v>15000</v>
      </c>
    </row>
    <row r="19" spans="1:10" x14ac:dyDescent="0.25">
      <c r="A19" s="3">
        <v>4</v>
      </c>
      <c r="B19" s="4" t="s">
        <v>25</v>
      </c>
      <c r="C19" s="2" t="s">
        <v>10</v>
      </c>
      <c r="D19" s="3">
        <v>3.5</v>
      </c>
      <c r="E19" s="3"/>
      <c r="F19" s="14">
        <f t="shared" si="8"/>
        <v>0</v>
      </c>
      <c r="G19" s="3">
        <v>180</v>
      </c>
      <c r="H19" s="16">
        <f t="shared" si="8"/>
        <v>630</v>
      </c>
      <c r="I19" s="3">
        <v>180</v>
      </c>
      <c r="J19" s="14">
        <f t="shared" ref="J19" si="11">I19*$D19</f>
        <v>630</v>
      </c>
    </row>
    <row r="20" spans="1:10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14">
        <f t="shared" si="8"/>
        <v>0</v>
      </c>
      <c r="G20" s="3">
        <v>11900</v>
      </c>
      <c r="H20" s="16">
        <f t="shared" si="8"/>
        <v>11900</v>
      </c>
      <c r="I20" s="3">
        <v>8500</v>
      </c>
      <c r="J20" s="14">
        <f t="shared" ref="J20" si="12">I20*$D20</f>
        <v>8500</v>
      </c>
    </row>
    <row r="21" spans="1:10" x14ac:dyDescent="0.25">
      <c r="A21" s="4"/>
      <c r="B21" s="4"/>
      <c r="C21" s="2" t="s">
        <v>2</v>
      </c>
      <c r="D21" s="2"/>
      <c r="E21" s="2"/>
      <c r="F21" s="15">
        <f>SUM(F5:F20)</f>
        <v>0</v>
      </c>
      <c r="G21" s="2"/>
      <c r="H21" s="18">
        <f>SUM(H17:H20)</f>
        <v>48030</v>
      </c>
      <c r="I21" s="2"/>
      <c r="J21" s="18">
        <f>SUM(J17:J20)</f>
        <v>51130</v>
      </c>
    </row>
    <row r="22" spans="1:10" x14ac:dyDescent="0.25">
      <c r="A22" s="4"/>
      <c r="B22" s="4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4"/>
      <c r="C23" s="2"/>
      <c r="D23" s="2"/>
      <c r="E23" s="2"/>
      <c r="F23" s="2">
        <f>F21+F13</f>
        <v>0</v>
      </c>
      <c r="G23" s="2"/>
      <c r="H23" s="2">
        <f>H21+H13</f>
        <v>132850</v>
      </c>
      <c r="I23" s="2"/>
      <c r="J23" s="2">
        <f>J21+J13</f>
        <v>101080</v>
      </c>
    </row>
    <row r="25" spans="1:10" x14ac:dyDescent="0.25">
      <c r="J25">
        <f>J23*0.18</f>
        <v>18194.399999999998</v>
      </c>
    </row>
    <row r="26" spans="1:10" x14ac:dyDescent="0.25">
      <c r="J26">
        <f>J23+J25</f>
        <v>119274.4</v>
      </c>
    </row>
  </sheetData>
  <sheetProtection selectLockedCells="1" selectUnlockedCells="1"/>
  <mergeCells count="3">
    <mergeCell ref="A1:F1"/>
    <mergeCell ref="G1:H1"/>
    <mergeCell ref="I1:J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Zeros="0" zoomScale="90" zoomScaleNormal="90" zoomScaleSheetLayoutView="130" workbookViewId="0">
      <pane ySplit="1" topLeftCell="A2" activePane="bottomLeft" state="frozen"/>
      <selection activeCell="H6" sqref="H6"/>
      <selection pane="bottomLeft" activeCell="J25" sqref="J25:J26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  <col min="8" max="8" width="10.140625" customWidth="1"/>
    <col min="10" max="10" width="10.7109375" bestFit="1" customWidth="1"/>
  </cols>
  <sheetData>
    <row r="1" spans="1:10" ht="41.45" customHeight="1" thickBot="1" x14ac:dyDescent="0.3">
      <c r="A1" s="33" t="s">
        <v>29</v>
      </c>
      <c r="B1" s="34"/>
      <c r="C1" s="34"/>
      <c r="D1" s="34"/>
      <c r="E1" s="34"/>
      <c r="F1" s="35"/>
      <c r="G1" s="36" t="s">
        <v>31</v>
      </c>
      <c r="H1" s="37"/>
      <c r="I1" s="37" t="s">
        <v>32</v>
      </c>
      <c r="J1" s="37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  <c r="G3" s="2" t="s">
        <v>1</v>
      </c>
      <c r="H3" s="2" t="s">
        <v>6</v>
      </c>
      <c r="I3" s="2" t="s">
        <v>1</v>
      </c>
      <c r="J3" s="2" t="s">
        <v>6</v>
      </c>
    </row>
    <row r="4" spans="1:10" ht="15.75" thickBot="1" x14ac:dyDescent="0.3">
      <c r="A4" s="9" t="s">
        <v>7</v>
      </c>
      <c r="B4" s="13" t="s">
        <v>8</v>
      </c>
      <c r="C4" s="11"/>
      <c r="D4" s="3"/>
      <c r="E4" s="3"/>
      <c r="F4" s="3"/>
      <c r="G4" s="3"/>
      <c r="H4" s="3"/>
      <c r="I4" s="3"/>
      <c r="J4" s="3"/>
    </row>
    <row r="5" spans="1:10" ht="29.25" x14ac:dyDescent="0.25">
      <c r="A5" s="12">
        <v>1</v>
      </c>
      <c r="B5" s="1" t="s">
        <v>9</v>
      </c>
      <c r="C5" s="2" t="s">
        <v>10</v>
      </c>
      <c r="D5" s="3">
        <v>7</v>
      </c>
      <c r="E5" s="3"/>
      <c r="F5" s="14">
        <f>E5*$D5</f>
        <v>0</v>
      </c>
      <c r="G5" s="3">
        <v>1080</v>
      </c>
      <c r="H5" s="16">
        <f>G5*$D5</f>
        <v>7560</v>
      </c>
      <c r="I5" s="3">
        <v>850</v>
      </c>
      <c r="J5" s="16">
        <f>I5*$D5</f>
        <v>5950</v>
      </c>
    </row>
    <row r="6" spans="1:10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14">
        <f t="shared" ref="F6:H12" si="0">E6*$D6</f>
        <v>0</v>
      </c>
      <c r="G6" s="3">
        <v>5320</v>
      </c>
      <c r="H6" s="16">
        <f t="shared" si="0"/>
        <v>5320</v>
      </c>
      <c r="I6" s="3">
        <v>3500</v>
      </c>
      <c r="J6" s="16">
        <f t="shared" ref="J6" si="1">I6*$D6</f>
        <v>3500</v>
      </c>
    </row>
    <row r="7" spans="1:10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14">
        <f t="shared" si="0"/>
        <v>0</v>
      </c>
      <c r="G7" s="3">
        <v>1430</v>
      </c>
      <c r="H7" s="16">
        <f t="shared" si="0"/>
        <v>1430</v>
      </c>
      <c r="I7" s="3">
        <v>1500</v>
      </c>
      <c r="J7" s="16">
        <f t="shared" ref="J7" si="2">I7*$D7</f>
        <v>1500</v>
      </c>
    </row>
    <row r="8" spans="1:10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14">
        <f t="shared" si="0"/>
        <v>0</v>
      </c>
      <c r="G8" s="3">
        <v>640</v>
      </c>
      <c r="H8" s="16">
        <f t="shared" si="0"/>
        <v>640</v>
      </c>
      <c r="I8" s="3">
        <v>3500</v>
      </c>
      <c r="J8" s="16">
        <f t="shared" ref="J8" si="3">I8*$D8</f>
        <v>3500</v>
      </c>
    </row>
    <row r="9" spans="1:10" x14ac:dyDescent="0.25">
      <c r="A9" s="2">
        <v>6</v>
      </c>
      <c r="B9" s="4" t="s">
        <v>15</v>
      </c>
      <c r="C9" s="2" t="s">
        <v>12</v>
      </c>
      <c r="D9" s="3">
        <v>3</v>
      </c>
      <c r="E9" s="3"/>
      <c r="F9" s="14">
        <f t="shared" si="0"/>
        <v>0</v>
      </c>
      <c r="G9" s="3">
        <v>1780</v>
      </c>
      <c r="H9" s="16">
        <f t="shared" si="0"/>
        <v>5340</v>
      </c>
      <c r="I9" s="3">
        <v>950</v>
      </c>
      <c r="J9" s="16">
        <f t="shared" ref="J9" si="4">I9*$D9</f>
        <v>2850</v>
      </c>
    </row>
    <row r="10" spans="1:10" ht="30" x14ac:dyDescent="0.25">
      <c r="A10" s="2">
        <v>7</v>
      </c>
      <c r="B10" s="4" t="s">
        <v>16</v>
      </c>
      <c r="C10" s="2" t="s">
        <v>12</v>
      </c>
      <c r="D10" s="3">
        <v>3</v>
      </c>
      <c r="E10" s="3"/>
      <c r="F10" s="14">
        <f t="shared" si="0"/>
        <v>0</v>
      </c>
      <c r="G10" s="3">
        <v>4320</v>
      </c>
      <c r="H10" s="16">
        <f t="shared" si="0"/>
        <v>12960</v>
      </c>
      <c r="I10" s="3">
        <v>3500</v>
      </c>
      <c r="J10" s="16">
        <f t="shared" ref="J10" si="5">I10*$D10</f>
        <v>10500</v>
      </c>
    </row>
    <row r="11" spans="1:10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14">
        <f t="shared" si="0"/>
        <v>0</v>
      </c>
      <c r="G11" s="3">
        <v>5000</v>
      </c>
      <c r="H11" s="16">
        <f t="shared" si="0"/>
        <v>5000</v>
      </c>
      <c r="I11" s="3">
        <v>2800</v>
      </c>
      <c r="J11" s="16">
        <f t="shared" ref="J11" si="6">I11*$D11</f>
        <v>2800</v>
      </c>
    </row>
    <row r="12" spans="1:10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14">
        <f t="shared" si="0"/>
        <v>0</v>
      </c>
      <c r="G12" s="3">
        <v>29800</v>
      </c>
      <c r="H12" s="16">
        <f t="shared" si="0"/>
        <v>29800</v>
      </c>
      <c r="I12" s="3">
        <v>18500</v>
      </c>
      <c r="J12" s="16">
        <f t="shared" ref="J12" si="7">I12*$D12</f>
        <v>18500</v>
      </c>
    </row>
    <row r="13" spans="1:10" x14ac:dyDescent="0.25">
      <c r="A13" s="4"/>
      <c r="B13" s="5" t="s">
        <v>19</v>
      </c>
      <c r="C13" s="5"/>
      <c r="D13" s="4"/>
      <c r="E13" s="4"/>
      <c r="F13" s="5">
        <f>SUM(F5:F12)</f>
        <v>0</v>
      </c>
      <c r="G13" s="4"/>
      <c r="H13" s="19">
        <f>SUM(H5:H12)</f>
        <v>68050</v>
      </c>
      <c r="I13" s="4"/>
      <c r="J13" s="19">
        <f>SUM(J5:J12)</f>
        <v>49100</v>
      </c>
    </row>
    <row r="14" spans="1:10" ht="15.75" thickBot="1" x14ac:dyDescent="0.3">
      <c r="A14" s="7"/>
      <c r="B14" s="7"/>
      <c r="C14" s="5"/>
      <c r="D14" s="4"/>
      <c r="E14" s="4"/>
      <c r="F14" s="4"/>
      <c r="G14" s="4"/>
      <c r="H14" s="4"/>
      <c r="I14" s="4"/>
      <c r="J14" s="4"/>
    </row>
    <row r="15" spans="1:10" ht="15.75" thickBot="1" x14ac:dyDescent="0.3">
      <c r="A15" s="9" t="s">
        <v>20</v>
      </c>
      <c r="B15" s="10" t="s">
        <v>21</v>
      </c>
      <c r="C15" s="6"/>
      <c r="D15" s="4"/>
      <c r="E15" s="4"/>
      <c r="F15" s="4"/>
      <c r="G15" s="4"/>
      <c r="H15" s="4"/>
      <c r="I15" s="4"/>
      <c r="J15" s="4"/>
    </row>
    <row r="16" spans="1:10" x14ac:dyDescent="0.25">
      <c r="A16" s="8"/>
      <c r="B16" s="1"/>
      <c r="C16" s="5"/>
      <c r="D16" s="4"/>
      <c r="E16" s="4"/>
      <c r="F16" s="4"/>
      <c r="G16" s="4"/>
      <c r="H16" s="4"/>
      <c r="I16" s="4"/>
      <c r="J16" s="4"/>
    </row>
    <row r="17" spans="1:10" x14ac:dyDescent="0.25">
      <c r="A17" s="3">
        <v>1</v>
      </c>
      <c r="B17" s="4" t="s">
        <v>22</v>
      </c>
      <c r="C17" s="2" t="s">
        <v>23</v>
      </c>
      <c r="D17" s="3">
        <v>2</v>
      </c>
      <c r="E17" s="3"/>
      <c r="F17" s="14">
        <f t="shared" ref="F17:H20" si="8">E17*$D17</f>
        <v>0</v>
      </c>
      <c r="G17" s="3">
        <v>11200</v>
      </c>
      <c r="H17" s="16">
        <f t="shared" si="8"/>
        <v>22400</v>
      </c>
      <c r="I17" s="3">
        <v>13500</v>
      </c>
      <c r="J17" s="16">
        <f t="shared" ref="J17" si="9">I17*$D17</f>
        <v>27000</v>
      </c>
    </row>
    <row r="18" spans="1:10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14">
        <f t="shared" si="8"/>
        <v>0</v>
      </c>
      <c r="G18" s="3">
        <v>12900</v>
      </c>
      <c r="H18" s="16">
        <f t="shared" si="8"/>
        <v>12900</v>
      </c>
      <c r="I18" s="3">
        <v>15000</v>
      </c>
      <c r="J18" s="16">
        <f t="shared" ref="J18" si="10">I18*$D18</f>
        <v>15000</v>
      </c>
    </row>
    <row r="19" spans="1:10" x14ac:dyDescent="0.25">
      <c r="A19" s="3">
        <v>4</v>
      </c>
      <c r="B19" s="4" t="s">
        <v>25</v>
      </c>
      <c r="C19" s="2" t="s">
        <v>10</v>
      </c>
      <c r="D19" s="3">
        <v>3.5</v>
      </c>
      <c r="E19" s="3"/>
      <c r="F19" s="14">
        <f t="shared" si="8"/>
        <v>0</v>
      </c>
      <c r="G19" s="3">
        <v>1800</v>
      </c>
      <c r="H19" s="16">
        <f t="shared" si="8"/>
        <v>6300</v>
      </c>
      <c r="I19" s="3">
        <v>180</v>
      </c>
      <c r="J19" s="16">
        <f t="shared" ref="J19" si="11">I19*$D19</f>
        <v>630</v>
      </c>
    </row>
    <row r="20" spans="1:10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14">
        <f t="shared" si="8"/>
        <v>0</v>
      </c>
      <c r="G20" s="3">
        <v>10900</v>
      </c>
      <c r="H20" s="16">
        <f t="shared" si="8"/>
        <v>10900</v>
      </c>
      <c r="I20" s="3">
        <v>8500</v>
      </c>
      <c r="J20" s="16">
        <f t="shared" ref="J20" si="12">I20*$D20</f>
        <v>8500</v>
      </c>
    </row>
    <row r="21" spans="1:10" x14ac:dyDescent="0.25">
      <c r="A21" s="4"/>
      <c r="B21" s="4"/>
      <c r="C21" s="2" t="s">
        <v>2</v>
      </c>
      <c r="D21" s="2"/>
      <c r="E21" s="2"/>
      <c r="F21" s="15">
        <f>SUM(F5:F20)</f>
        <v>0</v>
      </c>
      <c r="G21" s="2"/>
      <c r="H21" s="18">
        <f>SUM(H17:H20)</f>
        <v>52500</v>
      </c>
      <c r="I21" s="2"/>
      <c r="J21" s="18">
        <f>SUM(J17:J20)</f>
        <v>51130</v>
      </c>
    </row>
    <row r="22" spans="1:10" x14ac:dyDescent="0.25">
      <c r="A22" s="4"/>
      <c r="B22" s="4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4"/>
      <c r="C23" s="2"/>
      <c r="D23" s="2"/>
      <c r="E23" s="2"/>
      <c r="F23" s="2">
        <f>F21+F13</f>
        <v>0</v>
      </c>
      <c r="G23" s="2"/>
      <c r="H23" s="2">
        <f>H21+H13</f>
        <v>120550</v>
      </c>
      <c r="I23" s="2"/>
      <c r="J23" s="18">
        <f>J21+J13</f>
        <v>100230</v>
      </c>
    </row>
    <row r="25" spans="1:10" x14ac:dyDescent="0.25">
      <c r="J25">
        <f>J23*0.18</f>
        <v>18041.399999999998</v>
      </c>
    </row>
    <row r="26" spans="1:10" x14ac:dyDescent="0.25">
      <c r="J26">
        <f>J23+J25</f>
        <v>118271.4</v>
      </c>
    </row>
  </sheetData>
  <sheetProtection selectLockedCells="1" selectUnlockedCells="1"/>
  <mergeCells count="3">
    <mergeCell ref="A1:F1"/>
    <mergeCell ref="G1:H1"/>
    <mergeCell ref="I1:J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</vt:lpstr>
      <vt:lpstr>Item Summary</vt:lpstr>
      <vt:lpstr>KFC</vt:lpstr>
      <vt:lpstr>Nourish</vt:lpstr>
      <vt:lpstr>Dhaba</vt:lpstr>
      <vt:lpstr>Idli.com</vt:lpstr>
      <vt:lpstr>Dhaba!Print_Area</vt:lpstr>
      <vt:lpstr>Idli.com!Print_Area</vt:lpstr>
      <vt:lpstr>KFC!Print_Area</vt:lpstr>
      <vt:lpstr>Nourish!Print_Area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2024-05-26T17:56:54Z</dcterms:modified>
</cp:coreProperties>
</file>