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ushpak Shewale\OneDrive - KAPCO BANQUETS AND CATERING PVT LTD TFS\Desktop\"/>
    </mc:Choice>
  </mc:AlternateContent>
  <bookViews>
    <workbookView xWindow="0" yWindow="0" windowWidth="20490" windowHeight="7020" activeTab="1"/>
  </bookViews>
  <sheets>
    <sheet name="Summary " sheetId="1" r:id="rId1"/>
    <sheet name="BOQ Price Bid" sheetId="2" r:id="rId2"/>
    <sheet name="Technical Score Detail" sheetId="3" r:id="rId3"/>
  </sheets>
  <calcPr calcId="162913"/>
</workbook>
</file>

<file path=xl/calcChain.xml><?xml version="1.0" encoding="utf-8"?>
<calcChain xmlns="http://schemas.openxmlformats.org/spreadsheetml/2006/main">
  <c r="H12" i="1" l="1"/>
  <c r="N20" i="2"/>
  <c r="N19" i="2"/>
  <c r="N18" i="2"/>
  <c r="N17" i="2"/>
  <c r="N16" i="2"/>
  <c r="N15" i="2"/>
  <c r="N14" i="2"/>
  <c r="N13" i="2"/>
  <c r="N11" i="2"/>
  <c r="N10" i="2"/>
  <c r="L20" i="2" l="1"/>
  <c r="L19" i="2"/>
  <c r="L18" i="2"/>
  <c r="L17" i="2"/>
  <c r="L16" i="2"/>
  <c r="L15" i="2"/>
  <c r="L14" i="2"/>
  <c r="L13" i="2"/>
  <c r="L11" i="2"/>
  <c r="L10" i="2"/>
  <c r="L9" i="2" s="1"/>
  <c r="H13" i="1"/>
  <c r="H14" i="1" s="1"/>
  <c r="H15" i="1" s="1"/>
  <c r="N12" i="1" l="1"/>
  <c r="N13" i="1" s="1"/>
  <c r="N14" i="1" s="1"/>
  <c r="N15" i="1" s="1"/>
  <c r="L12" i="1"/>
  <c r="K12" i="1"/>
  <c r="K13" i="1" s="1"/>
  <c r="K14" i="1" s="1"/>
  <c r="K15" i="1" s="1"/>
  <c r="I12" i="1"/>
  <c r="E12" i="1"/>
  <c r="Z20" i="2"/>
  <c r="Z19" i="2"/>
  <c r="Z18" i="2"/>
  <c r="Z17" i="2"/>
  <c r="Z16" i="2"/>
  <c r="Z15" i="2"/>
  <c r="Z14" i="2"/>
  <c r="Z13" i="2"/>
  <c r="Z11" i="2"/>
  <c r="Z10" i="2"/>
  <c r="T20" i="2"/>
  <c r="T19" i="2"/>
  <c r="T18" i="2"/>
  <c r="T17" i="2"/>
  <c r="T16" i="2"/>
  <c r="T15" i="2"/>
  <c r="T14" i="2"/>
  <c r="T13" i="2"/>
  <c r="T11" i="2"/>
  <c r="T10" i="2"/>
  <c r="N9" i="2" l="1"/>
  <c r="G12" i="1" s="1"/>
  <c r="X20" i="2"/>
  <c r="X19" i="2"/>
  <c r="X18" i="2"/>
  <c r="X17" i="2"/>
  <c r="X16" i="2"/>
  <c r="X15" i="2"/>
  <c r="X14" i="2"/>
  <c r="X13" i="2"/>
  <c r="X11" i="2"/>
  <c r="X10" i="2"/>
  <c r="R20" i="2"/>
  <c r="R19" i="2"/>
  <c r="R18" i="2"/>
  <c r="R17" i="2"/>
  <c r="R16" i="2"/>
  <c r="R15" i="2"/>
  <c r="R14" i="2"/>
  <c r="R13" i="2"/>
  <c r="R11" i="2"/>
  <c r="R10" i="2"/>
  <c r="J20" i="2"/>
  <c r="J19" i="2"/>
  <c r="J18" i="2"/>
  <c r="J17" i="2"/>
  <c r="J16" i="2"/>
  <c r="J15" i="2"/>
  <c r="J14" i="2"/>
  <c r="J13" i="2"/>
  <c r="J11" i="2"/>
  <c r="J10" i="2"/>
  <c r="R9" i="2" l="1"/>
  <c r="J12" i="1" s="1"/>
  <c r="X9" i="2"/>
  <c r="M12" i="1" s="1"/>
  <c r="J9" i="2"/>
  <c r="F12" i="1" s="1"/>
  <c r="P20" i="2"/>
  <c r="P19" i="2"/>
  <c r="P18" i="2"/>
  <c r="P17" i="2"/>
  <c r="P16" i="2"/>
  <c r="P15" i="2"/>
  <c r="P14" i="2"/>
  <c r="P13" i="2"/>
  <c r="P11" i="2"/>
  <c r="P10" i="2"/>
  <c r="V20" i="2"/>
  <c r="V19" i="2"/>
  <c r="V18" i="2"/>
  <c r="V17" i="2"/>
  <c r="V16" i="2"/>
  <c r="V15" i="2"/>
  <c r="V14" i="2"/>
  <c r="V13" i="2"/>
  <c r="V11" i="2"/>
  <c r="V10" i="2"/>
  <c r="H20" i="2"/>
  <c r="H19" i="2"/>
  <c r="H18" i="2"/>
  <c r="H17" i="2"/>
  <c r="H16" i="2"/>
  <c r="H15" i="2"/>
  <c r="H14" i="2"/>
  <c r="H13" i="2"/>
  <c r="H11" i="2"/>
  <c r="H10" i="2"/>
  <c r="P9" i="2" l="1"/>
  <c r="V9" i="2"/>
  <c r="H9" i="2"/>
</calcChain>
</file>

<file path=xl/sharedStrings.xml><?xml version="1.0" encoding="utf-8"?>
<sst xmlns="http://schemas.openxmlformats.org/spreadsheetml/2006/main" count="481" uniqueCount="113">
  <si>
    <t>RFQ No: R2319
 COST COMPARISON REPORT</t>
  </si>
  <si>
    <t>Comp. Date : 30/11/2024</t>
  </si>
  <si>
    <t>Vendor Name : Shah Enterprises (RV232412871)</t>
  </si>
  <si>
    <t>Vendor Name : Pikture Perfect Design Studio Pvt. Ltd (RV232413816)</t>
  </si>
  <si>
    <t>Vendor Name : INTERCARE ENTERPRISE NX (RV242523725)</t>
  </si>
  <si>
    <t>RFQ #: R2319</t>
  </si>
  <si>
    <t xml:space="preserve">Contact Name : Sabir Ali Shah </t>
  </si>
  <si>
    <t>Contact Name : Gangadhar Sharma</t>
  </si>
  <si>
    <t>Contact Name : KAIUM</t>
  </si>
  <si>
    <t>RFQ Date : 27/11/2024 15:27:29</t>
  </si>
  <si>
    <t xml:space="preserve">Vendor City : </t>
  </si>
  <si>
    <t>Vendor City : Mumbai Suburban</t>
  </si>
  <si>
    <t>BCD Date : 30/11/2024 23:55:00</t>
  </si>
  <si>
    <t xml:space="preserve">Telephone # : </t>
  </si>
  <si>
    <t>Telephone # : 9987921130</t>
  </si>
  <si>
    <t xml:space="preserve">Mobile # : </t>
  </si>
  <si>
    <t>Mobile # : 9930702814</t>
  </si>
  <si>
    <t>PR Number : TFSPL-2425-01017</t>
  </si>
  <si>
    <t>Email : shahenterindia@gmail.com</t>
  </si>
  <si>
    <t>Email : piktureperfectdesignstudio@gmail.com</t>
  </si>
  <si>
    <t>Email : kaium@intercareenterprisenx.in</t>
  </si>
  <si>
    <t>Package / RFQ Name : PR for Wet work for DEL BIRYANI CONCEPT T1</t>
  </si>
  <si>
    <t>Round # : 1 (RFQ)</t>
  </si>
  <si>
    <t xml:space="preserve">Buyer : Pushpak Mahesh Shewale / Technical :  / Approver : </t>
  </si>
  <si>
    <t xml:space="preserve">Quotation Date : </t>
  </si>
  <si>
    <t xml:space="preserve">Quotation Validity Date : </t>
  </si>
  <si>
    <t>Comp. # : 1</t>
  </si>
  <si>
    <t>Currency :INR</t>
  </si>
  <si>
    <t xml:space="preserve">Buyer Remark : </t>
  </si>
  <si>
    <t>BUDGET PRICE :</t>
  </si>
  <si>
    <t>.00</t>
  </si>
  <si>
    <t>Quote Currency : INR</t>
  </si>
  <si>
    <t>#</t>
  </si>
  <si>
    <t>Item Code</t>
  </si>
  <si>
    <t>Item Description</t>
  </si>
  <si>
    <t>Unit</t>
  </si>
  <si>
    <t>Qty</t>
  </si>
  <si>
    <t>Last PO Details</t>
  </si>
  <si>
    <t>Unit Price</t>
  </si>
  <si>
    <t>Wet work</t>
  </si>
  <si>
    <t>NOS</t>
  </si>
  <si>
    <t/>
  </si>
  <si>
    <t>Shah Enterprises</t>
  </si>
  <si>
    <t>0.00</t>
  </si>
  <si>
    <t>Item Total</t>
  </si>
  <si>
    <t>GST Total Amount</t>
  </si>
  <si>
    <t>Net Landed Cost</t>
  </si>
  <si>
    <t>Vendor Status</t>
  </si>
  <si>
    <t>Sr No.</t>
  </si>
  <si>
    <t>Vendor Code</t>
  </si>
  <si>
    <t>Vendor Name</t>
  </si>
  <si>
    <t>Status</t>
  </si>
  <si>
    <t>RV242523725</t>
  </si>
  <si>
    <t>INTERCARE ENTERPRISE NX</t>
  </si>
  <si>
    <t>Participate</t>
  </si>
  <si>
    <t>RV232413816</t>
  </si>
  <si>
    <t>Pikture Perfect Design Studio Pvt. Ltd</t>
  </si>
  <si>
    <t>RV232412871</t>
  </si>
  <si>
    <t>RV232421261</t>
  </si>
  <si>
    <t>Rudra Ineriors</t>
  </si>
  <si>
    <t>Not Participate</t>
  </si>
  <si>
    <t>Vendor Name : Shah Enterprises</t>
  </si>
  <si>
    <t>Vendor Name : Pikture Perfect Design Studio Pvt. Ltd</t>
  </si>
  <si>
    <t>Vendor Name : INTERCARE ENTERPRISE NX</t>
  </si>
  <si>
    <t>Buyer : Pushpak Mahesh Shewale</t>
  </si>
  <si>
    <t>UOM</t>
  </si>
  <si>
    <t>Amount</t>
  </si>
  <si>
    <t>1.000</t>
  </si>
  <si>
    <t>1</t>
  </si>
  <si>
    <t>DEMOLITION WORKS
Wall Puncture
Removing of POP punning and making wall puncture size of 200-600mm wide  on existing wall, including cleaning the surface and proper plaster in line and level ready to paint   dump the debris s at ground floor debris point.</t>
  </si>
  <si>
    <t>Nos</t>
  </si>
  <si>
    <t>5.000</t>
  </si>
  <si>
    <t>2</t>
  </si>
  <si>
    <t>DEMOLITION WORKSR
Debris 
Removing Debris out of site included loading, unloading   shifting as per statutory rules and regulations.</t>
  </si>
  <si>
    <t>INTERIOR CIVIL WORK
Membrane
Waterproofing
P A Elastromeric membrane Waterproofing (2 layers) with base preperation   screeding protection on mother slabs   wall till 1200mm height, with membrane water proofing  treatment on the mother slab, before doing the treatment mother slab needs to clean properly up to the mark   dust free surface needs to achieve to apply the chemical (proof bond  BASF, Dr. Fixit   Equivalent make)   chemical needs to dry properly, After all there should be a water pond testing to be done for water tightness   rectifications of defects if any. Complete with 10 years performance guarantee with client s satisfaction. Entire process to be done under guideline   supervision of appointed engineering team.
iculding 25 mm protective screed post pond testing</t>
  </si>
  <si>
    <t>a</t>
  </si>
  <si>
    <t>Kitchen floor</t>
  </si>
  <si>
    <t>SQ.FT.</t>
  </si>
  <si>
    <t>450.000</t>
  </si>
  <si>
    <t>b</t>
  </si>
  <si>
    <t>Kitchen wall up to 1200 mm</t>
  </si>
  <si>
    <t>485.000</t>
  </si>
  <si>
    <t>c</t>
  </si>
  <si>
    <t>FOH</t>
  </si>
  <si>
    <t>225.000</t>
  </si>
  <si>
    <t>d</t>
  </si>
  <si>
    <t>FOH up to 1200 mm</t>
  </si>
  <si>
    <t>250.000</t>
  </si>
  <si>
    <t>3</t>
  </si>
  <si>
    <t>Vata 
P A vata 150 X 150 mm and plaster with water proofing compound including dressing, cleaning, watering, curing etc. complete as per detail drawing or as directed by architect or el.</t>
  </si>
  <si>
    <t>R.FT.</t>
  </si>
  <si>
    <t>200.000</t>
  </si>
  <si>
    <t>4</t>
  </si>
  <si>
    <t xml:space="preserve">Block Work
Providing and constructing AAC blocks  masonry in cement mortar 1 4 of approved make. Job to include raking out  joints, scaffolding, making openings walls, curing etc. in substructure and superstructure to its true line   level in cement mortar proportion as specified in all shapes, size, at all heights, depths, leads   locations etc. complete. The rate shall also include for cleaning of surface, hacking of RCC surface in contact with AAC blocks  racking of joints, providing, erecting,   dismantling steel scaffolding , curing for 10 days, including 75 mm thk. R.C.C. stiffener at approximately every 1000 mm ht. with required M.S. reinforcement bars and Lintels for Doors and wall openings etc. compete as per the drgs., details   specifications.
a.  Using 100mm thk  Walls upto 3200 mm </t>
  </si>
  <si>
    <t>1400.000</t>
  </si>
  <si>
    <t>5</t>
  </si>
  <si>
    <t>Internal   External Plaster
P A of single coat backing design broken plaster of 20   25 mm thick in CM 1 4 proportion to the walls   others surface including scaffolding, curing the joints, etc. The rates are inclusive of providing chicken mesh of 18mm gauge   150mm width at junction of brick   RCC etc. at the walls, columns, beams etc., seven days water treatment as anti crack of plaster. Complete as per site engineer s instruction. 
Kitchen 100 thk walls upto 3200</t>
  </si>
  <si>
    <t>1320.000</t>
  </si>
  <si>
    <t>6</t>
  </si>
  <si>
    <t>PCC Work
Providing and laying up to 50 mm thick cement concrete flooring with 1 4 8 cement concrete laid to proper level and slope in alternate bays including compactions, filling joints,  or as directed, finishing smooth with cement Mortar 1 1 of sufficient minimum thickness to give a smooth   even surface and curing etc. complete as per architects instructions.</t>
  </si>
  <si>
    <t>625.000</t>
  </si>
  <si>
    <t xml:space="preserve">Quote Currency : </t>
  </si>
  <si>
    <t>Last PO Unit Rate</t>
  </si>
  <si>
    <t>Last PO Total Value</t>
  </si>
  <si>
    <t>Score</t>
  </si>
  <si>
    <t>Justification</t>
  </si>
  <si>
    <t>0.000</t>
  </si>
  <si>
    <t>Round # : 2 (RFQ)</t>
  </si>
  <si>
    <t>Round # : 3 (Auction)</t>
  </si>
  <si>
    <t>R0</t>
  </si>
  <si>
    <t>R1</t>
  </si>
  <si>
    <t xml:space="preserve">Auction </t>
  </si>
  <si>
    <t>Round # : 4 (R2)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</si>
</sst>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ont>
    <font>
      <b/>
      <sz val="11"/>
      <name val="Cambria"/>
    </font>
    <font>
      <b/>
      <sz val="11"/>
      <name val="Calibri"/>
    </font>
    <font>
      <b/>
      <sz val="11"/>
      <color rgb="FF000000"/>
      <name val="Cambria"/>
    </font>
    <font>
      <b/>
      <sz val="11"/>
      <color rgb="FF000000"/>
      <name val="Calibri"/>
    </font>
    <font>
      <sz val="11"/>
      <name val="Cambria"/>
      <family val="1"/>
    </font>
  </fonts>
  <fills count="8">
    <fill>
      <patternFill patternType="none"/>
    </fill>
    <fill>
      <patternFill patternType="gray125"/>
    </fill>
    <fill>
      <patternFill patternType="solid">
        <fgColor rgb="FFD3D3D3"/>
      </patternFill>
    </fill>
    <fill>
      <patternFill patternType="solid">
        <fgColor rgb="FFADD8E6"/>
      </patternFill>
    </fill>
    <fill>
      <patternFill patternType="solid">
        <fgColor rgb="FF92D050"/>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39997558519241921"/>
        <bgColor indexed="64"/>
      </patternFill>
    </fill>
  </fills>
  <borders count="20">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auto="1"/>
      </bottom>
      <diagonal/>
    </border>
    <border>
      <left style="medium">
        <color indexed="64"/>
      </left>
      <right/>
      <top/>
      <bottom/>
      <diagonal/>
    </border>
    <border>
      <left/>
      <right style="medium">
        <color auto="1"/>
      </right>
      <top style="thin">
        <color auto="1"/>
      </top>
      <bottom/>
      <diagonal/>
    </border>
    <border>
      <left/>
      <right style="medium">
        <color auto="1"/>
      </right>
      <top/>
      <bottom/>
      <diagonal/>
    </border>
  </borders>
  <cellStyleXfs count="1">
    <xf numFmtId="0" fontId="0" fillId="0" borderId="0"/>
  </cellStyleXfs>
  <cellXfs count="110">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0" borderId="0" xfId="0" applyNumberFormat="1" applyFont="1" applyAlignment="1" applyProtection="1">
      <alignment vertical="center" wrapText="1"/>
    </xf>
    <xf numFmtId="0" fontId="0" fillId="0" borderId="0" xfId="0" applyAlignment="1">
      <alignment vertical="center" wrapText="1"/>
    </xf>
    <xf numFmtId="0" fontId="1" fillId="3" borderId="7" xfId="0" applyNumberFormat="1" applyFont="1" applyFill="1" applyBorder="1" applyProtection="1"/>
    <xf numFmtId="0" fontId="1"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7" xfId="0" applyNumberFormat="1" applyFont="1" applyBorder="1" applyAlignment="1" applyProtection="1">
      <alignment wrapText="1"/>
    </xf>
    <xf numFmtId="0" fontId="1" fillId="0" borderId="5" xfId="0" applyNumberFormat="1" applyFont="1" applyBorder="1" applyAlignment="1" applyProtection="1">
      <alignment wrapText="1"/>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4" fontId="1" fillId="3" borderId="7" xfId="0" applyNumberFormat="1" applyFont="1" applyFill="1" applyBorder="1" applyAlignment="1" applyProtection="1">
      <alignment horizontal="right"/>
    </xf>
    <xf numFmtId="4" fontId="1" fillId="0" borderId="7" xfId="0" applyNumberFormat="1" applyFont="1" applyBorder="1" applyAlignment="1" applyProtection="1">
      <alignment horizontal="right"/>
    </xf>
    <xf numFmtId="4" fontId="1" fillId="4" borderId="7" xfId="0" applyNumberFormat="1" applyFont="1" applyFill="1" applyBorder="1" applyAlignment="1" applyProtection="1">
      <alignment horizontal="right"/>
    </xf>
    <xf numFmtId="4" fontId="1" fillId="5" borderId="7" xfId="0" applyNumberFormat="1" applyFont="1" applyFill="1" applyBorder="1" applyAlignment="1" applyProtection="1">
      <alignment horizontal="right"/>
    </xf>
    <xf numFmtId="0" fontId="1" fillId="0" borderId="7" xfId="0" applyNumberFormat="1" applyFont="1" applyBorder="1" applyProtection="1"/>
    <xf numFmtId="0" fontId="1" fillId="0" borderId="0" xfId="0" applyNumberFormat="1" applyFont="1" applyProtection="1"/>
    <xf numFmtId="4" fontId="1" fillId="0" borderId="7" xfId="0" applyNumberFormat="1" applyFont="1" applyBorder="1" applyAlignment="1" applyProtection="1">
      <alignment horizontal="center" vertical="center" wrapText="1"/>
    </xf>
    <xf numFmtId="4" fontId="1" fillId="4" borderId="7" xfId="0" applyNumberFormat="1" applyFont="1" applyFill="1" applyBorder="1" applyAlignment="1" applyProtection="1">
      <alignment horizontal="center" vertical="center" wrapText="1"/>
    </xf>
    <xf numFmtId="4" fontId="1" fillId="4" borderId="7" xfId="0" applyNumberFormat="1" applyFont="1" applyFill="1" applyBorder="1" applyAlignment="1" applyProtection="1">
      <alignment horizontal="right" wrapText="1"/>
    </xf>
    <xf numFmtId="4" fontId="1" fillId="5" borderId="7" xfId="0" applyNumberFormat="1" applyFont="1" applyFill="1" applyBorder="1" applyAlignment="1" applyProtection="1">
      <alignment horizontal="center" vertical="center" wrapText="1"/>
    </xf>
    <xf numFmtId="4" fontId="1" fillId="5" borderId="7" xfId="0" applyNumberFormat="1" applyFont="1" applyFill="1" applyBorder="1" applyAlignment="1" applyProtection="1">
      <alignment horizontal="right" wrapText="1"/>
    </xf>
    <xf numFmtId="4" fontId="1" fillId="0" borderId="7" xfId="0" applyNumberFormat="1" applyFont="1" applyFill="1" applyBorder="1" applyAlignment="1" applyProtection="1">
      <alignment horizontal="right" wrapText="1"/>
    </xf>
    <xf numFmtId="0" fontId="1" fillId="0" borderId="7" xfId="0" applyNumberFormat="1" applyFont="1" applyFill="1" applyBorder="1" applyAlignment="1" applyProtection="1">
      <alignment wrapText="1"/>
    </xf>
    <xf numFmtId="0" fontId="2" fillId="6" borderId="7" xfId="0" applyNumberFormat="1" applyFont="1" applyFill="1" applyBorder="1" applyAlignment="1" applyProtection="1">
      <alignment horizontal="center" vertical="center"/>
    </xf>
    <xf numFmtId="0" fontId="2" fillId="7" borderId="7" xfId="0" applyNumberFormat="1" applyFont="1" applyFill="1" applyBorder="1" applyAlignment="1" applyProtection="1">
      <alignment horizontal="center" vertical="center" wrapText="1"/>
    </xf>
    <xf numFmtId="0" fontId="3" fillId="7" borderId="7" xfId="0" applyFont="1" applyFill="1" applyBorder="1" applyAlignment="1">
      <alignment horizontal="center" vertical="center" wrapText="1"/>
    </xf>
    <xf numFmtId="0" fontId="1" fillId="0" borderId="7" xfId="0" applyNumberFormat="1" applyFont="1" applyBorder="1" applyAlignment="1" applyProtection="1">
      <alignment wrapText="1"/>
    </xf>
    <xf numFmtId="0" fontId="0" fillId="0" borderId="7" xfId="0" applyBorder="1" applyAlignment="1">
      <alignment wrapText="1"/>
    </xf>
    <xf numFmtId="0" fontId="1" fillId="6" borderId="5" xfId="0" applyNumberFormat="1" applyFont="1" applyFill="1" applyBorder="1" applyProtection="1"/>
    <xf numFmtId="0" fontId="0" fillId="6"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1" fillId="0" borderId="0" xfId="0" applyNumberFormat="1" applyFont="1" applyProtection="1"/>
    <xf numFmtId="0" fontId="1" fillId="0" borderId="0" xfId="0" applyNumberFormat="1" applyFont="1" applyAlignment="1" applyProtection="1">
      <alignment wrapText="1"/>
    </xf>
    <xf numFmtId="0" fontId="4" fillId="6" borderId="18" xfId="0" applyNumberFormat="1" applyFont="1" applyFill="1" applyBorder="1" applyAlignment="1" applyProtection="1">
      <alignment vertical="center"/>
    </xf>
    <xf numFmtId="0" fontId="4" fillId="6" borderId="19" xfId="0" applyNumberFormat="1" applyFont="1" applyFill="1" applyBorder="1" applyAlignment="1" applyProtection="1">
      <alignment vertical="center"/>
    </xf>
    <xf numFmtId="0" fontId="4" fillId="6" borderId="8" xfId="0" applyNumberFormat="1" applyFont="1" applyFill="1" applyBorder="1" applyAlignment="1" applyProtection="1">
      <alignment vertical="center"/>
    </xf>
    <xf numFmtId="0" fontId="1" fillId="0" borderId="3" xfId="0" applyNumberFormat="1" applyFont="1" applyBorder="1" applyAlignment="1" applyProtection="1">
      <alignment wrapText="1"/>
    </xf>
    <xf numFmtId="0" fontId="1" fillId="0" borderId="4" xfId="0" applyNumberFormat="1" applyFont="1" applyBorder="1" applyAlignment="1" applyProtection="1"/>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12" xfId="0" applyNumberFormat="1" applyFont="1" applyFill="1" applyBorder="1" applyAlignment="1" applyProtection="1">
      <alignment wrapText="1"/>
    </xf>
    <xf numFmtId="0" fontId="1" fillId="0" borderId="16" xfId="0" applyNumberFormat="1" applyFont="1" applyFill="1" applyBorder="1" applyAlignment="1" applyProtection="1">
      <alignment wrapText="1"/>
    </xf>
    <xf numFmtId="0" fontId="1" fillId="0" borderId="13" xfId="0" applyNumberFormat="1" applyFont="1" applyFill="1" applyBorder="1" applyAlignment="1" applyProtection="1">
      <alignment wrapText="1"/>
    </xf>
    <xf numFmtId="0" fontId="2" fillId="6" borderId="7" xfId="0" applyNumberFormat="1" applyFont="1" applyFill="1" applyBorder="1" applyAlignment="1" applyProtection="1">
      <alignment horizontal="center" vertical="center"/>
    </xf>
    <xf numFmtId="0" fontId="2" fillId="6" borderId="7" xfId="0" applyNumberFormat="1" applyFont="1" applyFill="1" applyBorder="1" applyProtection="1"/>
    <xf numFmtId="0" fontId="1" fillId="0" borderId="5" xfId="0" applyNumberFormat="1" applyFont="1" applyBorder="1" applyProtection="1"/>
    <xf numFmtId="0" fontId="1" fillId="0" borderId="9" xfId="0" applyNumberFormat="1" applyFont="1" applyBorder="1" applyAlignment="1" applyProtection="1">
      <alignment horizontal="center"/>
    </xf>
    <xf numFmtId="0" fontId="1" fillId="0" borderId="10" xfId="0" applyNumberFormat="1" applyFont="1" applyBorder="1" applyAlignment="1" applyProtection="1">
      <alignment horizontal="center"/>
    </xf>
    <xf numFmtId="0" fontId="1" fillId="0" borderId="11" xfId="0" applyNumberFormat="1" applyFont="1" applyBorder="1" applyAlignment="1" applyProtection="1">
      <alignment horizontal="center"/>
    </xf>
    <xf numFmtId="0" fontId="1" fillId="2" borderId="12" xfId="0" applyNumberFormat="1" applyFont="1" applyFill="1" applyBorder="1" applyAlignment="1" applyProtection="1">
      <alignment horizontal="center"/>
    </xf>
    <xf numFmtId="0" fontId="1" fillId="2" borderId="16" xfId="0" applyNumberFormat="1" applyFont="1" applyFill="1" applyBorder="1" applyAlignment="1" applyProtection="1">
      <alignment horizontal="center"/>
    </xf>
    <xf numFmtId="0" fontId="1" fillId="2" borderId="13" xfId="0" applyNumberFormat="1" applyFont="1" applyFill="1" applyBorder="1" applyAlignment="1" applyProtection="1">
      <alignment horizontal="center"/>
    </xf>
    <xf numFmtId="0" fontId="1" fillId="0" borderId="14" xfId="0" applyNumberFormat="1" applyFont="1" applyBorder="1" applyProtection="1"/>
    <xf numFmtId="0" fontId="1" fillId="0" borderId="15" xfId="0" applyNumberFormat="1" applyFont="1" applyBorder="1" applyProtection="1"/>
    <xf numFmtId="0" fontId="1" fillId="0" borderId="17" xfId="0" applyNumberFormat="1" applyFont="1" applyBorder="1" applyProtection="1"/>
    <xf numFmtId="0" fontId="1" fillId="0" borderId="0" xfId="0" applyNumberFormat="1" applyFont="1" applyBorder="1" applyProtection="1"/>
    <xf numFmtId="0" fontId="4" fillId="2" borderId="15" xfId="0" applyNumberFormat="1" applyFont="1" applyFill="1" applyBorder="1" applyAlignment="1" applyProtection="1">
      <alignment vertical="center"/>
    </xf>
    <xf numFmtId="0" fontId="4" fillId="2" borderId="1" xfId="0" applyNumberFormat="1" applyFont="1" applyFill="1" applyBorder="1" applyAlignment="1" applyProtection="1">
      <alignment vertical="center"/>
    </xf>
    <xf numFmtId="0" fontId="1" fillId="0" borderId="10" xfId="0" applyNumberFormat="1" applyFont="1" applyBorder="1" applyProtection="1"/>
    <xf numFmtId="0" fontId="1" fillId="0" borderId="2" xfId="0" quotePrefix="1" applyNumberFormat="1" applyFont="1" applyBorder="1" applyAlignment="1" applyProtection="1">
      <alignment horizontal="left"/>
    </xf>
    <xf numFmtId="0" fontId="1" fillId="0" borderId="2" xfId="0" applyNumberFormat="1" applyFont="1" applyBorder="1" applyProtection="1"/>
    <xf numFmtId="0" fontId="1" fillId="0" borderId="7" xfId="0" applyNumberFormat="1" applyFont="1" applyBorder="1" applyProtection="1"/>
    <xf numFmtId="0" fontId="1" fillId="0" borderId="12" xfId="0" applyNumberFormat="1" applyFont="1" applyBorder="1" applyAlignment="1" applyProtection="1">
      <alignment horizontal="center"/>
    </xf>
    <xf numFmtId="0" fontId="1" fillId="0" borderId="13" xfId="0" applyNumberFormat="1" applyFont="1" applyBorder="1" applyAlignment="1" applyProtection="1">
      <alignment horizontal="center"/>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7" xfId="0" applyNumberFormat="1" applyFont="1" applyBorder="1" applyAlignment="1" applyProtection="1">
      <alignment horizontal="center" vertical="center" wrapText="1"/>
    </xf>
    <xf numFmtId="0" fontId="0" fillId="0" borderId="7" xfId="0" applyBorder="1" applyAlignment="1">
      <alignment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2" fillId="6" borderId="0" xfId="0" applyNumberFormat="1" applyFont="1" applyFill="1" applyBorder="1" applyAlignment="1" applyProtection="1">
      <alignment horizontal="center" vertical="center"/>
    </xf>
    <xf numFmtId="0" fontId="1" fillId="0" borderId="0" xfId="0" applyNumberFormat="1" applyFont="1" applyBorder="1" applyAlignment="1" applyProtection="1">
      <alignment horizontal="center" vertical="center"/>
    </xf>
    <xf numFmtId="0" fontId="1" fillId="0" borderId="12" xfId="0" applyNumberFormat="1" applyFont="1" applyBorder="1" applyAlignment="1" applyProtection="1">
      <alignment horizontal="center" wrapText="1"/>
    </xf>
    <xf numFmtId="0" fontId="1" fillId="0" borderId="16" xfId="0" applyNumberFormat="1" applyFont="1" applyBorder="1" applyAlignment="1" applyProtection="1">
      <alignment horizontal="center" wrapText="1"/>
    </xf>
    <xf numFmtId="0" fontId="1" fillId="0" borderId="13" xfId="0" applyNumberFormat="1" applyFont="1" applyBorder="1" applyAlignment="1" applyProtection="1">
      <alignment horizontal="center" wrapText="1"/>
    </xf>
    <xf numFmtId="0" fontId="1" fillId="0" borderId="12" xfId="0" quotePrefix="1" applyNumberFormat="1" applyFont="1" applyBorder="1" applyAlignment="1" applyProtection="1">
      <alignment horizontal="center"/>
    </xf>
    <xf numFmtId="0" fontId="6" fillId="0" borderId="7" xfId="0" applyNumberFormat="1" applyFont="1" applyBorder="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605118" y="201706"/>
          <a:ext cx="1428750" cy="4000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N22"/>
  <sheetViews>
    <sheetView zoomScale="85" zoomScaleNormal="85" workbookViewId="0">
      <selection activeCell="F13" sqref="F13"/>
    </sheetView>
  </sheetViews>
  <sheetFormatPr defaultRowHeight="15"/>
  <cols>
    <col min="1" max="2" width="9.140625" style="1" customWidth="1"/>
    <col min="3" max="3" width="13.42578125" style="1" customWidth="1"/>
    <col min="4" max="4" width="47" style="1" bestFit="1" customWidth="1"/>
    <col min="5" max="5" width="18.7109375" style="1" bestFit="1" customWidth="1"/>
    <col min="6" max="6" width="18.7109375" style="29" customWidth="1"/>
    <col min="7" max="8" width="14.42578125" style="1" customWidth="1"/>
    <col min="9" max="11" width="14.42578125" style="18" customWidth="1"/>
    <col min="12" max="14" width="14.42578125" style="1" customWidth="1"/>
    <col min="15" max="16368" width="9.140625" style="1" customWidth="1"/>
  </cols>
  <sheetData>
    <row r="1" spans="2:17" ht="15.75" thickBot="1">
      <c r="B1" s="48"/>
      <c r="C1" s="48"/>
      <c r="D1" s="50" t="s">
        <v>0</v>
      </c>
      <c r="E1" s="42" t="s">
        <v>3</v>
      </c>
      <c r="F1" s="42"/>
      <c r="G1" s="43"/>
      <c r="H1" s="43"/>
      <c r="I1" s="42" t="s">
        <v>2</v>
      </c>
      <c r="J1" s="43"/>
      <c r="K1" s="43"/>
      <c r="L1" s="42" t="s">
        <v>4</v>
      </c>
      <c r="M1" s="43"/>
      <c r="N1" s="43"/>
    </row>
    <row r="2" spans="2:17" ht="15" customHeight="1">
      <c r="B2" s="49"/>
      <c r="C2" s="49"/>
      <c r="D2" s="51" t="s">
        <v>0</v>
      </c>
      <c r="E2" s="44" t="s">
        <v>7</v>
      </c>
      <c r="F2" s="44"/>
      <c r="G2" s="45"/>
      <c r="H2" s="45"/>
      <c r="I2" s="44" t="s">
        <v>6</v>
      </c>
      <c r="J2" s="45"/>
      <c r="K2" s="45"/>
      <c r="L2" s="44" t="s">
        <v>8</v>
      </c>
      <c r="M2" s="45"/>
      <c r="N2" s="45"/>
      <c r="O2" s="7"/>
      <c r="P2" s="7"/>
      <c r="Q2" s="8"/>
    </row>
    <row r="3" spans="2:17" ht="15" customHeight="1">
      <c r="B3" s="49"/>
      <c r="C3" s="49"/>
      <c r="D3" s="51" t="s">
        <v>0</v>
      </c>
      <c r="E3" s="44" t="s">
        <v>10</v>
      </c>
      <c r="F3" s="44"/>
      <c r="G3" s="45"/>
      <c r="H3" s="45"/>
      <c r="I3" s="44" t="s">
        <v>10</v>
      </c>
      <c r="J3" s="45"/>
      <c r="K3" s="45"/>
      <c r="L3" s="44" t="s">
        <v>11</v>
      </c>
      <c r="M3" s="45"/>
      <c r="N3" s="45"/>
      <c r="O3" s="7"/>
      <c r="P3" s="7"/>
      <c r="Q3" s="8"/>
    </row>
    <row r="4" spans="2:17" ht="15" customHeight="1">
      <c r="B4" s="49"/>
      <c r="C4" s="49"/>
      <c r="D4" s="51" t="s">
        <v>0</v>
      </c>
      <c r="E4" s="44" t="s">
        <v>13</v>
      </c>
      <c r="F4" s="44"/>
      <c r="G4" s="45"/>
      <c r="H4" s="45"/>
      <c r="I4" s="44" t="s">
        <v>13</v>
      </c>
      <c r="J4" s="45"/>
      <c r="K4" s="45"/>
      <c r="L4" s="44" t="s">
        <v>14</v>
      </c>
      <c r="M4" s="45"/>
      <c r="N4" s="45"/>
      <c r="O4" s="7"/>
      <c r="P4" s="7"/>
      <c r="Q4" s="8"/>
    </row>
    <row r="5" spans="2:17" ht="15.75" customHeight="1" thickBot="1">
      <c r="B5" s="49"/>
      <c r="C5" s="49"/>
      <c r="D5" s="52" t="s">
        <v>0</v>
      </c>
      <c r="E5" s="44" t="s">
        <v>15</v>
      </c>
      <c r="F5" s="44"/>
      <c r="G5" s="45"/>
      <c r="H5" s="45"/>
      <c r="I5" s="44" t="s">
        <v>15</v>
      </c>
      <c r="J5" s="45"/>
      <c r="K5" s="45"/>
      <c r="L5" s="44" t="s">
        <v>16</v>
      </c>
      <c r="M5" s="45"/>
      <c r="N5" s="45"/>
      <c r="O5" s="7"/>
      <c r="P5" s="7"/>
      <c r="Q5" s="8"/>
    </row>
    <row r="6" spans="2:17" ht="15.75" customHeight="1" thickBot="1">
      <c r="B6" s="53" t="s">
        <v>17</v>
      </c>
      <c r="C6" s="53" t="s">
        <v>17</v>
      </c>
      <c r="D6" s="53" t="s">
        <v>17</v>
      </c>
      <c r="E6" s="46" t="s">
        <v>19</v>
      </c>
      <c r="F6" s="46"/>
      <c r="G6" s="47"/>
      <c r="H6" s="47"/>
      <c r="I6" s="46" t="s">
        <v>18</v>
      </c>
      <c r="J6" s="47"/>
      <c r="K6" s="47"/>
      <c r="L6" s="46" t="s">
        <v>20</v>
      </c>
      <c r="M6" s="47"/>
      <c r="N6" s="47"/>
      <c r="O6" s="7"/>
      <c r="P6" s="7"/>
      <c r="Q6" s="8"/>
    </row>
    <row r="7" spans="2:17" ht="15.75" customHeight="1" thickBot="1">
      <c r="B7" s="54" t="s">
        <v>21</v>
      </c>
      <c r="C7" s="54" t="s">
        <v>21</v>
      </c>
      <c r="D7" s="54" t="s">
        <v>21</v>
      </c>
      <c r="E7" s="46" t="s">
        <v>22</v>
      </c>
      <c r="F7" s="46"/>
      <c r="G7" s="47"/>
      <c r="H7" s="47"/>
      <c r="I7" s="46" t="s">
        <v>22</v>
      </c>
      <c r="J7" s="47"/>
      <c r="K7" s="47"/>
      <c r="L7" s="46" t="s">
        <v>22</v>
      </c>
      <c r="M7" s="47"/>
      <c r="N7" s="47"/>
      <c r="O7" s="7"/>
      <c r="P7" s="7"/>
      <c r="Q7" s="8"/>
    </row>
    <row r="8" spans="2:17" ht="15" customHeight="1" thickBot="1">
      <c r="B8" s="55" t="s">
        <v>23</v>
      </c>
      <c r="C8" s="55" t="s">
        <v>23</v>
      </c>
      <c r="D8" s="55" t="s">
        <v>23</v>
      </c>
      <c r="E8" s="20" t="s">
        <v>24</v>
      </c>
      <c r="F8" s="105"/>
      <c r="G8" s="106"/>
      <c r="H8" s="107"/>
      <c r="I8" s="20" t="s">
        <v>24</v>
      </c>
      <c r="J8" s="46"/>
      <c r="K8" s="47"/>
      <c r="L8" s="20" t="s">
        <v>24</v>
      </c>
      <c r="M8" s="46"/>
      <c r="N8" s="47"/>
      <c r="O8" s="7"/>
      <c r="P8" s="7"/>
      <c r="Q8" s="8"/>
    </row>
    <row r="9" spans="2:17" ht="15" customHeight="1" thickBot="1">
      <c r="B9" s="56" t="s">
        <v>26</v>
      </c>
      <c r="C9" s="56" t="s">
        <v>26</v>
      </c>
      <c r="D9" s="56" t="s">
        <v>26</v>
      </c>
      <c r="E9" s="40" t="s">
        <v>28</v>
      </c>
      <c r="F9" s="40"/>
      <c r="G9" s="41"/>
      <c r="H9" s="41"/>
      <c r="I9" s="40" t="s">
        <v>28</v>
      </c>
      <c r="J9" s="41"/>
      <c r="K9" s="41"/>
      <c r="L9" s="40" t="s">
        <v>28</v>
      </c>
      <c r="M9" s="41"/>
      <c r="N9" s="41"/>
      <c r="O9" s="7"/>
      <c r="P9" s="7"/>
      <c r="Q9" s="8"/>
    </row>
    <row r="10" spans="2:17" ht="15.75" customHeight="1" thickBot="1">
      <c r="B10" s="56" t="s">
        <v>26</v>
      </c>
      <c r="C10" s="56" t="s">
        <v>26</v>
      </c>
      <c r="D10" s="56" t="s">
        <v>26</v>
      </c>
      <c r="E10" s="40" t="s">
        <v>31</v>
      </c>
      <c r="F10" s="40"/>
      <c r="G10" s="41"/>
      <c r="H10" s="41"/>
      <c r="I10" s="40" t="s">
        <v>31</v>
      </c>
      <c r="J10" s="41"/>
      <c r="K10" s="41"/>
      <c r="L10" s="40" t="s">
        <v>31</v>
      </c>
      <c r="M10" s="41"/>
      <c r="N10" s="41"/>
      <c r="O10" s="7"/>
      <c r="P10" s="7"/>
      <c r="Q10" s="8"/>
    </row>
    <row r="11" spans="2:17" ht="15.75" thickBot="1">
      <c r="B11" s="38" t="s">
        <v>32</v>
      </c>
      <c r="C11" s="38" t="s">
        <v>33</v>
      </c>
      <c r="D11" s="38" t="s">
        <v>34</v>
      </c>
      <c r="E11" s="38" t="s">
        <v>109</v>
      </c>
      <c r="F11" s="39" t="s">
        <v>110</v>
      </c>
      <c r="G11" s="39" t="s">
        <v>111</v>
      </c>
      <c r="H11" s="39" t="s">
        <v>111</v>
      </c>
      <c r="I11" s="38" t="s">
        <v>109</v>
      </c>
      <c r="J11" s="39" t="s">
        <v>110</v>
      </c>
      <c r="K11" s="39" t="s">
        <v>111</v>
      </c>
      <c r="L11" s="38" t="s">
        <v>109</v>
      </c>
      <c r="M11" s="39" t="s">
        <v>110</v>
      </c>
      <c r="N11" s="39" t="s">
        <v>111</v>
      </c>
      <c r="O11" s="13"/>
      <c r="P11" s="13"/>
      <c r="Q11" s="14"/>
    </row>
    <row r="12" spans="2:17" ht="15.75" thickBot="1">
      <c r="B12" s="11">
        <v>1</v>
      </c>
      <c r="C12" s="11" t="s">
        <v>39</v>
      </c>
      <c r="D12" s="11" t="s">
        <v>39</v>
      </c>
      <c r="E12" s="30">
        <f>'BOQ Price Bid'!H9</f>
        <v>712825</v>
      </c>
      <c r="F12" s="30">
        <f>'BOQ Price Bid'!J9</f>
        <v>676000</v>
      </c>
      <c r="G12" s="30">
        <f>'BOQ Price Bid'!N9</f>
        <v>638575</v>
      </c>
      <c r="H12" s="31">
        <f>'BOQ Price Bid'!N9</f>
        <v>638575</v>
      </c>
      <c r="I12" s="30">
        <f>'BOQ Price Bid'!P9</f>
        <v>679150</v>
      </c>
      <c r="J12" s="30">
        <f>'BOQ Price Bid'!R9</f>
        <v>695025</v>
      </c>
      <c r="K12" s="33">
        <f>'BOQ Price Bid'!T9</f>
        <v>681125</v>
      </c>
      <c r="L12" s="30">
        <f>'BOQ Price Bid'!V9</f>
        <v>733200</v>
      </c>
      <c r="M12" s="30">
        <f>'BOQ Price Bid'!X9</f>
        <v>714450</v>
      </c>
      <c r="N12" s="34">
        <f>'BOQ Price Bid'!Z9</f>
        <v>695000</v>
      </c>
      <c r="O12" s="12"/>
      <c r="P12" s="7"/>
      <c r="Q12" s="8"/>
    </row>
    <row r="13" spans="2:17" ht="15.75" customHeight="1" thickBot="1">
      <c r="B13" s="57" t="s">
        <v>44</v>
      </c>
      <c r="C13" s="58"/>
      <c r="D13" s="59"/>
      <c r="E13" s="9"/>
      <c r="F13" s="9"/>
      <c r="G13" s="30"/>
      <c r="H13" s="35">
        <f>H12</f>
        <v>638575</v>
      </c>
      <c r="I13" s="19"/>
      <c r="J13" s="19"/>
      <c r="K13" s="35">
        <f>K12</f>
        <v>681125</v>
      </c>
      <c r="L13" s="9"/>
      <c r="M13" s="9"/>
      <c r="N13" s="35">
        <f>N12</f>
        <v>695000</v>
      </c>
      <c r="O13" s="7"/>
      <c r="P13" s="7"/>
      <c r="Q13" s="8"/>
    </row>
    <row r="14" spans="2:17" ht="15.75" customHeight="1" thickBot="1">
      <c r="B14" s="57" t="s">
        <v>45</v>
      </c>
      <c r="C14" s="58"/>
      <c r="D14" s="59"/>
      <c r="E14" s="9"/>
      <c r="F14" s="9"/>
      <c r="G14" s="30"/>
      <c r="H14" s="35">
        <f>H13*0.18</f>
        <v>114943.5</v>
      </c>
      <c r="I14" s="19"/>
      <c r="J14" s="19"/>
      <c r="K14" s="35">
        <f>K13*0.18</f>
        <v>122602.5</v>
      </c>
      <c r="L14" s="9"/>
      <c r="M14" s="9"/>
      <c r="N14" s="35">
        <f>N13*0.18</f>
        <v>125100</v>
      </c>
      <c r="O14" s="7"/>
      <c r="P14" s="7"/>
      <c r="Q14" s="8"/>
    </row>
    <row r="15" spans="2:17" ht="15.75" customHeight="1" thickBot="1">
      <c r="B15" s="57" t="s">
        <v>46</v>
      </c>
      <c r="C15" s="58"/>
      <c r="D15" s="59"/>
      <c r="E15" s="9"/>
      <c r="F15" s="36"/>
      <c r="G15" s="30"/>
      <c r="H15" s="32">
        <f>H14+H13</f>
        <v>753518.5</v>
      </c>
      <c r="I15" s="19"/>
      <c r="J15" s="36"/>
      <c r="K15" s="34">
        <f>K14+K13</f>
        <v>803727.5</v>
      </c>
      <c r="L15" s="9"/>
      <c r="M15" s="36"/>
      <c r="N15" s="34">
        <f>N14+N13</f>
        <v>820100</v>
      </c>
      <c r="O15" s="7"/>
      <c r="P15" s="7"/>
      <c r="Q15" s="8"/>
    </row>
    <row r="16" spans="2:17" ht="15.75" thickBot="1">
      <c r="B16" s="60" t="s">
        <v>47</v>
      </c>
      <c r="C16" s="61"/>
      <c r="D16" s="61"/>
      <c r="E16" s="37" t="s">
        <v>22</v>
      </c>
      <c r="F16" s="103"/>
    </row>
    <row r="17" spans="2:6" ht="15.75" thickBot="1">
      <c r="B17" s="37" t="s">
        <v>48</v>
      </c>
      <c r="C17" s="37" t="s">
        <v>49</v>
      </c>
      <c r="D17" s="37" t="s">
        <v>50</v>
      </c>
      <c r="E17" s="37" t="s">
        <v>51</v>
      </c>
      <c r="F17" s="103"/>
    </row>
    <row r="18" spans="2:6" ht="15.75" thickBot="1">
      <c r="B18" s="5">
        <v>1</v>
      </c>
      <c r="C18" s="5" t="s">
        <v>52</v>
      </c>
      <c r="D18" s="22" t="s">
        <v>53</v>
      </c>
      <c r="E18" s="22" t="s">
        <v>54</v>
      </c>
      <c r="F18" s="104"/>
    </row>
    <row r="19" spans="2:6" ht="15.75" thickBot="1">
      <c r="B19" s="5">
        <v>2</v>
      </c>
      <c r="C19" s="5" t="s">
        <v>55</v>
      </c>
      <c r="D19" s="22" t="s">
        <v>56</v>
      </c>
      <c r="E19" s="22" t="s">
        <v>54</v>
      </c>
      <c r="F19" s="104"/>
    </row>
    <row r="20" spans="2:6" ht="15.75" thickBot="1">
      <c r="B20" s="5">
        <v>3</v>
      </c>
      <c r="C20" s="5" t="s">
        <v>57</v>
      </c>
      <c r="D20" s="22" t="s">
        <v>42</v>
      </c>
      <c r="E20" s="22" t="s">
        <v>54</v>
      </c>
      <c r="F20" s="104"/>
    </row>
    <row r="21" spans="2:6" ht="15.75" thickBot="1">
      <c r="B21" s="5">
        <v>4</v>
      </c>
      <c r="C21" s="5" t="s">
        <v>58</v>
      </c>
      <c r="D21" s="22" t="s">
        <v>59</v>
      </c>
      <c r="E21" s="22" t="s">
        <v>60</v>
      </c>
      <c r="F21" s="104"/>
    </row>
    <row r="22" spans="2:6">
      <c r="E22" s="18"/>
    </row>
  </sheetData>
  <mergeCells count="40">
    <mergeCell ref="B14:D14"/>
    <mergeCell ref="B15:D15"/>
    <mergeCell ref="B16:D16"/>
    <mergeCell ref="F8:H8"/>
    <mergeCell ref="L6:N6"/>
    <mergeCell ref="B13:D13"/>
    <mergeCell ref="L7:N7"/>
    <mergeCell ref="M8:N8"/>
    <mergeCell ref="L9:N9"/>
    <mergeCell ref="L10:N10"/>
    <mergeCell ref="E6:H6"/>
    <mergeCell ref="E7:H7"/>
    <mergeCell ref="E9:H9"/>
    <mergeCell ref="E10:H10"/>
    <mergeCell ref="L1:N1"/>
    <mergeCell ref="L2:N2"/>
    <mergeCell ref="L3:N3"/>
    <mergeCell ref="L4:N4"/>
    <mergeCell ref="L5:N5"/>
    <mergeCell ref="B9:D10"/>
    <mergeCell ref="E1:H1"/>
    <mergeCell ref="E2:H2"/>
    <mergeCell ref="E3:H3"/>
    <mergeCell ref="E4:H4"/>
    <mergeCell ref="E5:H5"/>
    <mergeCell ref="B1:C5"/>
    <mergeCell ref="D1:D5"/>
    <mergeCell ref="B6:D6"/>
    <mergeCell ref="B7:D7"/>
    <mergeCell ref="B8:D8"/>
    <mergeCell ref="I10:K10"/>
    <mergeCell ref="I1:K1"/>
    <mergeCell ref="I2:K2"/>
    <mergeCell ref="I3:K3"/>
    <mergeCell ref="I4:K4"/>
    <mergeCell ref="I5:K5"/>
    <mergeCell ref="I6:K6"/>
    <mergeCell ref="I7:K7"/>
    <mergeCell ref="J8:K8"/>
    <mergeCell ref="I9:K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21"/>
  <sheetViews>
    <sheetView tabSelected="1" zoomScale="70" zoomScaleNormal="70" workbookViewId="0">
      <selection activeCell="L14" sqref="L14"/>
    </sheetView>
  </sheetViews>
  <sheetFormatPr defaultRowHeight="14.25"/>
  <cols>
    <col min="1" max="1" width="9.140625" style="1" customWidth="1"/>
    <col min="2" max="2" width="8.7109375" style="1" bestFit="1" customWidth="1"/>
    <col min="3" max="3" width="13" style="1" bestFit="1" customWidth="1"/>
    <col min="4" max="4" width="51.28515625" style="1" customWidth="1"/>
    <col min="5" max="5" width="8.140625" style="1" bestFit="1" customWidth="1"/>
    <col min="6" max="6" width="6.28515625" style="1" bestFit="1" customWidth="1"/>
    <col min="7" max="7" width="12.85546875" style="1" bestFit="1" customWidth="1"/>
    <col min="8" max="8" width="12.5703125" style="1" bestFit="1" customWidth="1"/>
    <col min="9" max="9" width="12.85546875" style="1" bestFit="1" customWidth="1"/>
    <col min="10" max="10" width="13" style="1" bestFit="1" customWidth="1"/>
    <col min="11" max="12" width="13" style="29" customWidth="1"/>
    <col min="13" max="13" width="12.85546875" style="18" bestFit="1" customWidth="1"/>
    <col min="14" max="14" width="13" style="18" bestFit="1" customWidth="1"/>
    <col min="15" max="15" width="12.85546875" style="1" bestFit="1" customWidth="1"/>
    <col min="16" max="16" width="13" style="1" bestFit="1" customWidth="1"/>
    <col min="17" max="17" width="12.85546875" style="1" bestFit="1" customWidth="1"/>
    <col min="18" max="18" width="13" style="1" bestFit="1" customWidth="1"/>
    <col min="19" max="19" width="12.85546875" style="18" bestFit="1" customWidth="1"/>
    <col min="20" max="20" width="13" style="18" bestFit="1" customWidth="1"/>
    <col min="21" max="21" width="12.85546875" style="1" bestFit="1" customWidth="1"/>
    <col min="22" max="22" width="13" style="1" bestFit="1" customWidth="1"/>
    <col min="23" max="23" width="12.85546875" style="1" bestFit="1" customWidth="1"/>
    <col min="24" max="24" width="13" style="1" bestFit="1" customWidth="1"/>
    <col min="25" max="25" width="12.85546875" style="18" bestFit="1" customWidth="1"/>
    <col min="26" max="26" width="13" style="18" bestFit="1" customWidth="1"/>
    <col min="27" max="16384" width="9.140625" style="1"/>
  </cols>
  <sheetData>
    <row r="1" spans="2:26" ht="15.75" customHeight="1" thickBot="1">
      <c r="B1" s="69"/>
      <c r="C1" s="70"/>
      <c r="D1" s="73" t="s">
        <v>0</v>
      </c>
      <c r="E1" s="75" t="s">
        <v>1</v>
      </c>
      <c r="F1" s="75" t="s">
        <v>1</v>
      </c>
      <c r="G1" s="66" t="s">
        <v>62</v>
      </c>
      <c r="H1" s="67" t="s">
        <v>62</v>
      </c>
      <c r="I1" s="67" t="s">
        <v>62</v>
      </c>
      <c r="J1" s="67" t="s">
        <v>62</v>
      </c>
      <c r="K1" s="67"/>
      <c r="L1" s="67"/>
      <c r="M1" s="67" t="s">
        <v>62</v>
      </c>
      <c r="N1" s="68" t="s">
        <v>62</v>
      </c>
      <c r="O1" s="66" t="s">
        <v>61</v>
      </c>
      <c r="P1" s="67" t="s">
        <v>61</v>
      </c>
      <c r="Q1" s="67" t="s">
        <v>61</v>
      </c>
      <c r="R1" s="67" t="s">
        <v>61</v>
      </c>
      <c r="S1" s="67" t="s">
        <v>61</v>
      </c>
      <c r="T1" s="68" t="s">
        <v>61</v>
      </c>
      <c r="U1" s="66" t="s">
        <v>63</v>
      </c>
      <c r="V1" s="67"/>
      <c r="W1" s="67"/>
      <c r="X1" s="67"/>
      <c r="Y1" s="67"/>
      <c r="Z1" s="68"/>
    </row>
    <row r="2" spans="2:26" ht="15" thickBot="1">
      <c r="B2" s="71"/>
      <c r="C2" s="72"/>
      <c r="D2" s="74" t="s">
        <v>0</v>
      </c>
      <c r="E2" s="76" t="s">
        <v>5</v>
      </c>
      <c r="F2" s="77" t="s">
        <v>5</v>
      </c>
      <c r="G2" s="63" t="s">
        <v>7</v>
      </c>
      <c r="H2" s="64" t="s">
        <v>7</v>
      </c>
      <c r="I2" s="64" t="s">
        <v>7</v>
      </c>
      <c r="J2" s="64" t="s">
        <v>7</v>
      </c>
      <c r="K2" s="64"/>
      <c r="L2" s="64"/>
      <c r="M2" s="64" t="s">
        <v>7</v>
      </c>
      <c r="N2" s="65" t="s">
        <v>7</v>
      </c>
      <c r="O2" s="63" t="s">
        <v>6</v>
      </c>
      <c r="P2" s="64" t="s">
        <v>6</v>
      </c>
      <c r="Q2" s="64" t="s">
        <v>6</v>
      </c>
      <c r="R2" s="64" t="s">
        <v>6</v>
      </c>
      <c r="S2" s="64" t="s">
        <v>6</v>
      </c>
      <c r="T2" s="65" t="s">
        <v>6</v>
      </c>
      <c r="U2" s="63" t="s">
        <v>8</v>
      </c>
      <c r="V2" s="64"/>
      <c r="W2" s="64"/>
      <c r="X2" s="64"/>
      <c r="Y2" s="64"/>
      <c r="Z2" s="65"/>
    </row>
    <row r="3" spans="2:26" ht="15" thickBot="1">
      <c r="B3" s="71"/>
      <c r="C3" s="72"/>
      <c r="D3" s="74" t="s">
        <v>0</v>
      </c>
      <c r="E3" s="77" t="s">
        <v>9</v>
      </c>
      <c r="F3" s="77" t="s">
        <v>9</v>
      </c>
      <c r="G3" s="63" t="s">
        <v>10</v>
      </c>
      <c r="H3" s="64" t="s">
        <v>10</v>
      </c>
      <c r="I3" s="64" t="s">
        <v>10</v>
      </c>
      <c r="J3" s="64" t="s">
        <v>10</v>
      </c>
      <c r="K3" s="64"/>
      <c r="L3" s="64"/>
      <c r="M3" s="64" t="s">
        <v>10</v>
      </c>
      <c r="N3" s="65" t="s">
        <v>10</v>
      </c>
      <c r="O3" s="63" t="s">
        <v>10</v>
      </c>
      <c r="P3" s="64" t="s">
        <v>10</v>
      </c>
      <c r="Q3" s="64" t="s">
        <v>10</v>
      </c>
      <c r="R3" s="64" t="s">
        <v>10</v>
      </c>
      <c r="S3" s="64" t="s">
        <v>10</v>
      </c>
      <c r="T3" s="65" t="s">
        <v>10</v>
      </c>
      <c r="U3" s="63" t="s">
        <v>11</v>
      </c>
      <c r="V3" s="64" t="s">
        <v>11</v>
      </c>
      <c r="W3" s="64" t="s">
        <v>11</v>
      </c>
      <c r="X3" s="64" t="s">
        <v>11</v>
      </c>
      <c r="Y3" s="64" t="s">
        <v>11</v>
      </c>
      <c r="Z3" s="65" t="s">
        <v>11</v>
      </c>
    </row>
    <row r="4" spans="2:26" ht="15" thickBot="1">
      <c r="B4" s="71"/>
      <c r="C4" s="72"/>
      <c r="D4" s="74" t="s">
        <v>0</v>
      </c>
      <c r="E4" s="77" t="s">
        <v>12</v>
      </c>
      <c r="F4" s="77" t="s">
        <v>12</v>
      </c>
      <c r="G4" s="63" t="s">
        <v>13</v>
      </c>
      <c r="H4" s="64" t="s">
        <v>13</v>
      </c>
      <c r="I4" s="64" t="s">
        <v>13</v>
      </c>
      <c r="J4" s="64" t="s">
        <v>13</v>
      </c>
      <c r="K4" s="64"/>
      <c r="L4" s="64"/>
      <c r="M4" s="64" t="s">
        <v>13</v>
      </c>
      <c r="N4" s="65" t="s">
        <v>13</v>
      </c>
      <c r="O4" s="63" t="s">
        <v>13</v>
      </c>
      <c r="P4" s="64" t="s">
        <v>13</v>
      </c>
      <c r="Q4" s="64" t="s">
        <v>13</v>
      </c>
      <c r="R4" s="64" t="s">
        <v>13</v>
      </c>
      <c r="S4" s="64" t="s">
        <v>13</v>
      </c>
      <c r="T4" s="65" t="s">
        <v>13</v>
      </c>
      <c r="U4" s="63" t="s">
        <v>14</v>
      </c>
      <c r="V4" s="64" t="s">
        <v>14</v>
      </c>
      <c r="W4" s="64" t="s">
        <v>14</v>
      </c>
      <c r="X4" s="64" t="s">
        <v>14</v>
      </c>
      <c r="Y4" s="64" t="s">
        <v>14</v>
      </c>
      <c r="Z4" s="65" t="s">
        <v>14</v>
      </c>
    </row>
    <row r="5" spans="2:26" ht="15" thickBot="1">
      <c r="B5" s="71"/>
      <c r="C5" s="72"/>
      <c r="D5" s="74" t="s">
        <v>0</v>
      </c>
      <c r="E5" s="72"/>
      <c r="F5" s="72"/>
      <c r="G5" s="63" t="s">
        <v>15</v>
      </c>
      <c r="H5" s="64" t="s">
        <v>15</v>
      </c>
      <c r="I5" s="64" t="s">
        <v>15</v>
      </c>
      <c r="J5" s="64" t="s">
        <v>15</v>
      </c>
      <c r="K5" s="64"/>
      <c r="L5" s="64"/>
      <c r="M5" s="64" t="s">
        <v>15</v>
      </c>
      <c r="N5" s="65" t="s">
        <v>15</v>
      </c>
      <c r="O5" s="63" t="s">
        <v>15</v>
      </c>
      <c r="P5" s="64" t="s">
        <v>15</v>
      </c>
      <c r="Q5" s="64" t="s">
        <v>15</v>
      </c>
      <c r="R5" s="64" t="s">
        <v>15</v>
      </c>
      <c r="S5" s="64" t="s">
        <v>15</v>
      </c>
      <c r="T5" s="65" t="s">
        <v>15</v>
      </c>
      <c r="U5" s="63" t="s">
        <v>16</v>
      </c>
      <c r="V5" s="64" t="s">
        <v>16</v>
      </c>
      <c r="W5" s="64" t="s">
        <v>16</v>
      </c>
      <c r="X5" s="64" t="s">
        <v>16</v>
      </c>
      <c r="Y5" s="64" t="s">
        <v>16</v>
      </c>
      <c r="Z5" s="65" t="s">
        <v>16</v>
      </c>
    </row>
    <row r="6" spans="2:26" ht="15" thickBot="1">
      <c r="B6" s="78" t="s">
        <v>17</v>
      </c>
      <c r="C6" s="78" t="s">
        <v>17</v>
      </c>
      <c r="D6" s="78" t="s">
        <v>17</v>
      </c>
      <c r="E6" s="78" t="s">
        <v>17</v>
      </c>
      <c r="F6" s="78" t="s">
        <v>17</v>
      </c>
      <c r="G6" s="63" t="s">
        <v>19</v>
      </c>
      <c r="H6" s="64" t="s">
        <v>19</v>
      </c>
      <c r="I6" s="64" t="s">
        <v>19</v>
      </c>
      <c r="J6" s="64" t="s">
        <v>19</v>
      </c>
      <c r="K6" s="64"/>
      <c r="L6" s="64"/>
      <c r="M6" s="64" t="s">
        <v>19</v>
      </c>
      <c r="N6" s="65" t="s">
        <v>19</v>
      </c>
      <c r="O6" s="63" t="s">
        <v>18</v>
      </c>
      <c r="P6" s="64" t="s">
        <v>18</v>
      </c>
      <c r="Q6" s="64" t="s">
        <v>18</v>
      </c>
      <c r="R6" s="64" t="s">
        <v>18</v>
      </c>
      <c r="S6" s="64" t="s">
        <v>18</v>
      </c>
      <c r="T6" s="65" t="s">
        <v>18</v>
      </c>
      <c r="U6" s="63" t="s">
        <v>20</v>
      </c>
      <c r="V6" s="64" t="s">
        <v>20</v>
      </c>
      <c r="W6" s="64" t="s">
        <v>20</v>
      </c>
      <c r="X6" s="64" t="s">
        <v>20</v>
      </c>
      <c r="Y6" s="64" t="s">
        <v>20</v>
      </c>
      <c r="Z6" s="65" t="s">
        <v>20</v>
      </c>
    </row>
    <row r="7" spans="2:26" ht="15.75" customHeight="1" thickBot="1">
      <c r="B7" s="62" t="s">
        <v>21</v>
      </c>
      <c r="C7" s="62" t="s">
        <v>21</v>
      </c>
      <c r="D7" s="62" t="s">
        <v>21</v>
      </c>
      <c r="E7" s="62" t="s">
        <v>21</v>
      </c>
      <c r="F7" s="62" t="s">
        <v>21</v>
      </c>
      <c r="G7" s="79" t="s">
        <v>22</v>
      </c>
      <c r="H7" s="80" t="s">
        <v>22</v>
      </c>
      <c r="I7" s="79" t="s">
        <v>107</v>
      </c>
      <c r="J7" s="80" t="s">
        <v>107</v>
      </c>
      <c r="K7" s="79" t="s">
        <v>108</v>
      </c>
      <c r="L7" s="80" t="s">
        <v>107</v>
      </c>
      <c r="M7" s="108" t="s">
        <v>112</v>
      </c>
      <c r="N7" s="80" t="s">
        <v>107</v>
      </c>
      <c r="O7" s="79" t="s">
        <v>22</v>
      </c>
      <c r="P7" s="80" t="s">
        <v>22</v>
      </c>
      <c r="Q7" s="79" t="s">
        <v>107</v>
      </c>
      <c r="R7" s="80" t="s">
        <v>107</v>
      </c>
      <c r="S7" s="79" t="s">
        <v>107</v>
      </c>
      <c r="T7" s="80" t="s">
        <v>107</v>
      </c>
      <c r="U7" s="79" t="s">
        <v>22</v>
      </c>
      <c r="V7" s="80"/>
      <c r="W7" s="79" t="s">
        <v>107</v>
      </c>
      <c r="X7" s="80"/>
      <c r="Y7" s="79" t="s">
        <v>108</v>
      </c>
      <c r="Z7" s="80" t="s">
        <v>107</v>
      </c>
    </row>
    <row r="8" spans="2:26" ht="15" thickBot="1">
      <c r="B8" s="21" t="s">
        <v>48</v>
      </c>
      <c r="C8" s="21" t="s">
        <v>33</v>
      </c>
      <c r="D8" s="21" t="s">
        <v>34</v>
      </c>
      <c r="E8" s="21" t="s">
        <v>65</v>
      </c>
      <c r="F8" s="21" t="s">
        <v>36</v>
      </c>
      <c r="G8" s="21" t="s">
        <v>38</v>
      </c>
      <c r="H8" s="21" t="s">
        <v>66</v>
      </c>
      <c r="I8" s="21" t="s">
        <v>38</v>
      </c>
      <c r="J8" s="21" t="s">
        <v>66</v>
      </c>
      <c r="K8" s="21" t="s">
        <v>38</v>
      </c>
      <c r="L8" s="21" t="s">
        <v>66</v>
      </c>
      <c r="M8" s="21" t="s">
        <v>38</v>
      </c>
      <c r="N8" s="21" t="s">
        <v>66</v>
      </c>
      <c r="O8" s="21" t="s">
        <v>38</v>
      </c>
      <c r="P8" s="21" t="s">
        <v>66</v>
      </c>
      <c r="Q8" s="21" t="s">
        <v>38</v>
      </c>
      <c r="R8" s="21" t="s">
        <v>66</v>
      </c>
      <c r="S8" s="21" t="s">
        <v>38</v>
      </c>
      <c r="T8" s="21" t="s">
        <v>66</v>
      </c>
      <c r="U8" s="21" t="s">
        <v>38</v>
      </c>
      <c r="V8" s="21" t="s">
        <v>66</v>
      </c>
      <c r="W8" s="21" t="s">
        <v>38</v>
      </c>
      <c r="X8" s="21" t="s">
        <v>66</v>
      </c>
      <c r="Y8" s="21" t="s">
        <v>38</v>
      </c>
      <c r="Z8" s="21" t="s">
        <v>66</v>
      </c>
    </row>
    <row r="9" spans="2:26" ht="15" thickBot="1">
      <c r="B9" s="15">
        <v>1</v>
      </c>
      <c r="C9" s="15" t="s">
        <v>39</v>
      </c>
      <c r="D9" s="15" t="s">
        <v>39</v>
      </c>
      <c r="E9" s="15" t="s">
        <v>40</v>
      </c>
      <c r="F9" s="15">
        <v>1</v>
      </c>
      <c r="G9" s="16"/>
      <c r="H9" s="24">
        <f>SUM(H10:H20)</f>
        <v>712825</v>
      </c>
      <c r="I9" s="16"/>
      <c r="J9" s="24">
        <f>SUM(J10:J20)</f>
        <v>676000</v>
      </c>
      <c r="K9" s="16"/>
      <c r="L9" s="24">
        <f>SUM(L10:L20)</f>
        <v>676000</v>
      </c>
      <c r="M9" s="16"/>
      <c r="N9" s="26">
        <f>SUM(N10:N20)</f>
        <v>638575</v>
      </c>
      <c r="O9" s="16"/>
      <c r="P9" s="24">
        <f>SUM(P10:P20)</f>
        <v>679150</v>
      </c>
      <c r="Q9" s="16"/>
      <c r="R9" s="24">
        <f>SUM(R10:R20)</f>
        <v>695025</v>
      </c>
      <c r="S9" s="16"/>
      <c r="T9" s="27">
        <v>681125</v>
      </c>
      <c r="U9" s="16"/>
      <c r="V9" s="24">
        <f>SUM(V10:V20)</f>
        <v>733200</v>
      </c>
      <c r="W9" s="16"/>
      <c r="X9" s="24">
        <f>SUM(X10:X20)</f>
        <v>714450</v>
      </c>
      <c r="Y9" s="16"/>
      <c r="Z9" s="27">
        <v>695000</v>
      </c>
    </row>
    <row r="10" spans="2:26" ht="15" thickBot="1">
      <c r="B10" s="23">
        <v>1</v>
      </c>
      <c r="C10" s="23">
        <v>1</v>
      </c>
      <c r="D10" s="23" t="s">
        <v>69</v>
      </c>
      <c r="E10" s="23" t="s">
        <v>70</v>
      </c>
      <c r="F10" s="23">
        <v>5</v>
      </c>
      <c r="G10" s="6">
        <v>1500</v>
      </c>
      <c r="H10" s="25">
        <f>G10*$F10</f>
        <v>7500</v>
      </c>
      <c r="I10" s="6">
        <v>1500</v>
      </c>
      <c r="J10" s="25">
        <f>I10*$F10</f>
        <v>7500</v>
      </c>
      <c r="K10" s="6">
        <v>1500</v>
      </c>
      <c r="L10" s="25">
        <f>K10*$F10</f>
        <v>7500</v>
      </c>
      <c r="M10" s="109">
        <v>1500</v>
      </c>
      <c r="N10" s="25">
        <f>M10*$F10</f>
        <v>7500</v>
      </c>
      <c r="O10" s="6">
        <v>1200</v>
      </c>
      <c r="P10" s="25">
        <f>O10*$F10</f>
        <v>6000</v>
      </c>
      <c r="Q10" s="6">
        <v>1104</v>
      </c>
      <c r="R10" s="25">
        <f>Q10*$F10</f>
        <v>5520</v>
      </c>
      <c r="S10" s="6">
        <v>1104</v>
      </c>
      <c r="T10" s="25">
        <f>S10*$F10</f>
        <v>5520</v>
      </c>
      <c r="U10" s="6">
        <v>1000</v>
      </c>
      <c r="V10" s="25">
        <f>U10*$F10</f>
        <v>5000</v>
      </c>
      <c r="W10" s="6">
        <v>500</v>
      </c>
      <c r="X10" s="25">
        <f>W10*$F10</f>
        <v>2500</v>
      </c>
      <c r="Y10" s="6">
        <v>500</v>
      </c>
      <c r="Z10" s="25">
        <f>Y10*$F10</f>
        <v>2500</v>
      </c>
    </row>
    <row r="11" spans="2:26" ht="15" thickBot="1">
      <c r="B11" s="23">
        <v>2</v>
      </c>
      <c r="C11" s="23">
        <v>2</v>
      </c>
      <c r="D11" s="23" t="s">
        <v>73</v>
      </c>
      <c r="E11" s="23" t="s">
        <v>70</v>
      </c>
      <c r="F11" s="23">
        <v>1</v>
      </c>
      <c r="G11" s="6">
        <v>18500</v>
      </c>
      <c r="H11" s="25">
        <f>G11*$F11</f>
        <v>18500</v>
      </c>
      <c r="I11" s="6">
        <v>16500</v>
      </c>
      <c r="J11" s="25">
        <f>I11*$F11</f>
        <v>16500</v>
      </c>
      <c r="K11" s="6">
        <v>16500</v>
      </c>
      <c r="L11" s="25">
        <f>K11*$F11</f>
        <v>16500</v>
      </c>
      <c r="M11" s="109">
        <v>16500</v>
      </c>
      <c r="N11" s="25">
        <f>M11*$F11</f>
        <v>16500</v>
      </c>
      <c r="O11" s="6">
        <v>8500</v>
      </c>
      <c r="P11" s="25">
        <f>O11*$F11</f>
        <v>8500</v>
      </c>
      <c r="Q11" s="6">
        <v>7820</v>
      </c>
      <c r="R11" s="25">
        <f>Q11*$F11</f>
        <v>7820</v>
      </c>
      <c r="S11" s="6">
        <v>7820</v>
      </c>
      <c r="T11" s="25">
        <f>S11*$F11</f>
        <v>7820</v>
      </c>
      <c r="U11" s="6">
        <v>8500</v>
      </c>
      <c r="V11" s="25">
        <f>U11*$F11</f>
        <v>8500</v>
      </c>
      <c r="W11" s="6">
        <v>8500</v>
      </c>
      <c r="X11" s="25">
        <f>W11*$F11</f>
        <v>8500</v>
      </c>
      <c r="Y11" s="6">
        <v>8500</v>
      </c>
      <c r="Z11" s="25">
        <f>Y11*$F11</f>
        <v>8500</v>
      </c>
    </row>
    <row r="12" spans="2:26" ht="15" thickBot="1">
      <c r="B12" s="23">
        <v>3</v>
      </c>
      <c r="C12" s="23" t="s">
        <v>41</v>
      </c>
      <c r="D12" s="23" t="s">
        <v>74</v>
      </c>
      <c r="E12" s="23" t="s">
        <v>41</v>
      </c>
      <c r="F12" s="23" t="s">
        <v>41</v>
      </c>
      <c r="G12" s="23"/>
      <c r="H12" s="23"/>
      <c r="I12" s="23"/>
      <c r="J12" s="23"/>
      <c r="K12" s="28"/>
      <c r="L12" s="28"/>
      <c r="N12" s="28"/>
      <c r="O12" s="23"/>
      <c r="P12" s="23"/>
      <c r="Q12" s="23"/>
      <c r="R12" s="23"/>
      <c r="S12" s="23"/>
      <c r="T12" s="23"/>
      <c r="U12" s="23"/>
      <c r="V12" s="23"/>
      <c r="W12" s="23"/>
      <c r="X12" s="23"/>
      <c r="Y12" s="23"/>
      <c r="Z12" s="23"/>
    </row>
    <row r="13" spans="2:26" ht="15" thickBot="1">
      <c r="B13" s="23">
        <v>4</v>
      </c>
      <c r="C13" s="23" t="s">
        <v>75</v>
      </c>
      <c r="D13" s="23" t="s">
        <v>76</v>
      </c>
      <c r="E13" s="23" t="s">
        <v>77</v>
      </c>
      <c r="F13" s="23">
        <v>450</v>
      </c>
      <c r="G13" s="6">
        <v>195</v>
      </c>
      <c r="H13" s="25">
        <f t="shared" ref="H13:H20" si="0">G13*$F13</f>
        <v>87750</v>
      </c>
      <c r="I13" s="6">
        <v>185</v>
      </c>
      <c r="J13" s="25">
        <f t="shared" ref="J13:N20" si="1">I13*$F13</f>
        <v>83250</v>
      </c>
      <c r="K13" s="6">
        <v>185</v>
      </c>
      <c r="L13" s="25">
        <f t="shared" ref="L13:N20" si="2">K13*$F13</f>
        <v>83250</v>
      </c>
      <c r="M13" s="109">
        <v>175</v>
      </c>
      <c r="N13" s="25">
        <f t="shared" si="2"/>
        <v>78750</v>
      </c>
      <c r="O13" s="6">
        <v>180</v>
      </c>
      <c r="P13" s="25">
        <f t="shared" ref="P13" si="3">O13*$F13</f>
        <v>81000</v>
      </c>
      <c r="Q13" s="6">
        <v>165</v>
      </c>
      <c r="R13" s="25">
        <f t="shared" ref="R13:T20" si="4">Q13*$F13</f>
        <v>74250</v>
      </c>
      <c r="S13" s="6">
        <v>165</v>
      </c>
      <c r="T13" s="25">
        <f t="shared" si="4"/>
        <v>74250</v>
      </c>
      <c r="U13" s="6">
        <v>175</v>
      </c>
      <c r="V13" s="25">
        <f t="shared" ref="V13" si="5">U13*$F13</f>
        <v>78750</v>
      </c>
      <c r="W13" s="6">
        <v>175</v>
      </c>
      <c r="X13" s="25">
        <f t="shared" ref="X13:Z20" si="6">W13*$F13</f>
        <v>78750</v>
      </c>
      <c r="Y13" s="6">
        <v>175</v>
      </c>
      <c r="Z13" s="25">
        <f t="shared" si="6"/>
        <v>78750</v>
      </c>
    </row>
    <row r="14" spans="2:26" ht="15" thickBot="1">
      <c r="B14" s="23">
        <v>5</v>
      </c>
      <c r="C14" s="23" t="s">
        <v>79</v>
      </c>
      <c r="D14" s="23" t="s">
        <v>80</v>
      </c>
      <c r="E14" s="23" t="s">
        <v>77</v>
      </c>
      <c r="F14" s="23">
        <v>485</v>
      </c>
      <c r="G14" s="6">
        <v>195</v>
      </c>
      <c r="H14" s="25">
        <f t="shared" si="0"/>
        <v>94575</v>
      </c>
      <c r="I14" s="6">
        <v>185</v>
      </c>
      <c r="J14" s="25">
        <f t="shared" si="1"/>
        <v>89725</v>
      </c>
      <c r="K14" s="6">
        <v>185</v>
      </c>
      <c r="L14" s="25">
        <f t="shared" si="2"/>
        <v>89725</v>
      </c>
      <c r="M14" s="109">
        <v>175</v>
      </c>
      <c r="N14" s="25">
        <f t="shared" si="2"/>
        <v>84875</v>
      </c>
      <c r="O14" s="6">
        <v>180</v>
      </c>
      <c r="P14" s="25">
        <f t="shared" ref="P14" si="7">O14*$F14</f>
        <v>87300</v>
      </c>
      <c r="Q14" s="6">
        <v>165</v>
      </c>
      <c r="R14" s="25">
        <f t="shared" si="4"/>
        <v>80025</v>
      </c>
      <c r="S14" s="6">
        <v>165</v>
      </c>
      <c r="T14" s="25">
        <f t="shared" si="4"/>
        <v>80025</v>
      </c>
      <c r="U14" s="6">
        <v>175</v>
      </c>
      <c r="V14" s="25">
        <f t="shared" ref="V14" si="8">U14*$F14</f>
        <v>84875</v>
      </c>
      <c r="W14" s="6">
        <v>175</v>
      </c>
      <c r="X14" s="25">
        <f t="shared" si="6"/>
        <v>84875</v>
      </c>
      <c r="Y14" s="6">
        <v>175</v>
      </c>
      <c r="Z14" s="25">
        <f t="shared" si="6"/>
        <v>84875</v>
      </c>
    </row>
    <row r="15" spans="2:26" ht="15" thickBot="1">
      <c r="B15" s="23">
        <v>6</v>
      </c>
      <c r="C15" s="23" t="s">
        <v>82</v>
      </c>
      <c r="D15" s="23" t="s">
        <v>83</v>
      </c>
      <c r="E15" s="23" t="s">
        <v>77</v>
      </c>
      <c r="F15" s="23">
        <v>225</v>
      </c>
      <c r="G15" s="6">
        <v>195</v>
      </c>
      <c r="H15" s="25">
        <f t="shared" si="0"/>
        <v>43875</v>
      </c>
      <c r="I15" s="6">
        <v>185</v>
      </c>
      <c r="J15" s="25">
        <f t="shared" si="1"/>
        <v>41625</v>
      </c>
      <c r="K15" s="6">
        <v>185</v>
      </c>
      <c r="L15" s="25">
        <f t="shared" si="2"/>
        <v>41625</v>
      </c>
      <c r="M15" s="109">
        <v>175</v>
      </c>
      <c r="N15" s="25">
        <f t="shared" si="2"/>
        <v>39375</v>
      </c>
      <c r="O15" s="6">
        <v>180</v>
      </c>
      <c r="P15" s="25">
        <f t="shared" ref="P15" si="9">O15*$F15</f>
        <v>40500</v>
      </c>
      <c r="Q15" s="6">
        <v>165</v>
      </c>
      <c r="R15" s="25">
        <f t="shared" si="4"/>
        <v>37125</v>
      </c>
      <c r="S15" s="6">
        <v>165</v>
      </c>
      <c r="T15" s="25">
        <f t="shared" si="4"/>
        <v>37125</v>
      </c>
      <c r="U15" s="6">
        <v>175</v>
      </c>
      <c r="V15" s="25">
        <f t="shared" ref="V15" si="10">U15*$F15</f>
        <v>39375</v>
      </c>
      <c r="W15" s="6">
        <v>175</v>
      </c>
      <c r="X15" s="25">
        <f t="shared" si="6"/>
        <v>39375</v>
      </c>
      <c r="Y15" s="6">
        <v>175</v>
      </c>
      <c r="Z15" s="25">
        <f t="shared" si="6"/>
        <v>39375</v>
      </c>
    </row>
    <row r="16" spans="2:26" ht="15" thickBot="1">
      <c r="B16" s="23">
        <v>7</v>
      </c>
      <c r="C16" s="23" t="s">
        <v>85</v>
      </c>
      <c r="D16" s="23" t="s">
        <v>86</v>
      </c>
      <c r="E16" s="23" t="s">
        <v>77</v>
      </c>
      <c r="F16" s="23">
        <v>250</v>
      </c>
      <c r="G16" s="6">
        <v>195</v>
      </c>
      <c r="H16" s="25">
        <f t="shared" si="0"/>
        <v>48750</v>
      </c>
      <c r="I16" s="6">
        <v>185</v>
      </c>
      <c r="J16" s="25">
        <f t="shared" si="1"/>
        <v>46250</v>
      </c>
      <c r="K16" s="6">
        <v>185</v>
      </c>
      <c r="L16" s="25">
        <f t="shared" si="2"/>
        <v>46250</v>
      </c>
      <c r="M16" s="109">
        <v>175</v>
      </c>
      <c r="N16" s="25">
        <f t="shared" si="2"/>
        <v>43750</v>
      </c>
      <c r="O16" s="6">
        <v>180</v>
      </c>
      <c r="P16" s="25">
        <f t="shared" ref="P16" si="11">O16*$F16</f>
        <v>45000</v>
      </c>
      <c r="Q16" s="6">
        <v>165</v>
      </c>
      <c r="R16" s="25">
        <f t="shared" si="4"/>
        <v>41250</v>
      </c>
      <c r="S16" s="6">
        <v>165</v>
      </c>
      <c r="T16" s="25">
        <f t="shared" si="4"/>
        <v>41250</v>
      </c>
      <c r="U16" s="6">
        <v>175</v>
      </c>
      <c r="V16" s="25">
        <f t="shared" ref="V16" si="12">U16*$F16</f>
        <v>43750</v>
      </c>
      <c r="W16" s="6">
        <v>175</v>
      </c>
      <c r="X16" s="25">
        <f t="shared" si="6"/>
        <v>43750</v>
      </c>
      <c r="Y16" s="6">
        <v>175</v>
      </c>
      <c r="Z16" s="25">
        <f t="shared" si="6"/>
        <v>43750</v>
      </c>
    </row>
    <row r="17" spans="2:26" ht="15" thickBot="1">
      <c r="B17" s="23">
        <v>8</v>
      </c>
      <c r="C17" s="23">
        <v>3</v>
      </c>
      <c r="D17" s="23" t="s">
        <v>89</v>
      </c>
      <c r="E17" s="23" t="s">
        <v>90</v>
      </c>
      <c r="F17" s="23">
        <v>200</v>
      </c>
      <c r="G17" s="6">
        <v>245</v>
      </c>
      <c r="H17" s="25">
        <f t="shared" si="0"/>
        <v>49000</v>
      </c>
      <c r="I17" s="6">
        <v>225</v>
      </c>
      <c r="J17" s="25">
        <f t="shared" si="1"/>
        <v>45000</v>
      </c>
      <c r="K17" s="6">
        <v>225</v>
      </c>
      <c r="L17" s="25">
        <f t="shared" si="2"/>
        <v>45000</v>
      </c>
      <c r="M17" s="109">
        <v>225</v>
      </c>
      <c r="N17" s="25">
        <f t="shared" si="2"/>
        <v>45000</v>
      </c>
      <c r="O17" s="6">
        <v>0</v>
      </c>
      <c r="P17" s="25">
        <f t="shared" ref="P17" si="13">O17*$F17</f>
        <v>0</v>
      </c>
      <c r="Q17" s="6">
        <v>350</v>
      </c>
      <c r="R17" s="25">
        <f t="shared" si="4"/>
        <v>70000</v>
      </c>
      <c r="S17" s="6">
        <v>350</v>
      </c>
      <c r="T17" s="25">
        <f t="shared" si="4"/>
        <v>70000</v>
      </c>
      <c r="U17" s="6">
        <v>200</v>
      </c>
      <c r="V17" s="25">
        <f t="shared" ref="V17" si="14">U17*$F17</f>
        <v>40000</v>
      </c>
      <c r="W17" s="6">
        <v>150</v>
      </c>
      <c r="X17" s="25">
        <f t="shared" si="6"/>
        <v>30000</v>
      </c>
      <c r="Y17" s="6">
        <v>150</v>
      </c>
      <c r="Z17" s="25">
        <f t="shared" si="6"/>
        <v>30000</v>
      </c>
    </row>
    <row r="18" spans="2:26" ht="15" thickBot="1">
      <c r="B18" s="23">
        <v>9</v>
      </c>
      <c r="C18" s="23">
        <v>4</v>
      </c>
      <c r="D18" s="23" t="s">
        <v>93</v>
      </c>
      <c r="E18" s="23" t="s">
        <v>77</v>
      </c>
      <c r="F18" s="23">
        <v>1400</v>
      </c>
      <c r="G18" s="6">
        <v>155</v>
      </c>
      <c r="H18" s="25">
        <f t="shared" si="0"/>
        <v>217000</v>
      </c>
      <c r="I18" s="6">
        <v>150</v>
      </c>
      <c r="J18" s="25">
        <f t="shared" si="1"/>
        <v>210000</v>
      </c>
      <c r="K18" s="6">
        <v>150</v>
      </c>
      <c r="L18" s="25">
        <f t="shared" si="2"/>
        <v>210000</v>
      </c>
      <c r="M18" s="109">
        <v>145</v>
      </c>
      <c r="N18" s="25">
        <f t="shared" si="2"/>
        <v>203000</v>
      </c>
      <c r="O18" s="6">
        <v>160</v>
      </c>
      <c r="P18" s="25">
        <f t="shared" ref="P18" si="15">O18*$F18</f>
        <v>224000</v>
      </c>
      <c r="Q18" s="6">
        <v>147</v>
      </c>
      <c r="R18" s="25">
        <f t="shared" si="4"/>
        <v>205800</v>
      </c>
      <c r="S18" s="6">
        <v>147</v>
      </c>
      <c r="T18" s="25">
        <f t="shared" si="4"/>
        <v>205800</v>
      </c>
      <c r="U18" s="6">
        <v>180</v>
      </c>
      <c r="V18" s="25">
        <f t="shared" ref="V18" si="16">U18*$F18</f>
        <v>252000</v>
      </c>
      <c r="W18" s="6">
        <v>180</v>
      </c>
      <c r="X18" s="25">
        <f t="shared" si="6"/>
        <v>252000</v>
      </c>
      <c r="Y18" s="6">
        <v>180</v>
      </c>
      <c r="Z18" s="25">
        <f t="shared" si="6"/>
        <v>252000</v>
      </c>
    </row>
    <row r="19" spans="2:26" ht="15" thickBot="1">
      <c r="B19" s="23">
        <v>10</v>
      </c>
      <c r="C19" s="23">
        <v>5</v>
      </c>
      <c r="D19" s="23" t="s">
        <v>96</v>
      </c>
      <c r="E19" s="23" t="s">
        <v>77</v>
      </c>
      <c r="F19" s="23">
        <v>1320</v>
      </c>
      <c r="G19" s="6">
        <v>75</v>
      </c>
      <c r="H19" s="25">
        <f t="shared" si="0"/>
        <v>99000</v>
      </c>
      <c r="I19" s="6">
        <v>70</v>
      </c>
      <c r="J19" s="25">
        <f t="shared" si="1"/>
        <v>92400</v>
      </c>
      <c r="K19" s="6">
        <v>70</v>
      </c>
      <c r="L19" s="25">
        <f t="shared" si="2"/>
        <v>92400</v>
      </c>
      <c r="M19" s="109">
        <v>60</v>
      </c>
      <c r="N19" s="25">
        <f t="shared" si="2"/>
        <v>79200</v>
      </c>
      <c r="O19" s="6">
        <v>80</v>
      </c>
      <c r="P19" s="25">
        <f t="shared" ref="P19" si="17">O19*$F19</f>
        <v>105600</v>
      </c>
      <c r="Q19" s="6">
        <v>73</v>
      </c>
      <c r="R19" s="25">
        <f t="shared" si="4"/>
        <v>96360</v>
      </c>
      <c r="S19" s="6">
        <v>73</v>
      </c>
      <c r="T19" s="25">
        <f t="shared" si="4"/>
        <v>96360</v>
      </c>
      <c r="U19" s="6">
        <v>85</v>
      </c>
      <c r="V19" s="25">
        <f t="shared" ref="V19" si="18">U19*$F19</f>
        <v>112200</v>
      </c>
      <c r="W19" s="6">
        <v>85</v>
      </c>
      <c r="X19" s="25">
        <f t="shared" si="6"/>
        <v>112200</v>
      </c>
      <c r="Y19" s="6">
        <v>85</v>
      </c>
      <c r="Z19" s="25">
        <f t="shared" si="6"/>
        <v>112200</v>
      </c>
    </row>
    <row r="20" spans="2:26" ht="15" thickBot="1">
      <c r="B20" s="23">
        <v>11</v>
      </c>
      <c r="C20" s="23">
        <v>6</v>
      </c>
      <c r="D20" s="23" t="s">
        <v>99</v>
      </c>
      <c r="E20" s="23" t="s">
        <v>77</v>
      </c>
      <c r="F20" s="23">
        <v>625</v>
      </c>
      <c r="G20" s="6">
        <v>75</v>
      </c>
      <c r="H20" s="25">
        <f t="shared" si="0"/>
        <v>46875</v>
      </c>
      <c r="I20" s="6">
        <v>70</v>
      </c>
      <c r="J20" s="25">
        <f t="shared" si="1"/>
        <v>43750</v>
      </c>
      <c r="K20" s="6">
        <v>70</v>
      </c>
      <c r="L20" s="25">
        <f t="shared" si="2"/>
        <v>43750</v>
      </c>
      <c r="M20" s="109">
        <v>65</v>
      </c>
      <c r="N20" s="25">
        <f t="shared" si="2"/>
        <v>40625</v>
      </c>
      <c r="O20" s="6">
        <v>130</v>
      </c>
      <c r="P20" s="25">
        <f t="shared" ref="P20" si="19">O20*$F20</f>
        <v>81250</v>
      </c>
      <c r="Q20" s="6">
        <v>123</v>
      </c>
      <c r="R20" s="25">
        <f t="shared" si="4"/>
        <v>76875</v>
      </c>
      <c r="S20" s="6">
        <v>123</v>
      </c>
      <c r="T20" s="25">
        <f t="shared" si="4"/>
        <v>76875</v>
      </c>
      <c r="U20" s="6">
        <v>110</v>
      </c>
      <c r="V20" s="25">
        <f t="shared" ref="V20" si="20">U20*$F20</f>
        <v>68750</v>
      </c>
      <c r="W20" s="6">
        <v>100</v>
      </c>
      <c r="X20" s="25">
        <f t="shared" si="6"/>
        <v>62500</v>
      </c>
      <c r="Y20" s="6">
        <v>100</v>
      </c>
      <c r="Z20" s="25">
        <f t="shared" si="6"/>
        <v>62500</v>
      </c>
    </row>
    <row r="21" spans="2:26" ht="15" thickBot="1">
      <c r="B21" s="4"/>
      <c r="C21" s="4"/>
      <c r="D21" s="4"/>
      <c r="E21" s="4"/>
      <c r="F21" s="4"/>
      <c r="G21" s="4"/>
      <c r="H21" s="4"/>
      <c r="I21" s="4"/>
      <c r="J21" s="4"/>
      <c r="K21" s="28"/>
      <c r="L21" s="28"/>
      <c r="M21" s="23"/>
      <c r="N21" s="23"/>
      <c r="O21" s="4"/>
      <c r="P21" s="4"/>
      <c r="Q21" s="4"/>
      <c r="R21" s="4"/>
      <c r="S21" s="23"/>
      <c r="T21" s="23"/>
      <c r="U21" s="4"/>
      <c r="V21" s="4"/>
      <c r="W21" s="4"/>
      <c r="X21" s="4"/>
      <c r="Y21" s="23"/>
      <c r="Z21" s="23"/>
    </row>
  </sheetData>
  <mergeCells count="37">
    <mergeCell ref="B6:F6"/>
    <mergeCell ref="B7:F7"/>
    <mergeCell ref="G7:H7"/>
    <mergeCell ref="U7:V7"/>
    <mergeCell ref="O7:P7"/>
    <mergeCell ref="Q7:R7"/>
    <mergeCell ref="I7:J7"/>
    <mergeCell ref="K7:L7"/>
    <mergeCell ref="B1:C5"/>
    <mergeCell ref="D1:D5"/>
    <mergeCell ref="E1:F1"/>
    <mergeCell ref="E2:F2"/>
    <mergeCell ref="E3:F3"/>
    <mergeCell ref="E4:F4"/>
    <mergeCell ref="E5:F5"/>
    <mergeCell ref="M7:N7"/>
    <mergeCell ref="G6:N6"/>
    <mergeCell ref="G1:N1"/>
    <mergeCell ref="G2:N2"/>
    <mergeCell ref="G3:N3"/>
    <mergeCell ref="G4:N4"/>
    <mergeCell ref="G5:N5"/>
    <mergeCell ref="S7:T7"/>
    <mergeCell ref="O6:T6"/>
    <mergeCell ref="O1:T1"/>
    <mergeCell ref="O2:T2"/>
    <mergeCell ref="O3:T3"/>
    <mergeCell ref="O4:T4"/>
    <mergeCell ref="O5:T5"/>
    <mergeCell ref="Y7:Z7"/>
    <mergeCell ref="U6:Z6"/>
    <mergeCell ref="U1:Z1"/>
    <mergeCell ref="U2:Z2"/>
    <mergeCell ref="U3:Z3"/>
    <mergeCell ref="U4:Z4"/>
    <mergeCell ref="U5:Z5"/>
    <mergeCell ref="W7:X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A23"/>
  <sheetViews>
    <sheetView workbookViewId="0">
      <selection activeCell="B2" sqref="B2:AA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16381" width="9.140625" style="1" customWidth="1"/>
  </cols>
  <sheetData>
    <row r="1" spans="2:27">
      <c r="B1" s="81"/>
      <c r="C1" s="81"/>
      <c r="D1" s="74" t="s">
        <v>0</v>
      </c>
      <c r="E1" s="74" t="s">
        <v>0</v>
      </c>
      <c r="F1" s="83" t="s">
        <v>0</v>
      </c>
      <c r="G1" s="86" t="s">
        <v>1</v>
      </c>
      <c r="H1" s="86" t="s">
        <v>1</v>
      </c>
      <c r="I1" s="86" t="s">
        <v>1</v>
      </c>
      <c r="J1" s="93" t="s">
        <v>61</v>
      </c>
      <c r="K1" s="93"/>
      <c r="L1" s="93"/>
      <c r="M1" s="93"/>
      <c r="N1" s="93"/>
      <c r="O1" s="94"/>
      <c r="P1" s="93" t="s">
        <v>62</v>
      </c>
      <c r="Q1" s="93"/>
      <c r="R1" s="93"/>
      <c r="S1" s="93"/>
      <c r="T1" s="93"/>
      <c r="U1" s="94"/>
      <c r="V1" s="93" t="s">
        <v>63</v>
      </c>
      <c r="W1" s="93"/>
      <c r="X1" s="93"/>
      <c r="Y1" s="93"/>
      <c r="Z1" s="93"/>
      <c r="AA1" s="94"/>
    </row>
    <row r="2" spans="2:27">
      <c r="B2" s="82"/>
      <c r="C2" s="82"/>
      <c r="D2" s="84" t="s">
        <v>0</v>
      </c>
      <c r="E2" s="84" t="s">
        <v>0</v>
      </c>
      <c r="F2" s="85" t="s">
        <v>0</v>
      </c>
      <c r="G2" s="87" t="s">
        <v>5</v>
      </c>
      <c r="H2" s="87" t="s">
        <v>5</v>
      </c>
      <c r="I2" s="87" t="s">
        <v>5</v>
      </c>
      <c r="J2" s="95" t="s">
        <v>6</v>
      </c>
      <c r="K2" s="95"/>
      <c r="L2" s="95"/>
      <c r="M2" s="95"/>
      <c r="N2" s="95"/>
      <c r="O2" s="96"/>
      <c r="P2" s="95" t="s">
        <v>7</v>
      </c>
      <c r="Q2" s="95"/>
      <c r="R2" s="95"/>
      <c r="S2" s="95"/>
      <c r="T2" s="95"/>
      <c r="U2" s="96"/>
      <c r="V2" s="95" t="s">
        <v>8</v>
      </c>
      <c r="W2" s="95"/>
      <c r="X2" s="95"/>
      <c r="Y2" s="95"/>
      <c r="Z2" s="95"/>
      <c r="AA2" s="96"/>
    </row>
    <row r="3" spans="2:27">
      <c r="B3" s="82"/>
      <c r="C3" s="82"/>
      <c r="D3" s="84" t="s">
        <v>0</v>
      </c>
      <c r="E3" s="84" t="s">
        <v>0</v>
      </c>
      <c r="F3" s="85" t="s">
        <v>0</v>
      </c>
      <c r="G3" s="87" t="s">
        <v>9</v>
      </c>
      <c r="H3" s="87" t="s">
        <v>9</v>
      </c>
      <c r="I3" s="87" t="s">
        <v>9</v>
      </c>
      <c r="J3" s="95" t="s">
        <v>10</v>
      </c>
      <c r="K3" s="95"/>
      <c r="L3" s="95"/>
      <c r="M3" s="95"/>
      <c r="N3" s="95"/>
      <c r="O3" s="96"/>
      <c r="P3" s="95" t="s">
        <v>10</v>
      </c>
      <c r="Q3" s="95"/>
      <c r="R3" s="95"/>
      <c r="S3" s="95"/>
      <c r="T3" s="95"/>
      <c r="U3" s="96"/>
      <c r="V3" s="95" t="s">
        <v>11</v>
      </c>
      <c r="W3" s="95"/>
      <c r="X3" s="95"/>
      <c r="Y3" s="95"/>
      <c r="Z3" s="95"/>
      <c r="AA3" s="96"/>
    </row>
    <row r="4" spans="2:27">
      <c r="B4" s="82"/>
      <c r="C4" s="82"/>
      <c r="D4" s="84" t="s">
        <v>0</v>
      </c>
      <c r="E4" s="84" t="s">
        <v>0</v>
      </c>
      <c r="F4" s="85" t="s">
        <v>0</v>
      </c>
      <c r="G4" s="87" t="s">
        <v>12</v>
      </c>
      <c r="H4" s="87" t="s">
        <v>12</v>
      </c>
      <c r="I4" s="87" t="s">
        <v>12</v>
      </c>
      <c r="J4" s="95" t="s">
        <v>13</v>
      </c>
      <c r="K4" s="95"/>
      <c r="L4" s="95"/>
      <c r="M4" s="95"/>
      <c r="N4" s="95"/>
      <c r="O4" s="96"/>
      <c r="P4" s="95" t="s">
        <v>13</v>
      </c>
      <c r="Q4" s="95"/>
      <c r="R4" s="95"/>
      <c r="S4" s="95"/>
      <c r="T4" s="95"/>
      <c r="U4" s="96"/>
      <c r="V4" s="95" t="s">
        <v>14</v>
      </c>
      <c r="W4" s="95"/>
      <c r="X4" s="95"/>
      <c r="Y4" s="95"/>
      <c r="Z4" s="95"/>
      <c r="AA4" s="96"/>
    </row>
    <row r="5" spans="2:27">
      <c r="B5" s="82"/>
      <c r="C5" s="82"/>
      <c r="D5" s="84" t="s">
        <v>0</v>
      </c>
      <c r="E5" s="84" t="s">
        <v>0</v>
      </c>
      <c r="F5" s="85" t="s">
        <v>0</v>
      </c>
      <c r="G5" s="82"/>
      <c r="H5" s="82"/>
      <c r="I5" s="82"/>
      <c r="J5" s="95" t="s">
        <v>15</v>
      </c>
      <c r="K5" s="95"/>
      <c r="L5" s="95"/>
      <c r="M5" s="95"/>
      <c r="N5" s="95"/>
      <c r="O5" s="96"/>
      <c r="P5" s="95" t="s">
        <v>15</v>
      </c>
      <c r="Q5" s="95"/>
      <c r="R5" s="95"/>
      <c r="S5" s="95"/>
      <c r="T5" s="95"/>
      <c r="U5" s="96"/>
      <c r="V5" s="95" t="s">
        <v>16</v>
      </c>
      <c r="W5" s="95"/>
      <c r="X5" s="95"/>
      <c r="Y5" s="95"/>
      <c r="Z5" s="95"/>
      <c r="AA5" s="96"/>
    </row>
    <row r="6" spans="2:27">
      <c r="B6" s="88" t="s">
        <v>17</v>
      </c>
      <c r="C6" s="88" t="s">
        <v>17</v>
      </c>
      <c r="D6" s="88" t="s">
        <v>17</v>
      </c>
      <c r="E6" s="88" t="s">
        <v>17</v>
      </c>
      <c r="F6" s="88" t="s">
        <v>17</v>
      </c>
      <c r="G6" s="88" t="s">
        <v>17</v>
      </c>
      <c r="H6" s="88" t="s">
        <v>17</v>
      </c>
      <c r="I6" s="88" t="s">
        <v>17</v>
      </c>
      <c r="J6" s="97" t="s">
        <v>18</v>
      </c>
      <c r="K6" s="97"/>
      <c r="L6" s="97"/>
      <c r="M6" s="97"/>
      <c r="N6" s="97"/>
      <c r="O6" s="98"/>
      <c r="P6" s="97" t="s">
        <v>19</v>
      </c>
      <c r="Q6" s="97"/>
      <c r="R6" s="97"/>
      <c r="S6" s="97"/>
      <c r="T6" s="97"/>
      <c r="U6" s="98"/>
      <c r="V6" s="97" t="s">
        <v>20</v>
      </c>
      <c r="W6" s="97"/>
      <c r="X6" s="97"/>
      <c r="Y6" s="97"/>
      <c r="Z6" s="97"/>
      <c r="AA6" s="98"/>
    </row>
    <row r="7" spans="2:27">
      <c r="B7" s="89" t="s">
        <v>21</v>
      </c>
      <c r="C7" s="89" t="s">
        <v>21</v>
      </c>
      <c r="D7" s="89" t="s">
        <v>21</v>
      </c>
      <c r="E7" s="89" t="s">
        <v>21</v>
      </c>
      <c r="F7" s="89" t="s">
        <v>21</v>
      </c>
      <c r="G7" s="89" t="s">
        <v>21</v>
      </c>
      <c r="H7" s="89" t="s">
        <v>21</v>
      </c>
      <c r="I7" s="89" t="s">
        <v>21</v>
      </c>
      <c r="J7" s="97" t="s">
        <v>22</v>
      </c>
      <c r="K7" s="97"/>
      <c r="L7" s="98"/>
      <c r="M7" s="98"/>
      <c r="N7" s="98"/>
      <c r="O7" s="98"/>
      <c r="P7" s="97" t="s">
        <v>22</v>
      </c>
      <c r="Q7" s="97"/>
      <c r="R7" s="98"/>
      <c r="S7" s="98"/>
      <c r="T7" s="98"/>
      <c r="U7" s="98"/>
      <c r="V7" s="97" t="s">
        <v>22</v>
      </c>
      <c r="W7" s="97"/>
      <c r="X7" s="98"/>
      <c r="Y7" s="98"/>
      <c r="Z7" s="98"/>
      <c r="AA7" s="98"/>
    </row>
    <row r="8" spans="2:27">
      <c r="B8" s="89" t="s">
        <v>64</v>
      </c>
      <c r="C8" s="89" t="s">
        <v>64</v>
      </c>
      <c r="D8" s="89" t="s">
        <v>64</v>
      </c>
      <c r="E8" s="89" t="s">
        <v>64</v>
      </c>
      <c r="F8" s="89" t="s">
        <v>64</v>
      </c>
      <c r="G8" s="89" t="s">
        <v>64</v>
      </c>
      <c r="H8" s="89" t="s">
        <v>64</v>
      </c>
      <c r="I8" s="89" t="s">
        <v>64</v>
      </c>
      <c r="J8" s="97" t="s">
        <v>24</v>
      </c>
      <c r="K8" s="97"/>
      <c r="L8" s="98"/>
      <c r="M8" s="98"/>
      <c r="N8" s="98"/>
      <c r="O8" s="98"/>
      <c r="P8" s="97" t="s">
        <v>24</v>
      </c>
      <c r="Q8" s="97"/>
      <c r="R8" s="98"/>
      <c r="S8" s="98"/>
      <c r="T8" s="98"/>
      <c r="U8" s="98"/>
      <c r="V8" s="97" t="s">
        <v>24</v>
      </c>
      <c r="W8" s="97"/>
      <c r="X8" s="98"/>
      <c r="Y8" s="98"/>
      <c r="Z8" s="98"/>
      <c r="AA8" s="98"/>
    </row>
    <row r="9" spans="2:27">
      <c r="B9" s="90" t="s">
        <v>26</v>
      </c>
      <c r="C9" s="90" t="s">
        <v>26</v>
      </c>
      <c r="D9" s="90" t="s">
        <v>26</v>
      </c>
      <c r="E9" s="90" t="s">
        <v>26</v>
      </c>
      <c r="F9" s="90" t="s">
        <v>26</v>
      </c>
      <c r="G9" s="90" t="s">
        <v>27</v>
      </c>
      <c r="H9" s="90" t="s">
        <v>27</v>
      </c>
      <c r="I9" s="90" t="s">
        <v>27</v>
      </c>
      <c r="J9" s="90" t="s">
        <v>25</v>
      </c>
      <c r="K9" s="90"/>
      <c r="L9" s="92"/>
      <c r="M9" s="92"/>
      <c r="N9" s="92"/>
      <c r="O9" s="92"/>
      <c r="P9" s="90" t="s">
        <v>25</v>
      </c>
      <c r="Q9" s="90"/>
      <c r="R9" s="92"/>
      <c r="S9" s="92"/>
      <c r="T9" s="92"/>
      <c r="U9" s="92"/>
      <c r="V9" s="90" t="s">
        <v>25</v>
      </c>
      <c r="W9" s="90"/>
      <c r="X9" s="92"/>
      <c r="Y9" s="92"/>
      <c r="Z9" s="92"/>
      <c r="AA9" s="92"/>
    </row>
    <row r="10" spans="2:27">
      <c r="B10" s="90" t="s">
        <v>26</v>
      </c>
      <c r="C10" s="90" t="s">
        <v>26</v>
      </c>
      <c r="D10" s="90" t="s">
        <v>26</v>
      </c>
      <c r="E10" s="90" t="s">
        <v>26</v>
      </c>
      <c r="F10" s="90" t="s">
        <v>26</v>
      </c>
      <c r="G10" s="90" t="s">
        <v>29</v>
      </c>
      <c r="H10" s="90" t="s">
        <v>30</v>
      </c>
      <c r="I10" s="90"/>
      <c r="J10" s="90" t="s">
        <v>101</v>
      </c>
      <c r="K10" s="90"/>
      <c r="L10" s="92"/>
      <c r="M10" s="92"/>
      <c r="N10" s="92"/>
      <c r="O10" s="92"/>
      <c r="P10" s="90" t="s">
        <v>101</v>
      </c>
      <c r="Q10" s="90"/>
      <c r="R10" s="92"/>
      <c r="S10" s="92"/>
      <c r="T10" s="92"/>
      <c r="U10" s="92"/>
      <c r="V10" s="90" t="s">
        <v>101</v>
      </c>
      <c r="W10" s="90"/>
      <c r="X10" s="92"/>
      <c r="Y10" s="92"/>
      <c r="Z10" s="92"/>
      <c r="AA10" s="92"/>
    </row>
    <row r="11" spans="2:27" ht="42.75">
      <c r="B11" s="17" t="s">
        <v>32</v>
      </c>
      <c r="C11" s="17" t="s">
        <v>33</v>
      </c>
      <c r="D11" s="17" t="s">
        <v>34</v>
      </c>
      <c r="E11" s="17" t="s">
        <v>37</v>
      </c>
      <c r="F11" s="17" t="s">
        <v>35</v>
      </c>
      <c r="G11" s="17" t="s">
        <v>36</v>
      </c>
      <c r="H11" s="17" t="s">
        <v>102</v>
      </c>
      <c r="I11" s="17" t="s">
        <v>103</v>
      </c>
      <c r="J11" s="10" t="s">
        <v>104</v>
      </c>
      <c r="K11" s="99" t="s">
        <v>105</v>
      </c>
      <c r="L11" s="100"/>
      <c r="M11" s="101"/>
      <c r="N11" s="101"/>
      <c r="O11" s="102"/>
      <c r="P11" s="10" t="s">
        <v>104</v>
      </c>
      <c r="Q11" s="99" t="s">
        <v>105</v>
      </c>
      <c r="R11" s="100"/>
      <c r="S11" s="101"/>
      <c r="T11" s="101"/>
      <c r="U11" s="102"/>
      <c r="V11" s="10" t="s">
        <v>104</v>
      </c>
      <c r="W11" s="99" t="s">
        <v>105</v>
      </c>
      <c r="X11" s="100"/>
      <c r="Y11" s="101"/>
      <c r="Z11" s="101"/>
      <c r="AA11" s="102"/>
    </row>
    <row r="12" spans="2:27">
      <c r="B12" s="11">
        <v>1</v>
      </c>
      <c r="C12" s="11" t="s">
        <v>39</v>
      </c>
      <c r="D12" s="11" t="s">
        <v>39</v>
      </c>
      <c r="E12" s="11" t="s">
        <v>41</v>
      </c>
      <c r="F12" s="11" t="s">
        <v>40</v>
      </c>
      <c r="G12" s="11" t="s">
        <v>67</v>
      </c>
      <c r="H12" s="11" t="s">
        <v>43</v>
      </c>
      <c r="I12" s="11" t="s">
        <v>43</v>
      </c>
      <c r="J12" s="11" t="s">
        <v>41</v>
      </c>
      <c r="K12" s="91" t="s">
        <v>41</v>
      </c>
      <c r="L12" s="90"/>
      <c r="M12" s="90"/>
      <c r="N12" s="90"/>
      <c r="O12" s="92"/>
      <c r="P12" s="11" t="s">
        <v>41</v>
      </c>
      <c r="Q12" s="91" t="s">
        <v>41</v>
      </c>
      <c r="R12" s="90"/>
      <c r="S12" s="90"/>
      <c r="T12" s="90"/>
      <c r="U12" s="92"/>
      <c r="V12" s="11" t="s">
        <v>41</v>
      </c>
      <c r="W12" s="91" t="s">
        <v>41</v>
      </c>
      <c r="X12" s="90"/>
      <c r="Y12" s="90"/>
      <c r="Z12" s="90"/>
      <c r="AA12" s="92"/>
    </row>
    <row r="13" spans="2:27">
      <c r="B13" s="3">
        <v>2</v>
      </c>
      <c r="C13" s="3" t="s">
        <v>68</v>
      </c>
      <c r="D13" s="3" t="s">
        <v>69</v>
      </c>
      <c r="E13" s="3" t="s">
        <v>41</v>
      </c>
      <c r="F13" s="3" t="s">
        <v>70</v>
      </c>
      <c r="G13" s="3" t="s">
        <v>71</v>
      </c>
      <c r="H13" s="3" t="s">
        <v>43</v>
      </c>
      <c r="I13" s="3" t="s">
        <v>43</v>
      </c>
    </row>
    <row r="14" spans="2:27">
      <c r="B14" s="3">
        <v>3</v>
      </c>
      <c r="C14" s="3" t="s">
        <v>72</v>
      </c>
      <c r="D14" s="3" t="s">
        <v>73</v>
      </c>
      <c r="E14" s="3" t="s">
        <v>41</v>
      </c>
      <c r="F14" s="3" t="s">
        <v>70</v>
      </c>
      <c r="G14" s="3" t="s">
        <v>67</v>
      </c>
      <c r="H14" s="3" t="s">
        <v>43</v>
      </c>
      <c r="I14" s="3" t="s">
        <v>43</v>
      </c>
    </row>
    <row r="15" spans="2:27">
      <c r="B15" s="3">
        <v>4</v>
      </c>
      <c r="C15" s="3" t="s">
        <v>41</v>
      </c>
      <c r="D15" s="3" t="s">
        <v>74</v>
      </c>
      <c r="E15" s="3" t="s">
        <v>41</v>
      </c>
      <c r="F15" s="3" t="s">
        <v>41</v>
      </c>
      <c r="G15" s="3" t="s">
        <v>106</v>
      </c>
      <c r="H15" s="3" t="s">
        <v>43</v>
      </c>
      <c r="I15" s="3" t="s">
        <v>43</v>
      </c>
    </row>
    <row r="16" spans="2:27">
      <c r="B16" s="3">
        <v>5</v>
      </c>
      <c r="C16" s="3" t="s">
        <v>75</v>
      </c>
      <c r="D16" s="3" t="s">
        <v>76</v>
      </c>
      <c r="E16" s="3" t="s">
        <v>41</v>
      </c>
      <c r="F16" s="3" t="s">
        <v>77</v>
      </c>
      <c r="G16" s="3" t="s">
        <v>78</v>
      </c>
      <c r="H16" s="3" t="s">
        <v>43</v>
      </c>
      <c r="I16" s="3" t="s">
        <v>43</v>
      </c>
    </row>
    <row r="17" spans="2:9">
      <c r="B17" s="3">
        <v>6</v>
      </c>
      <c r="C17" s="3" t="s">
        <v>79</v>
      </c>
      <c r="D17" s="3" t="s">
        <v>80</v>
      </c>
      <c r="E17" s="3" t="s">
        <v>41</v>
      </c>
      <c r="F17" s="3" t="s">
        <v>77</v>
      </c>
      <c r="G17" s="3" t="s">
        <v>81</v>
      </c>
      <c r="H17" s="3" t="s">
        <v>43</v>
      </c>
      <c r="I17" s="3" t="s">
        <v>43</v>
      </c>
    </row>
    <row r="18" spans="2:9">
      <c r="B18" s="3">
        <v>7</v>
      </c>
      <c r="C18" s="3" t="s">
        <v>82</v>
      </c>
      <c r="D18" s="3" t="s">
        <v>83</v>
      </c>
      <c r="E18" s="3" t="s">
        <v>41</v>
      </c>
      <c r="F18" s="3" t="s">
        <v>77</v>
      </c>
      <c r="G18" s="3" t="s">
        <v>84</v>
      </c>
      <c r="H18" s="3" t="s">
        <v>43</v>
      </c>
      <c r="I18" s="3" t="s">
        <v>43</v>
      </c>
    </row>
    <row r="19" spans="2:9">
      <c r="B19" s="3">
        <v>8</v>
      </c>
      <c r="C19" s="3" t="s">
        <v>85</v>
      </c>
      <c r="D19" s="3" t="s">
        <v>86</v>
      </c>
      <c r="E19" s="3" t="s">
        <v>41</v>
      </c>
      <c r="F19" s="3" t="s">
        <v>77</v>
      </c>
      <c r="G19" s="3" t="s">
        <v>87</v>
      </c>
      <c r="H19" s="3" t="s">
        <v>43</v>
      </c>
      <c r="I19" s="3" t="s">
        <v>43</v>
      </c>
    </row>
    <row r="20" spans="2:9">
      <c r="B20" s="3">
        <v>9</v>
      </c>
      <c r="C20" s="3" t="s">
        <v>88</v>
      </c>
      <c r="D20" s="3" t="s">
        <v>89</v>
      </c>
      <c r="E20" s="3" t="s">
        <v>41</v>
      </c>
      <c r="F20" s="3" t="s">
        <v>90</v>
      </c>
      <c r="G20" s="3" t="s">
        <v>91</v>
      </c>
      <c r="H20" s="3" t="s">
        <v>43</v>
      </c>
      <c r="I20" s="3" t="s">
        <v>43</v>
      </c>
    </row>
    <row r="21" spans="2:9">
      <c r="B21" s="3">
        <v>10</v>
      </c>
      <c r="C21" s="3" t="s">
        <v>92</v>
      </c>
      <c r="D21" s="3" t="s">
        <v>93</v>
      </c>
      <c r="E21" s="3" t="s">
        <v>41</v>
      </c>
      <c r="F21" s="3" t="s">
        <v>77</v>
      </c>
      <c r="G21" s="3" t="s">
        <v>94</v>
      </c>
      <c r="H21" s="3" t="s">
        <v>43</v>
      </c>
      <c r="I21" s="3" t="s">
        <v>43</v>
      </c>
    </row>
    <row r="22" spans="2:9">
      <c r="B22" s="3">
        <v>11</v>
      </c>
      <c r="C22" s="3" t="s">
        <v>95</v>
      </c>
      <c r="D22" s="3" t="s">
        <v>96</v>
      </c>
      <c r="E22" s="3" t="s">
        <v>41</v>
      </c>
      <c r="F22" s="3" t="s">
        <v>77</v>
      </c>
      <c r="G22" s="3" t="s">
        <v>97</v>
      </c>
      <c r="H22" s="3" t="s">
        <v>43</v>
      </c>
      <c r="I22" s="3" t="s">
        <v>43</v>
      </c>
    </row>
    <row r="23" spans="2:9">
      <c r="B23" s="3">
        <v>12</v>
      </c>
      <c r="C23" s="3" t="s">
        <v>98</v>
      </c>
      <c r="D23" s="3" t="s">
        <v>99</v>
      </c>
      <c r="E23" s="3" t="s">
        <v>41</v>
      </c>
      <c r="F23" s="3" t="s">
        <v>77</v>
      </c>
      <c r="G23" s="3" t="s">
        <v>100</v>
      </c>
      <c r="H23" s="3" t="s">
        <v>43</v>
      </c>
      <c r="I23" s="3" t="s">
        <v>43</v>
      </c>
    </row>
  </sheetData>
  <mergeCells count="50">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Summary </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Pushpak Mahesh Shewale</cp:lastModifiedBy>
  <dcterms:modified xsi:type="dcterms:W3CDTF">2024-12-05T06:30:30Z</dcterms:modified>
</cp:coreProperties>
</file>